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emmet\Suncroft Capital Dropbox\emmet austin\PC\Desktop\Royal Sun\"/>
    </mc:Choice>
  </mc:AlternateContent>
  <xr:revisionPtr revIDLastSave="0" documentId="13_ncr:1_{EB12D528-490C-467F-AEA7-7F7FF3C04537}" xr6:coauthVersionLast="47" xr6:coauthVersionMax="47" xr10:uidLastSave="{00000000-0000-0000-0000-000000000000}"/>
  <bookViews>
    <workbookView xWindow="-120" yWindow="-120" windowWidth="29040" windowHeight="15840" activeTab="1" xr2:uid="{CB84CDB1-F52A-1B4A-B9D9-4C861ADDFBE7}"/>
  </bookViews>
  <sheets>
    <sheet name="Calendar PF" sheetId="2" r:id="rId1"/>
    <sheet name="STR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</externalReferences>
  <definedNames>
    <definedName name="\D" localSheetId="0">#REF!</definedName>
    <definedName name="\D">#REF!</definedName>
    <definedName name="\H">#REF!</definedName>
    <definedName name="_________________________________old2" hidden="1">{#N/A,#N/A,FALSE,"Chart 2 by Prop Type"}</definedName>
    <definedName name="_______________________________old2" hidden="1">{#N/A,#N/A,FALSE,"Chart 2 by Prop Type"}</definedName>
    <definedName name="_____________________________old2" hidden="1">{#N/A,#N/A,FALSE,"Chart 2 by Prop Type"}</definedName>
    <definedName name="____________________________old2" hidden="1">{#N/A,#N/A,FALSE,"Chart 2 by Prop Type"}</definedName>
    <definedName name="___________________________old2" hidden="1">{#N/A,#N/A,FALSE,"Chart 2 by Prop Type"}</definedName>
    <definedName name="__________________________old2" hidden="1">{#N/A,#N/A,FALSE,"Chart 2 by Prop Type"}</definedName>
    <definedName name="_________________________old2" hidden="1">{#N/A,#N/A,FALSE,"Chart 2 by Prop Type"}</definedName>
    <definedName name="________________________old2" hidden="1">{#N/A,#N/A,FALSE,"Chart 2 by Prop Type"}</definedName>
    <definedName name="_______________________old2" hidden="1">{#N/A,#N/A,FALSE,"Chart 2 by Prop Type"}</definedName>
    <definedName name="______________________old2" hidden="1">{#N/A,#N/A,FALSE,"Chart 2 by Prop Type"}</definedName>
    <definedName name="_____________________old2" hidden="1">{#N/A,#N/A,FALSE,"Chart 2 by Prop Type"}</definedName>
    <definedName name="____________________old2" hidden="1">{#N/A,#N/A,FALSE,"Chart 2 by Prop Type"}</definedName>
    <definedName name="___________________old2" hidden="1">{#N/A,#N/A,FALSE,"Chart 2 by Prop Type"}</definedName>
    <definedName name="__________________old2" hidden="1">{#N/A,#N/A,FALSE,"Chart 2 by Prop Type"}</definedName>
    <definedName name="_________________old2" hidden="1">{#N/A,#N/A,FALSE,"Chart 2 by Prop Type"}</definedName>
    <definedName name="________________a1" hidden="1">{"Assump",#N/A,TRUE,"Proforma";"first",#N/A,TRUE,"Proforma";"second",#N/A,TRUE,"Proforma";"lease1",#N/A,TRUE,"Proforma";"lease2",#N/A,TRUE,"Proforma"}</definedName>
    <definedName name="________________jo2" hidden="1">{#N/A,#N/A,FALSE,"DCF-COM";#N/A,#N/A,FALSE,"VAC-COM"}</definedName>
    <definedName name="________________jo3" hidden="1">{"CASHFLOW",#N/A,FALSE,"Northpointe"}</definedName>
    <definedName name="________________jo4" hidden="1">{#N/A,#N/A,FALSE,"SHEET1";#N/A,#N/A,FALSE,"SHEET2";#N/A,#N/A,FALSE,"SHEET3";#N/A,#N/A,FALSE,"SHEET4"}</definedName>
    <definedName name="________________old2" hidden="1">{#N/A,#N/A,FALSE,"Chart 2 by Prop Type"}</definedName>
    <definedName name="_______________a1" hidden="1">{"Assump",#N/A,TRUE,"Proforma";"first",#N/A,TRUE,"Proforma";"second",#N/A,TRUE,"Proforma";"lease1",#N/A,TRUE,"Proforma";"lease2",#N/A,TRUE,"Proforma"}</definedName>
    <definedName name="_______________jo2" hidden="1">{#N/A,#N/A,FALSE,"DCF-COM";#N/A,#N/A,FALSE,"VAC-COM"}</definedName>
    <definedName name="_______________jo3" hidden="1">{"CASHFLOW",#N/A,FALSE,"Northpointe"}</definedName>
    <definedName name="_______________jo4" hidden="1">{#N/A,#N/A,FALSE,"SHEET1";#N/A,#N/A,FALSE,"SHEET2";#N/A,#N/A,FALSE,"SHEET3";#N/A,#N/A,FALSE,"SHEET4"}</definedName>
    <definedName name="_______________old2" hidden="1">{#N/A,#N/A,FALSE,"Chart 2 by Prop Type"}</definedName>
    <definedName name="______________a1" hidden="1">{"Assump",#N/A,TRUE,"Proforma";"first",#N/A,TRUE,"Proforma";"second",#N/A,TRUE,"Proforma";"lease1",#N/A,TRUE,"Proforma";"lease2",#N/A,TRUE,"Proforma"}</definedName>
    <definedName name="______________jo2" hidden="1">{#N/A,#N/A,FALSE,"DCF-COM";#N/A,#N/A,FALSE,"VAC-COM"}</definedName>
    <definedName name="______________jo3" hidden="1">{"CASHFLOW",#N/A,FALSE,"Northpointe"}</definedName>
    <definedName name="______________jo4" hidden="1">{#N/A,#N/A,FALSE,"SHEET1";#N/A,#N/A,FALSE,"SHEET2";#N/A,#N/A,FALSE,"SHEET3";#N/A,#N/A,FALSE,"SHEET4"}</definedName>
    <definedName name="______________old2" hidden="1">{#N/A,#N/A,FALSE,"Chart 2 by Prop Type"}</definedName>
    <definedName name="_____________a1" hidden="1">{"Assump",#N/A,TRUE,"Proforma";"first",#N/A,TRUE,"Proforma";"second",#N/A,TRUE,"Proforma";"lease1",#N/A,TRUE,"Proforma";"lease2",#N/A,TRUE,"Proforma"}</definedName>
    <definedName name="_____________jo2" hidden="1">{#N/A,#N/A,FALSE,"DCF-COM";#N/A,#N/A,FALSE,"VAC-COM"}</definedName>
    <definedName name="_____________jo3" hidden="1">{"CASHFLOW",#N/A,FALSE,"Northpointe"}</definedName>
    <definedName name="_____________jo4" hidden="1">{#N/A,#N/A,FALSE,"SHEET1";#N/A,#N/A,FALSE,"SHEET2";#N/A,#N/A,FALSE,"SHEET3";#N/A,#N/A,FALSE,"SHEET4"}</definedName>
    <definedName name="_____________old2" hidden="1">{#N/A,#N/A,FALSE,"Chart 2 by Prop Type"}</definedName>
    <definedName name="____________a1" hidden="1">{"Assump",#N/A,TRUE,"Proforma";"first",#N/A,TRUE,"Proforma";"second",#N/A,TRUE,"Proforma";"lease1",#N/A,TRUE,"Proforma";"lease2",#N/A,TRUE,"Proforma"}</definedName>
    <definedName name="____________jo2" hidden="1">{#N/A,#N/A,FALSE,"DCF-COM";#N/A,#N/A,FALSE,"VAC-COM"}</definedName>
    <definedName name="____________jo3" hidden="1">{"CASHFLOW",#N/A,FALSE,"Northpointe"}</definedName>
    <definedName name="____________jo4" hidden="1">{#N/A,#N/A,FALSE,"SHEET1";#N/A,#N/A,FALSE,"SHEET2";#N/A,#N/A,FALSE,"SHEET3";#N/A,#N/A,FALSE,"SHEET4"}</definedName>
    <definedName name="____________old2" hidden="1">{#N/A,#N/A,FALSE,"Chart 2 by Prop Type"}</definedName>
    <definedName name="___________a1" hidden="1">{"Assump",#N/A,TRUE,"Proforma";"first",#N/A,TRUE,"Proforma";"second",#N/A,TRUE,"Proforma";"lease1",#N/A,TRUE,"Proforma";"lease2",#N/A,TRUE,"Proforma"}</definedName>
    <definedName name="___________adv2" localSheetId="0" hidden="1">{"Proforma",#N/A,FALSE,"Sheet1"}</definedName>
    <definedName name="___________adv2" hidden="1">{"Proforma",#N/A,FALSE,"Sheet1"}</definedName>
    <definedName name="___________adv3" localSheetId="0" hidden="1">{"Proforma",#N/A,FALSE,"Sheet1"}</definedName>
    <definedName name="___________adv3" hidden="1">{"Proforma",#N/A,FALSE,"Sheet1"}</definedName>
    <definedName name="___________adv4" localSheetId="0" hidden="1">{"Proforma",#N/A,FALSE,"Sheet1"}</definedName>
    <definedName name="___________adv4" hidden="1">{"Proforma",#N/A,FALSE,"Sheet1"}</definedName>
    <definedName name="___________jo2" hidden="1">{#N/A,#N/A,FALSE,"DCF-COM";#N/A,#N/A,FALSE,"VAC-COM"}</definedName>
    <definedName name="___________jo3" hidden="1">{"CASHFLOW",#N/A,FALSE,"Northpointe"}</definedName>
    <definedName name="___________jo4" hidden="1">{#N/A,#N/A,FALSE,"SHEET1";#N/A,#N/A,FALSE,"SHEET2";#N/A,#N/A,FALSE,"SHEET3";#N/A,#N/A,FALSE,"SHEET4"}</definedName>
    <definedName name="___________old2" hidden="1">{#N/A,#N/A,FALSE,"Chart 2 by Prop Type"}</definedName>
    <definedName name="__________adv2" localSheetId="0" hidden="1">{"Proforma",#N/A,FALSE,"Sheet1"}</definedName>
    <definedName name="__________adv2" hidden="1">{"Proforma",#N/A,FALSE,"Sheet1"}</definedName>
    <definedName name="__________adv3" localSheetId="0" hidden="1">{"Proforma",#N/A,FALSE,"Sheet1"}</definedName>
    <definedName name="__________adv3" hidden="1">{"Proforma",#N/A,FALSE,"Sheet1"}</definedName>
    <definedName name="__________adv4" localSheetId="0" hidden="1">{"Proforma",#N/A,FALSE,"Sheet1"}</definedName>
    <definedName name="__________adv4" hidden="1">{"Proforma",#N/A,FALSE,"Sheet1"}</definedName>
    <definedName name="__________del1" localSheetId="0" hidden="1">{"Page1",#N/A,FALSE,"7979";"Page2",#N/A,FALSE,"7979";"Page3",#N/A,FALSE,"7979"}</definedName>
    <definedName name="__________del1" hidden="1">{"Page1",#N/A,FALSE,"7979";"Page2",#N/A,FALSE,"7979";"Page3",#N/A,FALSE,"7979"}</definedName>
    <definedName name="__________old2" hidden="1">{#N/A,#N/A,FALSE,"Chart 2 by Prop Type"}</definedName>
    <definedName name="_________a1" hidden="1">{"Assump",#N/A,TRUE,"Proforma";"first",#N/A,TRUE,"Proforma";"second",#N/A,TRUE,"Proforma";"lease1",#N/A,TRUE,"Proforma";"lease2",#N/A,TRUE,"Proforma"}</definedName>
    <definedName name="_________adv2" localSheetId="0" hidden="1">{"Proforma",#N/A,FALSE,"Sheet1"}</definedName>
    <definedName name="_________adv2" hidden="1">{"Proforma",#N/A,FALSE,"Sheet1"}</definedName>
    <definedName name="_________adv3" localSheetId="0" hidden="1">{"Proforma",#N/A,FALSE,"Sheet1"}</definedName>
    <definedName name="_________adv3" hidden="1">{"Proforma",#N/A,FALSE,"Sheet1"}</definedName>
    <definedName name="_________adv4" localSheetId="0" hidden="1">{"Proforma",#N/A,FALSE,"Sheet1"}</definedName>
    <definedName name="_________adv4" hidden="1">{"Proforma",#N/A,FALSE,"Sheet1"}</definedName>
    <definedName name="_________jo2" hidden="1">{#N/A,#N/A,FALSE,"DCF-COM";#N/A,#N/A,FALSE,"VAC-COM"}</definedName>
    <definedName name="_________jo3" hidden="1">{"CASHFLOW",#N/A,FALSE,"Northpointe"}</definedName>
    <definedName name="_________jo4" hidden="1">{#N/A,#N/A,FALSE,"SHEET1";#N/A,#N/A,FALSE,"SHEET2";#N/A,#N/A,FALSE,"SHEET3";#N/A,#N/A,FALSE,"SHEET4"}</definedName>
    <definedName name="_________old2" hidden="1">{#N/A,#N/A,FALSE,"Chart 2 by Prop Type"}</definedName>
    <definedName name="________a1" hidden="1">{"Assump",#N/A,TRUE,"Proforma";"first",#N/A,TRUE,"Proforma";"second",#N/A,TRUE,"Proforma";"lease1",#N/A,TRUE,"Proforma";"lease2",#N/A,TRUE,"Proforma"}</definedName>
    <definedName name="________adv2" localSheetId="0" hidden="1">{"Proforma",#N/A,FALSE,"Sheet1"}</definedName>
    <definedName name="________adv2" hidden="1">{"Proforma",#N/A,FALSE,"Sheet1"}</definedName>
    <definedName name="________adv3" localSheetId="0" hidden="1">{"Proforma",#N/A,FALSE,"Sheet1"}</definedName>
    <definedName name="________adv3" hidden="1">{"Proforma",#N/A,FALSE,"Sheet1"}</definedName>
    <definedName name="________adv4" localSheetId="0" hidden="1">{"Proforma",#N/A,FALSE,"Sheet1"}</definedName>
    <definedName name="________adv4" hidden="1">{"Proforma",#N/A,FALSE,"Sheet1"}</definedName>
    <definedName name="________jo2" hidden="1">{#N/A,#N/A,FALSE,"DCF-COM";#N/A,#N/A,FALSE,"VAC-COM"}</definedName>
    <definedName name="________jo3" hidden="1">{"CASHFLOW",#N/A,FALSE,"Northpointe"}</definedName>
    <definedName name="________jo4" hidden="1">{#N/A,#N/A,FALSE,"SHEET1";#N/A,#N/A,FALSE,"SHEET2";#N/A,#N/A,FALSE,"SHEET3";#N/A,#N/A,FALSE,"SHEET4"}</definedName>
    <definedName name="________New1" hidden="1">'[1]Partner Distributions'!#REF!</definedName>
    <definedName name="________new3" hidden="1">'[1]Partner Distributions'!#REF!</definedName>
    <definedName name="________old2" hidden="1">{#N/A,#N/A,FALSE,"Chart 2 by Prop Type"}</definedName>
    <definedName name="_______a1" hidden="1">{"Assump",#N/A,TRUE,"Proforma";"first",#N/A,TRUE,"Proforma";"second",#N/A,TRUE,"Proforma";"lease1",#N/A,TRUE,"Proforma";"lease2",#N/A,TRUE,"Proforma"}</definedName>
    <definedName name="_______adv2" localSheetId="0" hidden="1">{"Proforma",#N/A,FALSE,"Sheet1"}</definedName>
    <definedName name="_______adv2" hidden="1">{"Proforma",#N/A,FALSE,"Sheet1"}</definedName>
    <definedName name="_______adv3" localSheetId="0" hidden="1">{"Proforma",#N/A,FALSE,"Sheet1"}</definedName>
    <definedName name="_______adv3" hidden="1">{"Proforma",#N/A,FALSE,"Sheet1"}</definedName>
    <definedName name="_______adv4" localSheetId="0" hidden="1">{"Proforma",#N/A,FALSE,"Sheet1"}</definedName>
    <definedName name="_______adv4" hidden="1">{"Proforma",#N/A,FALSE,"Sheet1"}</definedName>
    <definedName name="_______jo2" hidden="1">{#N/A,#N/A,FALSE,"DCF-COM";#N/A,#N/A,FALSE,"VAC-COM"}</definedName>
    <definedName name="_______jo3" hidden="1">{"CASHFLOW",#N/A,FALSE,"Northpointe"}</definedName>
    <definedName name="_______jo4" hidden="1">{#N/A,#N/A,FALSE,"SHEET1";#N/A,#N/A,FALSE,"SHEET2";#N/A,#N/A,FALSE,"SHEET3";#N/A,#N/A,FALSE,"SHEET4"}</definedName>
    <definedName name="_______New1" hidden="1">'[1]Partner Distributions'!#REF!</definedName>
    <definedName name="_______new3" hidden="1">'[1]Partner Distributions'!#REF!</definedName>
    <definedName name="_______old2" hidden="1">{#N/A,#N/A,FALSE,"Chart 2 by Prop Type"}</definedName>
    <definedName name="______a1" hidden="1">{"Assump",#N/A,TRUE,"Proforma";"first",#N/A,TRUE,"Proforma";"second",#N/A,TRUE,"Proforma";"lease1",#N/A,TRUE,"Proforma";"lease2",#N/A,TRUE,"Proforma"}</definedName>
    <definedName name="______adv2" localSheetId="0" hidden="1">{"Proforma",#N/A,FALSE,"Sheet1"}</definedName>
    <definedName name="______adv2" hidden="1">{"Proforma",#N/A,FALSE,"Sheet1"}</definedName>
    <definedName name="______adv3" localSheetId="0" hidden="1">{"Proforma",#N/A,FALSE,"Sheet1"}</definedName>
    <definedName name="______adv3" hidden="1">{"Proforma",#N/A,FALSE,"Sheet1"}</definedName>
    <definedName name="______adv4" localSheetId="0" hidden="1">{"Proforma",#N/A,FALSE,"Sheet1"}</definedName>
    <definedName name="______adv4" hidden="1">{"Proforma",#N/A,FALSE,"Sheet1"}</definedName>
    <definedName name="______jo2" hidden="1">{#N/A,#N/A,FALSE,"DCF-COM";#N/A,#N/A,FALSE,"VAC-COM"}</definedName>
    <definedName name="______jo3" hidden="1">{"CASHFLOW",#N/A,FALSE,"Northpointe"}</definedName>
    <definedName name="______jo4" hidden="1">{#N/A,#N/A,FALSE,"SHEET1";#N/A,#N/A,FALSE,"SHEET2";#N/A,#N/A,FALSE,"SHEET3";#N/A,#N/A,FALSE,"SHEET4"}</definedName>
    <definedName name="______New1" hidden="1">'[1]Partner Distributions'!#REF!</definedName>
    <definedName name="______new3" hidden="1">'[1]Partner Distributions'!#REF!</definedName>
    <definedName name="______old2" hidden="1">{#N/A,#N/A,FALSE,"Chart 2 by Prop Type"}</definedName>
    <definedName name="_____a1" hidden="1">{"Assump",#N/A,TRUE,"Proforma";"first",#N/A,TRUE,"Proforma";"second",#N/A,TRUE,"Proforma";"lease1",#N/A,TRUE,"Proforma";"lease2",#N/A,TRUE,"Proforma"}</definedName>
    <definedName name="_____adv2" localSheetId="0" hidden="1">{"Proforma",#N/A,FALSE,"Sheet1"}</definedName>
    <definedName name="_____adv2" hidden="1">{"Proforma",#N/A,FALSE,"Sheet1"}</definedName>
    <definedName name="_____adv3" localSheetId="0" hidden="1">{"Proforma",#N/A,FALSE,"Sheet1"}</definedName>
    <definedName name="_____adv3" hidden="1">{"Proforma",#N/A,FALSE,"Sheet1"}</definedName>
    <definedName name="_____adv4" localSheetId="0" hidden="1">{"Proforma",#N/A,FALSE,"Sheet1"}</definedName>
    <definedName name="_____adv4" hidden="1">{"Proforma",#N/A,FALSE,"Sheet1"}</definedName>
    <definedName name="_____al1" hidden="1">{"sheet a",#N/A,FALSE,"A";"sheet b 1",#N/A,FALSE,"B";"sheet b 2",#N/A,FALSE,"B"}</definedName>
    <definedName name="_____jo2" hidden="1">{#N/A,#N/A,FALSE,"DCF-COM";#N/A,#N/A,FALSE,"VAC-COM"}</definedName>
    <definedName name="_____jo3" hidden="1">{"CASHFLOW",#N/A,FALSE,"Northpointe"}</definedName>
    <definedName name="_____jo4" hidden="1">{#N/A,#N/A,FALSE,"SHEET1";#N/A,#N/A,FALSE,"SHEET2";#N/A,#N/A,FALSE,"SHEET3";#N/A,#N/A,FALSE,"SHEET4"}</definedName>
    <definedName name="_____New1" hidden="1">'[1]Partner Distributions'!#REF!</definedName>
    <definedName name="_____new3" hidden="1">'[1]Partner Distributions'!#REF!</definedName>
    <definedName name="_____old2" hidden="1">{#N/A,#N/A,FALSE,"Chart 2 by Prop Type"}</definedName>
    <definedName name="____a1" hidden="1">{"Assump",#N/A,TRUE,"Proforma";"first",#N/A,TRUE,"Proforma";"second",#N/A,TRUE,"Proforma";"lease1",#N/A,TRUE,"Proforma";"lease2",#N/A,TRUE,"Proforma"}</definedName>
    <definedName name="____adv2" localSheetId="0" hidden="1">{"Proforma",#N/A,FALSE,"Sheet1"}</definedName>
    <definedName name="____adv2" hidden="1">{"Proforma",#N/A,FALSE,"Sheet1"}</definedName>
    <definedName name="____adv3" localSheetId="0" hidden="1">{"Proforma",#N/A,FALSE,"Sheet1"}</definedName>
    <definedName name="____adv3" hidden="1">{"Proforma",#N/A,FALSE,"Sheet1"}</definedName>
    <definedName name="____adv4" localSheetId="0" hidden="1">{"Proforma",#N/A,FALSE,"Sheet1"}</definedName>
    <definedName name="____adv4" hidden="1">{"Proforma",#N/A,FALSE,"Sheet1"}</definedName>
    <definedName name="____al1" hidden="1">{"sheet a",#N/A,FALSE,"A";"sheet b 1",#N/A,FALSE,"B";"sheet b 2",#N/A,FALSE,"B"}</definedName>
    <definedName name="____jo2" hidden="1">{#N/A,#N/A,FALSE,"DCF-COM";#N/A,#N/A,FALSE,"VAC-COM"}</definedName>
    <definedName name="____jo3" hidden="1">{"CASHFLOW",#N/A,FALSE,"Northpointe"}</definedName>
    <definedName name="____jo4" hidden="1">{#N/A,#N/A,FALSE,"SHEET1";#N/A,#N/A,FALSE,"SHEET2";#N/A,#N/A,FALSE,"SHEET3";#N/A,#N/A,FALSE,"SHEET4"}</definedName>
    <definedName name="____New1" hidden="1">'[1]Partner Distributions'!#REF!</definedName>
    <definedName name="____new3" hidden="1">'[1]Partner Distributions'!#REF!</definedName>
    <definedName name="____old2" hidden="1">{#N/A,#N/A,FALSE,"Chart 2 by Prop Type"}</definedName>
    <definedName name="___a1" hidden="1">{"Assump",#N/A,TRUE,"Proforma";"first",#N/A,TRUE,"Proforma";"second",#N/A,TRUE,"Proforma";"lease1",#N/A,TRUE,"Proforma";"lease2",#N/A,TRUE,"Proforma"}</definedName>
    <definedName name="___adv2" localSheetId="0" hidden="1">{"Proforma",#N/A,FALSE,"Sheet1"}</definedName>
    <definedName name="___adv2" hidden="1">{"Proforma",#N/A,FALSE,"Sheet1"}</definedName>
    <definedName name="___adv3" localSheetId="0" hidden="1">{"Proforma",#N/A,FALSE,"Sheet1"}</definedName>
    <definedName name="___adv3" hidden="1">{"Proforma",#N/A,FALSE,"Sheet1"}</definedName>
    <definedName name="___adv4" localSheetId="0" hidden="1">{"Proforma",#N/A,FALSE,"Sheet1"}</definedName>
    <definedName name="___adv4" hidden="1">{"Proforma",#N/A,FALSE,"Sheet1"}</definedName>
    <definedName name="___al1" hidden="1">{"sheet a",#N/A,FALSE,"A";"sheet b 1",#N/A,FALSE,"B";"sheet b 2",#N/A,FALSE,"B"}</definedName>
    <definedName name="___del1" hidden="1">{"Page1",#N/A,FALSE,"7979";"Page2",#N/A,FALSE,"7979";"Page3",#N/A,FALSE,"7979"}</definedName>
    <definedName name="___jo2" hidden="1">{#N/A,#N/A,FALSE,"DCF-COM";#N/A,#N/A,FALSE,"VAC-COM"}</definedName>
    <definedName name="___jo3" hidden="1">{"CASHFLOW",#N/A,FALSE,"Northpointe"}</definedName>
    <definedName name="___jo4" hidden="1">{#N/A,#N/A,FALSE,"SHEET1";#N/A,#N/A,FALSE,"SHEET2";#N/A,#N/A,FALSE,"SHEET3";#N/A,#N/A,FALSE,"SHEET4"}</definedName>
    <definedName name="___New1" hidden="1">'[1]Partner Distributions'!#REF!</definedName>
    <definedName name="___new3" hidden="1">'[1]Partner Distributions'!#REF!</definedName>
    <definedName name="___old2" hidden="1">{#N/A,#N/A,FALSE,"Chart 2 by Prop Type"}</definedName>
    <definedName name="___wrn2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__wrn3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_1__123Graph_ACHART_28" hidden="1">[2]B!$D$10:$U$10</definedName>
    <definedName name="__10__123Graph_BCHART_2" hidden="1">[3]tables_graphs!$K$12:$K$22</definedName>
    <definedName name="__123Graph_A" hidden="1">'[4]Partner Distributions'!#REF!</definedName>
    <definedName name="__123Graph_ACOLLECTIONS" hidden="1">[5]A!$B$151:$AW$151</definedName>
    <definedName name="__123Graph_ACurrent" hidden="1">'[6]Office Space'!$O$33:$AA$33</definedName>
    <definedName name="__123Graph_AGRAPH1" hidden="1">[7]apports!$H$151:$H$162</definedName>
    <definedName name="__123Graph_ARECENT" hidden="1">'[8]Les Cèdres'!#REF!</definedName>
    <definedName name="__123Graph_B" localSheetId="0" hidden="1">#REF!</definedName>
    <definedName name="__123Graph_B" hidden="1">#REF!</definedName>
    <definedName name="__123Graph_BCOLLECTIONS" hidden="1">[5]A!$B$152:$AW$152</definedName>
    <definedName name="__123Graph_BCurrent" hidden="1">'[6]Office Space'!$O$34:$AA$34</definedName>
    <definedName name="__123Graph_BGRAPH1" hidden="1">[7]apports!$I$151:$I$162</definedName>
    <definedName name="__123Graph_BRECENT" hidden="1">'[8]Les Cèdres'!#REF!</definedName>
    <definedName name="__123Graph_C" localSheetId="0" hidden="1">#REF!</definedName>
    <definedName name="__123Graph_C" hidden="1">#REF!</definedName>
    <definedName name="__123Graph_CGRAPH1" hidden="1">[7]apports!$H$163:$H$173</definedName>
    <definedName name="__123Graph_CRECENT" hidden="1">'[8]Les Cèdres'!#REF!</definedName>
    <definedName name="__123Graph_D" hidden="1">[9]DETAIL!$E$4:$E$69</definedName>
    <definedName name="__123Graph_DRECENT" hidden="1">'[8]Les Cèdres'!#REF!</definedName>
    <definedName name="__123Graph_E" hidden="1">[9]DETAIL!$F$4:$F$69</definedName>
    <definedName name="__123Graph_ERECENT" hidden="1">'[8]Les Cèdres'!#REF!</definedName>
    <definedName name="__123Graph_F" localSheetId="0" hidden="1">#REF!</definedName>
    <definedName name="__123Graph_F" hidden="1">#REF!</definedName>
    <definedName name="__123Graph_LBL_A" hidden="1">'[10]Ownership split'!#REF!</definedName>
    <definedName name="__123Graph_LBL_B" hidden="1">'[10]Ownership split'!#REF!</definedName>
    <definedName name="__123Graph_LBL_C" hidden="1">'[10]Ownership split'!#REF!</definedName>
    <definedName name="__123Graph_LBL_D" hidden="1">'[10]Ownership split'!#REF!</definedName>
    <definedName name="__123Graph_LBL_E" hidden="1">'[10]Ownership split'!#REF!</definedName>
    <definedName name="__123Graph_LBL_F" hidden="1">'[10]Ownership split'!#REF!</definedName>
    <definedName name="__123Graph_X" hidden="1">[11]tables_graphs!$A$12:$A$22</definedName>
    <definedName name="__123Graph_XCOLLECTIONS" hidden="1">[5]A!$B$150:$AW$150</definedName>
    <definedName name="__123Graph_XCurrent" hidden="1">'[6]Office Space'!$O$9:$AA$9</definedName>
    <definedName name="__2__123Graph_ACHART_2" hidden="1">[3]tables_graphs!$H$12:$H$22</definedName>
    <definedName name="__2__123Graph_BCHART_28" hidden="1">[2]B!$D$11:$U$11</definedName>
    <definedName name="__3__123Graph_ACHART_2" hidden="1">[3]tables_graphs!$H$12:$H$22</definedName>
    <definedName name="__3__123Graph_CCHART_28" hidden="1">[2]B!$D$12:$U$12</definedName>
    <definedName name="__4__123Graph_DCHART_28" hidden="1">[2]B!$D$7:$U$7</definedName>
    <definedName name="__5__123Graph_ECHART_28" hidden="1">[2]B!$D$8:$U$8</definedName>
    <definedName name="__6__123Graph_BCHART_2" hidden="1">[3]tables_graphs!$K$12:$K$22</definedName>
    <definedName name="__6__123Graph_FCHART_28" hidden="1">[2]B!$D$9:$U$9</definedName>
    <definedName name="__a1" hidden="1">{"Assump",#N/A,TRUE,"Proforma";"first",#N/A,TRUE,"Proforma";"second",#N/A,TRUE,"Proforma";"lease1",#N/A,TRUE,"Proforma";"lease2",#N/A,TRUE,"Proforma"}</definedName>
    <definedName name="__adv2" localSheetId="0" hidden="1">{"Proforma",#N/A,FALSE,"Sheet1"}</definedName>
    <definedName name="__adv2" hidden="1">{"Proforma",#N/A,FALSE,"Sheet1"}</definedName>
    <definedName name="__adv2_1" localSheetId="0" hidden="1">{"Proforma",#N/A,FALSE,"Sheet1"}</definedName>
    <definedName name="__adv2_1" hidden="1">{"Proforma",#N/A,FALSE,"Sheet1"}</definedName>
    <definedName name="__adv3" localSheetId="0" hidden="1">{"Proforma",#N/A,FALSE,"Sheet1"}</definedName>
    <definedName name="__adv3" hidden="1">{"Proforma",#N/A,FALSE,"Sheet1"}</definedName>
    <definedName name="__adv3_1" localSheetId="0" hidden="1">{"Proforma",#N/A,FALSE,"Sheet1"}</definedName>
    <definedName name="__adv3_1" hidden="1">{"Proforma",#N/A,FALSE,"Sheet1"}</definedName>
    <definedName name="__adv4" localSheetId="0" hidden="1">{"Proforma",#N/A,FALSE,"Sheet1"}</definedName>
    <definedName name="__adv4" hidden="1">{"Proforma",#N/A,FALSE,"Sheet1"}</definedName>
    <definedName name="__adv4_1" localSheetId="0" hidden="1">{"Proforma",#N/A,FALSE,"Sheet1"}</definedName>
    <definedName name="__adv4_1" hidden="1">{"Proforma",#N/A,FALSE,"Sheet1"}</definedName>
    <definedName name="__al1" hidden="1">{"sheet a",#N/A,FALSE,"A";"sheet b 1",#N/A,FALSE,"B";"sheet b 2",#N/A,FALSE,"B"}</definedName>
    <definedName name="__del1" hidden="1">{"Page1",#N/A,FALSE,"7979";"Page2",#N/A,FALSE,"7979";"Page3",#N/A,FALSE,"7979"}</definedName>
    <definedName name="__FDS_HYPERLINK_TOGGLE_STATE__" hidden="1">"ON"</definedName>
    <definedName name="__Ht_Data_Spc_Version_Spc_1" hidden="1">"01._Spc_Current_Spc_Data_Spc_Version"</definedName>
    <definedName name="__Ht_Data_Spc_Version_Spc_2" hidden="1">"02._Spc_Previous_Spc_Year_Spc_Data_Spc_Version"</definedName>
    <definedName name="__Ht_Data_Spc_Version_Spc_3" hidden="1">"03._Spc_Most_Spc_recent_Spc_Budget_Spc_Version"</definedName>
    <definedName name="__Ht_Data_Spc_Version_Spc_4" hidden="1">"04._Spc_Target_Spc_Data_Spc_version_Spc_for_Spc_Quarter_Hyp_to_Hyp_go"</definedName>
    <definedName name="__Ht_Data_Spc_Version_Spc_5" hidden="1">"02b._Spc_Previous_Spc_Year_Spc_Current_Spc_volume_Spc_Version"</definedName>
    <definedName name="__Ht_Data_Spc_Version_Spc_6" hidden="1">"03b._Spc_Most_Spc_recent_Spc_budget_Spc_Current_Spc_volume_Spc_version"</definedName>
    <definedName name="__Ht_Data_Spc_Version_Spc_7" hidden="1">"01b._Spc_Current_Spc_volume_Spc_Data_Spc_Version"</definedName>
    <definedName name="__Ht_Data_Spc_Version_Spc_8" hidden="1">"04b._Spc_Target_Spc_Volume_Spc_version_Spc_for_Spc_Quarter_Hyp_to_Hyp_go"</definedName>
    <definedName name="__Ht_Period_Spc_1" hidden="1">"05._Spc_Current_Spc_Month"</definedName>
    <definedName name="__Ht_Period_Spc_2" hidden="1">"07._Spc_All_Spc_months_Spc_in_Spc_YTD"</definedName>
    <definedName name="__Ht_Period_Spc_3" hidden="1">"06._Spc_All_Spc_months_Spc_in_Spc_current_Spc_Quarter"</definedName>
    <definedName name="__Ht_Region_Spc_1" hidden="1">"18._Spc_Select_Spc_your_Spc_region"</definedName>
    <definedName name="__Ht_USD_Spc_Month_Spc_1?" hidden="1">"12._Spc_Financials_Spc_Month"</definedName>
    <definedName name="__Ht_USD_Spc_Quarter_Spc_1?" hidden="1">"13._Spc_Financials_Spc_Quarter"</definedName>
    <definedName name="__Ht_USD_Spc_YTD_Spc_1?" hidden="1">"14._Spc_Financials_Spc_YTD"</definedName>
    <definedName name="__Ht_Variance_Spc_Description_Spc_1" hidden="1">"08._Spc_Variance_Spc_Description_Spc_vs._Spc_Actual"</definedName>
    <definedName name="__Ht_Variance_Spc_Description_Spc_2" hidden="1">"9._Spc_Variance_Spc_Description_Spc_vs._Spc_Budget"</definedName>
    <definedName name="__Ht_Variance_Spc_Description_Spc_3" hidden="1">"10._Spc_OCI_Spc_tracking_Spc_Variance_Spc_Description_Spc_1"</definedName>
    <definedName name="__Ht_Variance_Spc_Description_Spc_4" hidden="1">"11._Spc_OCI_Spc_tracking_Spc_Variance_Spc_Description_Spc_2"</definedName>
    <definedName name="__Ht_Volume_Spc_Month_Spc_1?" hidden="1">"15._Spc_Volume_Spc_Month"</definedName>
    <definedName name="__Ht_Volume_Spc_Quarter_Spc_1?" hidden="1">"16._Spc_Volume_Spc_Quarter"</definedName>
    <definedName name="__Ht_Volume_Spc_YTD_Spc_1?" hidden="1">"17._Spc_Volume_Spc_YTD"</definedName>
    <definedName name="__IntlFixup" hidden="1">TRUE</definedName>
    <definedName name="__jo2" hidden="1">{#N/A,#N/A,FALSE,"DCF-COM";#N/A,#N/A,FALSE,"VAC-COM"}</definedName>
    <definedName name="__jo3" hidden="1">{"CASHFLOW",#N/A,FALSE,"Northpointe"}</definedName>
    <definedName name="__jo4" hidden="1">{#N/A,#N/A,FALSE,"SHEET1";#N/A,#N/A,FALSE,"SHEET2";#N/A,#N/A,FALSE,"SHEET3";#N/A,#N/A,FALSE,"SHEET4"}</definedName>
    <definedName name="__New1" hidden="1">'[1]Partner Distributions'!#REF!</definedName>
    <definedName name="__new3" hidden="1">'[1]Partner Distributions'!#REF!</definedName>
    <definedName name="__no3" localSheetId="0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__no3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__old2" hidden="1">{#N/A,#N/A,FALSE,"Chart 2 by Prop Type"}</definedName>
    <definedName name="__wrn2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_wrn3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_xlfn.RTD" hidden="1">#NAME?</definedName>
    <definedName name="_1__123Graph_ACHART_1" hidden="1">'[12]REITs &amp; S&amp;P'!$F$11:$F$31</definedName>
    <definedName name="_1__123Graph_ACHART_12" localSheetId="0" hidden="1">#REF!</definedName>
    <definedName name="_1__123Graph_ACHART_12" hidden="1">#REF!</definedName>
    <definedName name="_1__123Graph_ACHART_2" hidden="1">[11]tables_graphs!$H$12:$H$22</definedName>
    <definedName name="_1__123Graph_ACHART_28" hidden="1">[2]B!$D$10:$U$10</definedName>
    <definedName name="_1__123Graph_ACHART_4" hidden="1">[13]Fut_Perf!#REF!</definedName>
    <definedName name="_1__123Graph_CCHART_1" hidden="1">[5]A!$B$36:$M$36</definedName>
    <definedName name="_1__FDSAUDITLINK__" localSheetId="0" hidden="1">{"fdsup://directions/FAT Viewer?action=UPDATE&amp;creator=factset&amp;DYN_ARGS=TRUE&amp;DOC_NAME=FAT:FQL_AUDITING_CLIENT_TEMPLATE.FAT&amp;display_string=Audit&amp;VAR:KEY=CPCRGJOXSD&amp;VAR:QUERY=RkZfRUZGX0lOVF9SQVRFKEFOTiwwKQ==&amp;WINDOW=FIRST_POPUP&amp;HEIGHT=450&amp;WIDTH=450&amp;START_MAXIMI","ZED=FALSE&amp;VAR:CALENDAR=US&amp;VAR:SYMBOL=RLJ&amp;VAR:INDEX=0"}</definedName>
    <definedName name="_1__FDSAUDITLINK__" hidden="1">{"fdsup://directions/FAT Viewer?action=UPDATE&amp;creator=factset&amp;DYN_ARGS=TRUE&amp;DOC_NAME=FAT:FQL_AUDITING_CLIENT_TEMPLATE.FAT&amp;display_string=Audit&amp;VAR:KEY=CPCRGJOXSD&amp;VAR:QUERY=RkZfRUZGX0lOVF9SQVRFKEFOTiwwKQ==&amp;WINDOW=FIRST_POPUP&amp;HEIGHT=450&amp;WIDTH=450&amp;START_MAXIMI","ZED=FALSE&amp;VAR:CALENDAR=US&amp;VAR:SYMBOL=RLJ&amp;VAR:INDEX=0"}</definedName>
    <definedName name="_10__123Graph_ACHART_16" hidden="1">[14]Occ!#REF!</definedName>
    <definedName name="_10__123Graph_ACHART_18" hidden="1">[15]Demand!#REF!</definedName>
    <definedName name="_10__123Graph_BCHART_15" localSheetId="0" hidden="1">#REF!</definedName>
    <definedName name="_10__123Graph_BCHART_15" hidden="1">#REF!</definedName>
    <definedName name="_10__123Graph_BCHART_16" localSheetId="0" hidden="1">#REF!</definedName>
    <definedName name="_10__123Graph_BCHART_16" hidden="1">#REF!</definedName>
    <definedName name="_10__123Graph_BCHART_2" hidden="1">[3]tables_graphs!$K$12:$K$22</definedName>
    <definedName name="_10__123Graph_CCHART_2" hidden="1">[3]tables_graphs!$L$12:$L$22</definedName>
    <definedName name="_10__FDSAUDITLINK__" localSheetId="0" hidden="1">{"fdsup://directions/FAT Viewer?action=UPDATE&amp;creator=factset&amp;DYN_ARGS=TRUE&amp;DOC_NAME=FAT:FQL_AUDITING_CLIENT_TEMPLATE.FAT&amp;display_string=Audit&amp;VAR:KEY=HOJCJGDKDE&amp;VAR:QUERY=RkZfRUZGX0lOVF9SQVRFKEFOTiwwKQ==&amp;WINDOW=FIRST_POPUP&amp;HEIGHT=450&amp;WIDTH=450&amp;START_MAXIMI","ZED=FALSE&amp;VAR:CALENDAR=US&amp;VAR:SYMBOL=SHO&amp;VAR:INDEX=0"}</definedName>
    <definedName name="_10__FDSAUDITLINK__" hidden="1">{"fdsup://directions/FAT Viewer?action=UPDATE&amp;creator=factset&amp;DYN_ARGS=TRUE&amp;DOC_NAME=FAT:FQL_AUDITING_CLIENT_TEMPLATE.FAT&amp;display_string=Audit&amp;VAR:KEY=HOJCJGDKDE&amp;VAR:QUERY=RkZfRUZGX0lOVF9SQVRFKEFOTiwwKQ==&amp;WINDOW=FIRST_POPUP&amp;HEIGHT=450&amp;WIDTH=450&amp;START_MAXIMI","ZED=FALSE&amp;VAR:CALENDAR=US&amp;VAR:SYMBOL=SHO&amp;VAR:INDEX=0"}</definedName>
    <definedName name="_100__123Graph_XCHART_18" hidden="1">[14]Demand!#REF!</definedName>
    <definedName name="_102__123Graph_XCHART_19" localSheetId="0" hidden="1">#REF!</definedName>
    <definedName name="_102__123Graph_XCHART_19" hidden="1">#REF!</definedName>
    <definedName name="_103__123Graph_BCHART_22" hidden="1">[14]Occ!#REF!</definedName>
    <definedName name="_103__123Graph_XCHART_19" hidden="1">[14]Demand!#REF!</definedName>
    <definedName name="_104__123Graph_CCHART_15" hidden="1">[14]Occ!#REF!</definedName>
    <definedName name="_105__123Graph_XCHART_22" localSheetId="0" hidden="1">#REF!</definedName>
    <definedName name="_105__123Graph_XCHART_22" hidden="1">#REF!</definedName>
    <definedName name="_106__123Graph_XCHART_22" hidden="1">[14]Occ!#REF!</definedName>
    <definedName name="_108__123Graph_XSEG_PIE" localSheetId="0" hidden="1">#REF!</definedName>
    <definedName name="_108__123Graph_XSEG_PIE" hidden="1">#REF!</definedName>
    <definedName name="_109__123Graph_XSEG_PIE" hidden="1">[14]Demand!#REF!</definedName>
    <definedName name="_11__123Graph_BCHART_16" hidden="1">#REF!</definedName>
    <definedName name="_11__123Graph_BCHART_17" hidden="1">#REF!</definedName>
    <definedName name="_11__123Graph_CCHART_3" hidden="1">'[16]Vis Exp'!#REF!</definedName>
    <definedName name="_11__FDSAUDITLINK__" localSheetId="0" hidden="1">{"fdsup://directions/FAT Viewer?action=UPDATE&amp;creator=factset&amp;DYN_ARGS=TRUE&amp;DOC_NAME=FAT:FQL_AUDITING_CLIENT_TEMPLATE.FAT&amp;display_string=Audit&amp;VAR:KEY=VKLKTQBGZE&amp;VAR:QUERY=RkZfRUZGX0lOVF9SQVRFKEFOTiwwKQ==&amp;WINDOW=FIRST_POPUP&amp;HEIGHT=450&amp;WIDTH=450&amp;START_MAXIMI","ZED=FALSE&amp;VAR:CALENDAR=US&amp;VAR:SYMBOL=SPPR&amp;VAR:INDEX=0"}</definedName>
    <definedName name="_11__FDSAUDITLINK__" hidden="1">{"fdsup://directions/FAT Viewer?action=UPDATE&amp;creator=factset&amp;DYN_ARGS=TRUE&amp;DOC_NAME=FAT:FQL_AUDITING_CLIENT_TEMPLATE.FAT&amp;display_string=Audit&amp;VAR:KEY=VKLKTQBGZE&amp;VAR:QUERY=RkZfRUZGX0lOVF9SQVRFKEFOTiwwKQ==&amp;WINDOW=FIRST_POPUP&amp;HEIGHT=450&amp;WIDTH=450&amp;START_MAXIMI","ZED=FALSE&amp;VAR:CALENDAR=US&amp;VAR:SYMBOL=SPPR&amp;VAR:INDEX=0"}</definedName>
    <definedName name="_111__123Graph_CCHART_15" hidden="1">[14]Occ!#REF!</definedName>
    <definedName name="_112__123Graph_CCHART_16" hidden="1">[14]Occ!#REF!</definedName>
    <definedName name="_119__123Graph_CCHART_16" hidden="1">[14]Occ!#REF!</definedName>
    <definedName name="_12__123Graph_ACHART_17" hidden="1">[15]Occ!#REF!</definedName>
    <definedName name="_12__123Graph_ACHART_19" hidden="1">[15]Demand!#REF!</definedName>
    <definedName name="_12__123Graph_BCHART_17" localSheetId="0" hidden="1">#REF!</definedName>
    <definedName name="_12__123Graph_BCHART_17" hidden="1">#REF!</definedName>
    <definedName name="_12__123Graph_BCHART_22" localSheetId="0" hidden="1">#REF!</definedName>
    <definedName name="_12__123Graph_BCHART_22" hidden="1">#REF!</definedName>
    <definedName name="_12__123Graph_BCHART_3" hidden="1">'[16]Vis Exp'!#REF!</definedName>
    <definedName name="_12__123Graph_CCHART_4" hidden="1">'[16]Vis Exp'!#REF!</definedName>
    <definedName name="_12__123Graph_XCHART_2" hidden="1">[3]tables_graphs!$G$12:$G$22</definedName>
    <definedName name="_12__FDSAUDITLINK__" localSheetId="0" hidden="1">{"fdsup://directions/FAT Viewer?action=UPDATE&amp;creator=factset&amp;DYN_ARGS=TRUE&amp;DOC_NAME=FAT:FQL_AUDITING_CLIENT_TEMPLATE.FAT&amp;display_string=Audit&amp;VAR:KEY=ZKZUFWFGDK&amp;VAR:QUERY=RkZfRUZGX0lOVF9SQVRFKEFOTiwwKQ==&amp;WINDOW=FIRST_POPUP&amp;HEIGHT=450&amp;WIDTH=450&amp;START_MAXIMI","ZED=FALSE&amp;VAR:CALENDAR=US&amp;VAR:SYMBOL=HPT&amp;VAR:INDEX=0"}</definedName>
    <definedName name="_12__FDSAUDITLINK__" hidden="1">{"fdsup://directions/FAT Viewer?action=UPDATE&amp;creator=factset&amp;DYN_ARGS=TRUE&amp;DOC_NAME=FAT:FQL_AUDITING_CLIENT_TEMPLATE.FAT&amp;display_string=Audit&amp;VAR:KEY=ZKZUFWFGDK&amp;VAR:QUERY=RkZfRUZGX0lOVF9SQVRFKEFOTiwwKQ==&amp;WINDOW=FIRST_POPUP&amp;HEIGHT=450&amp;WIDTH=450&amp;START_MAXIMI","ZED=FALSE&amp;VAR:CALENDAR=US&amp;VAR:SYMBOL=HPT&amp;VAR:INDEX=0"}</definedName>
    <definedName name="_120__123Graph_CCHART_17" hidden="1">[14]Occ!#REF!</definedName>
    <definedName name="_123" hidden="1">'[10]Ownership split'!#REF!</definedName>
    <definedName name="_123456" hidden="1">[3]tables_graphs!$G$12:$G$22</definedName>
    <definedName name="_123Graph_A" hidden="1">[3]tables_graphs!$H$12:$H$22</definedName>
    <definedName name="_123Graph_B2" hidden="1">[3]tables_graphs!$K$12:$K$22</definedName>
    <definedName name="_123Graph_c3" hidden="1">[3]tables_graphs!$L$12:$L$22</definedName>
    <definedName name="_127__123Graph_CCHART_17" hidden="1">[14]Occ!#REF!</definedName>
    <definedName name="_128__123Graph_CCHART_22" hidden="1">[14]Occ!#REF!</definedName>
    <definedName name="_13__123Graph_ACHART_17" hidden="1">[14]Occ!#REF!</definedName>
    <definedName name="_13__123Graph_BCHART_22" localSheetId="0" hidden="1">#REF!</definedName>
    <definedName name="_13__123Graph_BCHART_22" hidden="1">#REF!</definedName>
    <definedName name="_13__123Graph_CCHART_15" localSheetId="0" hidden="1">#REF!</definedName>
    <definedName name="_13__123Graph_CCHART_15" hidden="1">#REF!</definedName>
    <definedName name="_13__123Graph_DCHART_1" hidden="1">'[16]Vis Exp'!#REF!</definedName>
    <definedName name="_135__123Graph_CCHART_22" hidden="1">[14]Occ!#REF!</definedName>
    <definedName name="_136__123Graph_CSEG_PIE" hidden="1">[14]Demand!#REF!</definedName>
    <definedName name="_14__123Graph_ACHART_21" localSheetId="0" hidden="1">[15]Occ!#REF!</definedName>
    <definedName name="_14__123Graph_ACHART_21" hidden="1">[15]Occ!#REF!</definedName>
    <definedName name="_14__123Graph_BCHART_4" hidden="1">'[16]Vis Exp'!#REF!</definedName>
    <definedName name="_14__123Graph_CCHART_15" localSheetId="0" hidden="1">#REF!</definedName>
    <definedName name="_14__123Graph_CCHART_15" hidden="1">#REF!</definedName>
    <definedName name="_14__123Graph_CCHART_16" localSheetId="0" hidden="1">#REF!</definedName>
    <definedName name="_14__123Graph_CCHART_16" hidden="1">#REF!</definedName>
    <definedName name="_14__123Graph_DCHART_2" hidden="1">'[16]Vis Exp'!#REF!</definedName>
    <definedName name="_143__123Graph_CSEG_PIE" hidden="1">[14]Demand!#REF!</definedName>
    <definedName name="_144__123Graph_DCHART_15" hidden="1">[14]Occ!#REF!</definedName>
    <definedName name="_15__123Graph_ACHART_12" hidden="1">[14]Demand!#REF!</definedName>
    <definedName name="_15__123Graph_ACHART_18" localSheetId="0" hidden="1">[15]Demand!#REF!</definedName>
    <definedName name="_15__123Graph_ACHART_18" hidden="1">[15]Demand!#REF!</definedName>
    <definedName name="_15__123Graph_CCHART_16" localSheetId="0" hidden="1">#REF!</definedName>
    <definedName name="_15__123Graph_CCHART_16" hidden="1">#REF!</definedName>
    <definedName name="_15__123Graph_CCHART_17" localSheetId="0" hidden="1">#REF!</definedName>
    <definedName name="_15__123Graph_CCHART_17" hidden="1">#REF!</definedName>
    <definedName name="_15__123Graph_CCHART_2" hidden="1">[3]tables_graphs!$L$12:$L$22</definedName>
    <definedName name="_15__123Graph_DCHART_3" hidden="1">'[16]Vis Exp'!#REF!</definedName>
    <definedName name="_151__123Graph_DCHART_15" hidden="1">[14]Occ!#REF!</definedName>
    <definedName name="_152__123Graph_DCHART_16" hidden="1">[14]Occ!#REF!</definedName>
    <definedName name="_159__123Graph_DCHART_16" hidden="1">[14]Occ!#REF!</definedName>
    <definedName name="_16__123Graph_ACHART_15" hidden="1">[14]Occ!#REF!</definedName>
    <definedName name="_16__123Graph_ACHART_18" hidden="1">[14]Demand!#REF!</definedName>
    <definedName name="_16__123Graph_ASEG_PIE" localSheetId="0" hidden="1">[15]Demand!#REF!</definedName>
    <definedName name="_16__123Graph_ASEG_PIE" hidden="1">[15]Demand!#REF!</definedName>
    <definedName name="_16__123Graph_CCHART_1" hidden="1">'[16]Vis Exp'!#REF!</definedName>
    <definedName name="_16__123Graph_CCHART_17" localSheetId="0" hidden="1">#REF!</definedName>
    <definedName name="_16__123Graph_CCHART_17" hidden="1">#REF!</definedName>
    <definedName name="_16__123Graph_CCHART_22" localSheetId="0" hidden="1">#REF!</definedName>
    <definedName name="_16__123Graph_CCHART_22" hidden="1">#REF!</definedName>
    <definedName name="_16__123Graph_DCHART_4" hidden="1">'[16]Vis Exp'!#REF!</definedName>
    <definedName name="_160__123Graph_DCHART_17" hidden="1">[14]Occ!#REF!</definedName>
    <definedName name="_167__123Graph_DCHART_17" hidden="1">[14]Occ!#REF!</definedName>
    <definedName name="_168__123Graph_DCHART_22" hidden="1">[14]Occ!#REF!</definedName>
    <definedName name="_17__123Graph_CCHART_2" hidden="1">[3]tables_graphs!$L$12:$L$22</definedName>
    <definedName name="_17__123Graph_CCHART_22" localSheetId="0" hidden="1">#REF!</definedName>
    <definedName name="_17__123Graph_CCHART_22" hidden="1">#REF!</definedName>
    <definedName name="_17__123Graph_CSEG_PIE" hidden="1">#REF!</definedName>
    <definedName name="_17__123Graph_XCHART_2" hidden="1">[3]tables_graphs!$G$12:$G$22</definedName>
    <definedName name="_175__123Graph_DCHART_22" hidden="1">[14]Occ!#REF!</definedName>
    <definedName name="_176__123Graph_ECHART_15" hidden="1">[14]Occ!#REF!</definedName>
    <definedName name="_18__123Graph_ACHART_19" hidden="1">[15]Demand!#REF!</definedName>
    <definedName name="_18__123Graph_BCHART_15" hidden="1">[15]Occ!#REF!</definedName>
    <definedName name="_18__123Graph_CSEG_PIE" localSheetId="0" hidden="1">#REF!</definedName>
    <definedName name="_18__123Graph_CSEG_PIE" hidden="1">#REF!</definedName>
    <definedName name="_18__123Graph_DCHART_15" localSheetId="0" hidden="1">#REF!</definedName>
    <definedName name="_18__123Graph_DCHART_15" hidden="1">#REF!</definedName>
    <definedName name="_18__123Graph_XCHART_3" hidden="1">'[16]Vis Exp'!#REF!</definedName>
    <definedName name="_183__123Graph_ECHART_15" hidden="1">[14]Occ!#REF!</definedName>
    <definedName name="_184__123Graph_ECHART_16" hidden="1">[14]Occ!#REF!</definedName>
    <definedName name="_19__123Graph_ACHART_19" hidden="1">[14]Demand!#REF!</definedName>
    <definedName name="_19__123Graph_CCHART_3" hidden="1">'[16]Vis Exp'!#REF!</definedName>
    <definedName name="_19__123Graph_DCHART_15" localSheetId="0" hidden="1">#REF!</definedName>
    <definedName name="_19__123Graph_DCHART_15" hidden="1">#REF!</definedName>
    <definedName name="_19__123Graph_DCHART_16" hidden="1">#REF!</definedName>
    <definedName name="_19__123Graph_XCHART_4" hidden="1">'[16]Vis Exp'!#REF!</definedName>
    <definedName name="_191__123Graph_ECHART_16" hidden="1">[14]Occ!#REF!</definedName>
    <definedName name="_192__123Graph_ECHART_17" hidden="1">[14]Occ!#REF!</definedName>
    <definedName name="_199__123Graph_ECHART_17" hidden="1">[14]Occ!#REF!</definedName>
    <definedName name="_2__123Graph_ACHART_1" hidden="1">'[16]Vis Exp'!#REF!</definedName>
    <definedName name="_2__123Graph_ACHART_12" hidden="1">#REF!</definedName>
    <definedName name="_2__123Graph_ACHART_15" hidden="1">#REF!</definedName>
    <definedName name="_2__123Graph_ACHART_2" hidden="1">[17]A!$E$171:$E$177</definedName>
    <definedName name="_2__123Graph_ACHART_4" hidden="1">[13]Fut_Perf!#REF!</definedName>
    <definedName name="_2__123Graph_BCHART_2" hidden="1">[11]tables_graphs!$K$12:$K$22</definedName>
    <definedName name="_2__123Graph_BCHART_28" hidden="1">[2]B!$D$11:$U$11</definedName>
    <definedName name="_2__123Graph_BCHART_4" hidden="1">[13]Fut_Perf!#REF!</definedName>
    <definedName name="_2__123Graph_DCHART_1" hidden="1">[5]A!$B$47:$M$47</definedName>
    <definedName name="_2__FDSAUDITLINK__" localSheetId="0" hidden="1">{"fdsup://directions/FAT Viewer?action=UPDATE&amp;creator=factset&amp;DYN_ARGS=TRUE&amp;DOC_NAME=FAT:FQL_AUDITING_CLIENT_TEMPLATE.FAT&amp;display_string=Audit&amp;VAR:KEY=CPCRGJOXSD&amp;VAR:QUERY=RkZfRUZGX0lOVF9SQVRFKEFOTiwwKQ==&amp;WINDOW=FIRST_POPUP&amp;HEIGHT=450&amp;WIDTH=450&amp;START_MAXIMI","ZED=FALSE&amp;VAR:CALENDAR=US&amp;VAR:SYMBOL=RLJ&amp;VAR:INDEX=0"}</definedName>
    <definedName name="_2__FDSAUDITLINK__" hidden="1">{"fdsup://directions/FAT Viewer?action=UPDATE&amp;creator=factset&amp;DYN_ARGS=TRUE&amp;DOC_NAME=FAT:FQL_AUDITING_CLIENT_TEMPLATE.FAT&amp;display_string=Audit&amp;VAR:KEY=CPCRGJOXSD&amp;VAR:QUERY=RkZfRUZGX0lOVF9SQVRFKEFOTiwwKQ==&amp;WINDOW=FIRST_POPUP&amp;HEIGHT=450&amp;WIDTH=450&amp;START_MAXIMI","ZED=FALSE&amp;VAR:CALENDAR=US&amp;VAR:SYMBOL=RLJ&amp;VAR:INDEX=0"}</definedName>
    <definedName name="_20__123Graph_BCHART_16" hidden="1">[15]Occ!#REF!</definedName>
    <definedName name="_20__123Graph_DCHART_16" localSheetId="0" hidden="1">#REF!</definedName>
    <definedName name="_20__123Graph_DCHART_16" hidden="1">#REF!</definedName>
    <definedName name="_20__123Graph_DCHART_17" localSheetId="0" hidden="1">#REF!</definedName>
    <definedName name="_20__123Graph_DCHART_17" hidden="1">#REF!</definedName>
    <definedName name="_20__123Graph_XCHART_2" hidden="1">[3]tables_graphs!$G$12:$G$22</definedName>
    <definedName name="_200__123Graph_ECHART_22" hidden="1">[14]Occ!#REF!</definedName>
    <definedName name="_207__123Graph_ECHART_22" hidden="1">[14]Occ!#REF!</definedName>
    <definedName name="_208__123Graph_FCHART_15" hidden="1">[14]Occ!#REF!</definedName>
    <definedName name="_21__123Graph_ACHART_21" localSheetId="0" hidden="1">[15]Occ!#REF!</definedName>
    <definedName name="_21__123Graph_ACHART_21" hidden="1">[15]Occ!#REF!</definedName>
    <definedName name="_21__123Graph_CCHART_4" hidden="1">'[16]Vis Exp'!#REF!</definedName>
    <definedName name="_21__123Graph_DCHART_17" localSheetId="0" hidden="1">#REF!</definedName>
    <definedName name="_21__123Graph_DCHART_17" hidden="1">#REF!</definedName>
    <definedName name="_21__123Graph_DCHART_22" localSheetId="0" hidden="1">#REF!</definedName>
    <definedName name="_21__123Graph_DCHART_22" hidden="1">#REF!</definedName>
    <definedName name="_215__123Graph_FCHART_15" hidden="1">[14]Occ!#REF!</definedName>
    <definedName name="_216__123Graph_FCHART_16" hidden="1">[14]Occ!#REF!</definedName>
    <definedName name="_22__123Graph_ACHART_21" hidden="1">[14]Occ!#REF!</definedName>
    <definedName name="_22__123Graph_BCHART_17" localSheetId="0" hidden="1">[15]Occ!#REF!</definedName>
    <definedName name="_22__123Graph_BCHART_17" hidden="1">[15]Occ!#REF!</definedName>
    <definedName name="_22__123Graph_DCHART_22" localSheetId="0" hidden="1">#REF!</definedName>
    <definedName name="_22__123Graph_DCHART_22" hidden="1">#REF!</definedName>
    <definedName name="_22__123Graph_ECHART_15" localSheetId="0" hidden="1">#REF!</definedName>
    <definedName name="_22__123Graph_ECHART_15" hidden="1">#REF!</definedName>
    <definedName name="_223__123Graph_FCHART_16" hidden="1">[14]Occ!#REF!</definedName>
    <definedName name="_224__123Graph_FCHART_17" hidden="1">[14]Occ!#REF!</definedName>
    <definedName name="_23__123Graph_ACHART_15" hidden="1">[14]Occ!#REF!</definedName>
    <definedName name="_23__123Graph_DCHART_1" hidden="1">'[16]Vis Exp'!#REF!</definedName>
    <definedName name="_23__123Graph_ECHART_15" localSheetId="0" hidden="1">#REF!</definedName>
    <definedName name="_23__123Graph_ECHART_15" hidden="1">#REF!</definedName>
    <definedName name="_23__123Graph_ECHART_16" hidden="1">#REF!</definedName>
    <definedName name="_231__123Graph_FCHART_17" hidden="1">[14]Occ!#REF!</definedName>
    <definedName name="_232__123Graph_FCHART_22" hidden="1">[14]Occ!#REF!</definedName>
    <definedName name="_239__123Graph_FCHART_22" hidden="1">[14]Occ!#REF!</definedName>
    <definedName name="_24__123Graph_ACHART_16" hidden="1">[14]Occ!#REF!</definedName>
    <definedName name="_24__123Graph_ASEG_PIE" hidden="1">[15]Demand!#REF!</definedName>
    <definedName name="_24__123Graph_BCHART_22" hidden="1">[15]Occ!#REF!</definedName>
    <definedName name="_24__123Graph_ECHART_16" localSheetId="0" hidden="1">#REF!</definedName>
    <definedName name="_24__123Graph_ECHART_16" hidden="1">#REF!</definedName>
    <definedName name="_24__123Graph_ECHART_17" localSheetId="0" hidden="1">#REF!</definedName>
    <definedName name="_24__123Graph_ECHART_17" hidden="1">#REF!</definedName>
    <definedName name="_240__123Graph_XCHART_15" hidden="1">[14]Occ!#REF!</definedName>
    <definedName name="_247__123Graph_XCHART_15" hidden="1">[14]Occ!#REF!</definedName>
    <definedName name="_248__123Graph_XCHART_16" hidden="1">[14]Occ!#REF!</definedName>
    <definedName name="_25__123Graph_ASEG_PIE" hidden="1">[14]Demand!#REF!</definedName>
    <definedName name="_25__123Graph_DCHART_2" hidden="1">'[16]Vis Exp'!#REF!</definedName>
    <definedName name="_25__123Graph_ECHART_17" localSheetId="0" hidden="1">#REF!</definedName>
    <definedName name="_25__123Graph_ECHART_17" hidden="1">#REF!</definedName>
    <definedName name="_25__123Graph_ECHART_22" hidden="1">#REF!</definedName>
    <definedName name="_255__123Graph_XCHART_16" hidden="1">[14]Occ!#REF!</definedName>
    <definedName name="_256__123Graph_XCHART_17" hidden="1">[14]Occ!#REF!</definedName>
    <definedName name="_26__123Graph_CCHART_15" hidden="1">[15]Occ!#REF!</definedName>
    <definedName name="_26__123Graph_ECHART_22" localSheetId="0" hidden="1">#REF!</definedName>
    <definedName name="_26__123Graph_ECHART_22" hidden="1">#REF!</definedName>
    <definedName name="_26__123Graph_FCHART_15" localSheetId="0" hidden="1">#REF!</definedName>
    <definedName name="_26__123Graph_FCHART_15" hidden="1">#REF!</definedName>
    <definedName name="_263__123Graph_XCHART_17" hidden="1">[14]Occ!#REF!</definedName>
    <definedName name="_264__123Graph_XCHART_18" hidden="1">[14]Demand!#REF!</definedName>
    <definedName name="_27__123Graph_BCHART_15" localSheetId="0" hidden="1">[15]Occ!#REF!</definedName>
    <definedName name="_27__123Graph_BCHART_15" hidden="1">[15]Occ!#REF!</definedName>
    <definedName name="_27__123Graph_DCHART_3" hidden="1">'[16]Vis Exp'!#REF!</definedName>
    <definedName name="_27__123Graph_FCHART_15" localSheetId="0" hidden="1">#REF!</definedName>
    <definedName name="_27__123Graph_FCHART_15" hidden="1">#REF!</definedName>
    <definedName name="_27__123Graph_FCHART_16" localSheetId="0" hidden="1">#REF!</definedName>
    <definedName name="_27__123Graph_FCHART_16" hidden="1">#REF!</definedName>
    <definedName name="_271__123Graph_XCHART_18" hidden="1">[14]Demand!#REF!</definedName>
    <definedName name="_272__123Graph_XCHART_19" hidden="1">[14]Demand!#REF!</definedName>
    <definedName name="_279__123Graph_XCHART_19" hidden="1">[14]Demand!#REF!</definedName>
    <definedName name="_28__123Graph_BCHART_15" hidden="1">[14]Occ!#REF!</definedName>
    <definedName name="_28__123Graph_CCHART_16" localSheetId="0" hidden="1">[15]Occ!#REF!</definedName>
    <definedName name="_28__123Graph_CCHART_16" hidden="1">[15]Occ!#REF!</definedName>
    <definedName name="_28__123Graph_FCHART_16" localSheetId="0" hidden="1">#REF!</definedName>
    <definedName name="_28__123Graph_FCHART_16" hidden="1">#REF!</definedName>
    <definedName name="_28__123Graph_FCHART_17" localSheetId="0" hidden="1">#REF!</definedName>
    <definedName name="_28__123Graph_FCHART_17" hidden="1">#REF!</definedName>
    <definedName name="_280__123Graph_XCHART_22" hidden="1">[14]Occ!#REF!</definedName>
    <definedName name="_287__123Graph_XCHART_22" hidden="1">[14]Occ!#REF!</definedName>
    <definedName name="_288__123Graph_XSEG_PIE" hidden="1">[14]Demand!#REF!</definedName>
    <definedName name="_29__123Graph_DCHART_4" hidden="1">'[16]Vis Exp'!#REF!</definedName>
    <definedName name="_29__123Graph_FCHART_17" localSheetId="0" hidden="1">#REF!</definedName>
    <definedName name="_29__123Graph_FCHART_17" hidden="1">#REF!</definedName>
    <definedName name="_29__123Graph_FCHART_22" hidden="1">#REF!</definedName>
    <definedName name="_295__123Graph_XSEG_PIE" hidden="1">[14]Demand!#REF!</definedName>
    <definedName name="_3__123Graph_ACHART_12" hidden="1">[15]Demand!#REF!</definedName>
    <definedName name="_3__123Graph_ACHART_15" localSheetId="0" hidden="1">#REF!</definedName>
    <definedName name="_3__123Graph_ACHART_15" hidden="1">#REF!</definedName>
    <definedName name="_3__123Graph_ACHART_16" localSheetId="0" hidden="1">#REF!</definedName>
    <definedName name="_3__123Graph_ACHART_16" hidden="1">#REF!</definedName>
    <definedName name="_3__123Graph_ACHART_2" hidden="1">[3]tables_graphs!$H$12:$H$22</definedName>
    <definedName name="_3__123Graph_ACHART_3" hidden="1">'[16]Vis Exp'!#REF!</definedName>
    <definedName name="_3__123Graph_BCHART_1" hidden="1">[18]A!$E$135:$E$141</definedName>
    <definedName name="_3__123Graph_BCHART_4" hidden="1">[13]Fut_Perf!#REF!</definedName>
    <definedName name="_3__123Graph_CCHART_2" hidden="1">[11]tables_graphs!$L$12:$L$22</definedName>
    <definedName name="_3__123Graph_CCHART_28" hidden="1">[2]B!$D$12:$U$12</definedName>
    <definedName name="_3__123Graph_CCHART_4" hidden="1">[13]Fut_Perf!#REF!</definedName>
    <definedName name="_3__123Graph_ECHART_1" hidden="1">[5]A!$A$78:$N$78</definedName>
    <definedName name="_3__FDSAUDITLINK__" localSheetId="0" hidden="1">{"fdsup://directions/FAT Viewer?action=UPDATE&amp;creator=factset&amp;DYN_ARGS=TRUE&amp;DOC_NAME=FAT:FQL_AUDITING_CLIENT_TEMPLATE.FAT&amp;display_string=Audit&amp;VAR:KEY=NGTOJEHEHU&amp;VAR:QUERY=RkZfRUZGX0lOVF9SQVRFKEFOTiwwKQ==&amp;WINDOW=FIRST_POPUP&amp;HEIGHT=450&amp;WIDTH=450&amp;START_MAXIMI","ZED=FALSE&amp;VAR:CALENDAR=US&amp;VAR:SYMBOL=HST&amp;VAR:INDEX=0"}</definedName>
    <definedName name="_3__FDSAUDITLINK__" hidden="1">{"fdsup://directions/FAT Viewer?action=UPDATE&amp;creator=factset&amp;DYN_ARGS=TRUE&amp;DOC_NAME=FAT:FQL_AUDITING_CLIENT_TEMPLATE.FAT&amp;display_string=Audit&amp;VAR:KEY=NGTOJEHEHU&amp;VAR:QUERY=RkZfRUZGX0lOVF9SQVRFKEFOTiwwKQ==&amp;WINDOW=FIRST_POPUP&amp;HEIGHT=450&amp;WIDTH=450&amp;START_MAXIMI","ZED=FALSE&amp;VAR:CALENDAR=US&amp;VAR:SYMBOL=HST&amp;VAR:INDEX=0"}</definedName>
    <definedName name="_3_0_S" hidden="1">'[19]1999 BUDGET'!#REF!</definedName>
    <definedName name="_30__123Graph_BCHART_16" hidden="1">[15]Occ!#REF!</definedName>
    <definedName name="_30__123Graph_CCHART_17" hidden="1">[15]Occ!#REF!</definedName>
    <definedName name="_30__123Graph_FCHART_22" localSheetId="0" hidden="1">#REF!</definedName>
    <definedName name="_30__123Graph_FCHART_22" hidden="1">#REF!</definedName>
    <definedName name="_30__123Graph_XCHART_15" localSheetId="0" hidden="1">#REF!</definedName>
    <definedName name="_30__123Graph_XCHART_15" hidden="1">#REF!</definedName>
    <definedName name="_30__123Graph_XCHART_2" hidden="1">[3]tables_graphs!$G$12:$G$22</definedName>
    <definedName name="_31__123Graph_ACHART_16" hidden="1">[14]Occ!#REF!</definedName>
    <definedName name="_31__123Graph_BCHART_16" hidden="1">[14]Occ!#REF!</definedName>
    <definedName name="_31__123Graph_XCHART_15" localSheetId="0" hidden="1">#REF!</definedName>
    <definedName name="_31__123Graph_XCHART_15" hidden="1">#REF!</definedName>
    <definedName name="_31__123Graph_XCHART_16" hidden="1">#REF!</definedName>
    <definedName name="_32__123Graph_ACHART_17" hidden="1">[14]Occ!#REF!</definedName>
    <definedName name="_32__123Graph_CCHART_22" hidden="1">[15]Occ!#REF!</definedName>
    <definedName name="_32__123Graph_XCHART_16" localSheetId="0" hidden="1">#REF!</definedName>
    <definedName name="_32__123Graph_XCHART_16" hidden="1">#REF!</definedName>
    <definedName name="_32__123Graph_XCHART_17" localSheetId="0" hidden="1">#REF!</definedName>
    <definedName name="_32__123Graph_XCHART_17" hidden="1">#REF!</definedName>
    <definedName name="_32__123Graph_XCHART_3" hidden="1">'[16]Vis Exp'!#REF!</definedName>
    <definedName name="_33__123Graph_BCHART_17" localSheetId="0" hidden="1">[15]Occ!#REF!</definedName>
    <definedName name="_33__123Graph_BCHART_17" hidden="1">[15]Occ!#REF!</definedName>
    <definedName name="_33__123Graph_XCHART_17" localSheetId="0" hidden="1">#REF!</definedName>
    <definedName name="_33__123Graph_XCHART_17" hidden="1">#REF!</definedName>
    <definedName name="_33__123Graph_XCHART_18" localSheetId="0" hidden="1">#REF!</definedName>
    <definedName name="_33__123Graph_XCHART_18" hidden="1">#REF!</definedName>
    <definedName name="_34__123Graph_BCHART_17" hidden="1">[14]Occ!#REF!</definedName>
    <definedName name="_34__123Graph_CSEG_PIE" localSheetId="0" hidden="1">[15]Demand!#REF!</definedName>
    <definedName name="_34__123Graph_CSEG_PIE" hidden="1">[15]Demand!#REF!</definedName>
    <definedName name="_34__123Graph_XCHART_18" localSheetId="0" hidden="1">#REF!</definedName>
    <definedName name="_34__123Graph_XCHART_18" hidden="1">#REF!</definedName>
    <definedName name="_34__123Graph_XCHART_19" localSheetId="0" hidden="1">#REF!</definedName>
    <definedName name="_34__123Graph_XCHART_19" hidden="1">#REF!</definedName>
    <definedName name="_34__123Graph_XCHART_4" hidden="1">'[16]Vis Exp'!#REF!</definedName>
    <definedName name="_35__123Graph_XCHART_19" localSheetId="0" hidden="1">#REF!</definedName>
    <definedName name="_35__123Graph_XCHART_19" hidden="1">#REF!</definedName>
    <definedName name="_35__123Graph_XCHART_22" hidden="1">#REF!</definedName>
    <definedName name="_36__123Graph_BCHART_22" hidden="1">[15]Occ!#REF!</definedName>
    <definedName name="_36__123Graph_DCHART_15" hidden="1">[15]Occ!#REF!</definedName>
    <definedName name="_36__123Graph_XCHART_22" localSheetId="0" hidden="1">#REF!</definedName>
    <definedName name="_36__123Graph_XCHART_22" hidden="1">#REF!</definedName>
    <definedName name="_36__123Graph_XSEG_PIE" localSheetId="0" hidden="1">#REF!</definedName>
    <definedName name="_36__123Graph_XSEG_PIE" hidden="1">#REF!</definedName>
    <definedName name="_37__123Graph_BCHART_22" hidden="1">[14]Occ!#REF!</definedName>
    <definedName name="_37__123Graph_XSEG_PIE" localSheetId="0" hidden="1">#REF!</definedName>
    <definedName name="_37__123Graph_XSEG_PIE" hidden="1">#REF!</definedName>
    <definedName name="_38__123Graph_DCHART_16" localSheetId="0" hidden="1">[15]Occ!#REF!</definedName>
    <definedName name="_38__123Graph_DCHART_16" hidden="1">[15]Occ!#REF!</definedName>
    <definedName name="_39__123Graph_ACHART_17" hidden="1">[14]Occ!#REF!</definedName>
    <definedName name="_39__123Graph_CCHART_15" localSheetId="0" hidden="1">[15]Occ!#REF!</definedName>
    <definedName name="_39__123Graph_CCHART_15" hidden="1">[15]Occ!#REF!</definedName>
    <definedName name="_4__123Graph_ACHART_12" hidden="1">[14]Demand!#REF!</definedName>
    <definedName name="_4__123Graph_ACHART_15" localSheetId="0" hidden="1">[15]Occ!#REF!</definedName>
    <definedName name="_4__123Graph_ACHART_15" hidden="1">[15]Occ!#REF!</definedName>
    <definedName name="_4__123Graph_ACHART_16" localSheetId="0" hidden="1">#REF!</definedName>
    <definedName name="_4__123Graph_ACHART_16" hidden="1">#REF!</definedName>
    <definedName name="_4__123Graph_ACHART_17" localSheetId="0" hidden="1">#REF!</definedName>
    <definedName name="_4__123Graph_ACHART_17" hidden="1">#REF!</definedName>
    <definedName name="_4__123Graph_ACHART_4" hidden="1">'[16]Vis Exp'!#REF!</definedName>
    <definedName name="_4__123Graph_BCHART_2" hidden="1">[3]tables_graphs!$K$12:$K$22</definedName>
    <definedName name="_4__123Graph_CCHART_4" hidden="1">[13]Fut_Perf!#REF!</definedName>
    <definedName name="_4__123Graph_DCHART_28" hidden="1">[2]B!$D$7:$U$7</definedName>
    <definedName name="_4__123Graph_FCHART_1" hidden="1">[5]A!$A$79:$N$79</definedName>
    <definedName name="_4__123Graph_XCHART_1" hidden="1">'[12]REITs &amp; S&amp;P'!$D$11:$D$31</definedName>
    <definedName name="_4__123Graph_XCHART_2" hidden="1">[11]tables_graphs!$G$12:$G$22</definedName>
    <definedName name="_4__FDSAUDITLINK__" localSheetId="0" hidden="1">{"fdsup://directions/FAT Viewer?action=UPDATE&amp;creator=factset&amp;DYN_ARGS=TRUE&amp;DOC_NAME=FAT:FQL_AUDITING_CLIENT_TEMPLATE.FAT&amp;display_string=Audit&amp;VAR:KEY=FMFCXEPSHM&amp;VAR:QUERY=RkZfRUZGX0lOVF9SQVRFKEFOTiwwKQ==&amp;WINDOW=FIRST_POPUP&amp;HEIGHT=450&amp;WIDTH=450&amp;START_MAXIMI","ZED=FALSE&amp;VAR:CALENDAR=US&amp;VAR:SYMBOL=LHO&amp;VAR:INDEX=0"}</definedName>
    <definedName name="_4__FDSAUDITLINK__" hidden="1">{"fdsup://directions/FAT Viewer?action=UPDATE&amp;creator=factset&amp;DYN_ARGS=TRUE&amp;DOC_NAME=FAT:FQL_AUDITING_CLIENT_TEMPLATE.FAT&amp;display_string=Audit&amp;VAR:KEY=FMFCXEPSHM&amp;VAR:QUERY=RkZfRUZGX0lOVF9SQVRFKEFOTiwwKQ==&amp;WINDOW=FIRST_POPUP&amp;HEIGHT=450&amp;WIDTH=450&amp;START_MAXIMI","ZED=FALSE&amp;VAR:CALENDAR=US&amp;VAR:SYMBOL=LHO&amp;VAR:INDEX=0"}</definedName>
    <definedName name="_4_0_0_F" hidden="1">'[19]1999 BUDGET'!#REF!</definedName>
    <definedName name="_40__123Graph_ACHART_18" hidden="1">[14]Demand!#REF!</definedName>
    <definedName name="_40__123Graph_CCHART_15" hidden="1">[14]Occ!#REF!</definedName>
    <definedName name="_40__123Graph_DCHART_17" hidden="1">[15]Occ!#REF!</definedName>
    <definedName name="_42__123Graph_CCHART_16" hidden="1">[15]Occ!#REF!</definedName>
    <definedName name="_42__123Graph_DCHART_22" hidden="1">[15]Occ!#REF!</definedName>
    <definedName name="_43__123Graph_CCHART_16" hidden="1">[14]Occ!#REF!</definedName>
    <definedName name="_44__123Graph_ECHART_15" hidden="1">[15]Occ!#REF!</definedName>
    <definedName name="_45__123Graph_CCHART_17" hidden="1">[15]Occ!#REF!</definedName>
    <definedName name="_46__123Graph_CCHART_17" hidden="1">[14]Occ!#REF!</definedName>
    <definedName name="_46__123Graph_ECHART_16" hidden="1">[15]Occ!#REF!</definedName>
    <definedName name="_47__123Graph_ACHART_18" hidden="1">[14]Demand!#REF!</definedName>
    <definedName name="_48__123Graph_ACHART_19" hidden="1">[14]Demand!#REF!</definedName>
    <definedName name="_48__123Graph_CCHART_22" hidden="1">[15]Occ!#REF!</definedName>
    <definedName name="_48__123Graph_ECHART_17" hidden="1">[15]Occ!#REF!</definedName>
    <definedName name="_49__123Graph_CCHART_22" hidden="1">[14]Occ!#REF!</definedName>
    <definedName name="_5__123Graph_ACHART_17" localSheetId="0" hidden="1">#REF!</definedName>
    <definedName name="_5__123Graph_ACHART_17" hidden="1">#REF!</definedName>
    <definedName name="_5__123Graph_ACHART_18" localSheetId="0" hidden="1">#REF!</definedName>
    <definedName name="_5__123Graph_ACHART_18" hidden="1">#REF!</definedName>
    <definedName name="_5__123Graph_ACHART_2" hidden="1">[3]tables_graphs!$H$12:$H$22</definedName>
    <definedName name="_5__123Graph_ACHART_3" hidden="1">'[16]Vis Exp'!#REF!</definedName>
    <definedName name="_5__123Graph_BCHART_1" hidden="1">'[16]Vis Exp'!#REF!</definedName>
    <definedName name="_5__123Graph_ECHART_28" hidden="1">[2]B!$D$8:$U$8</definedName>
    <definedName name="_5__123Graph_XCHART_1" hidden="1">[5]A!$B$6:$M$6</definedName>
    <definedName name="_5__123Graph_XCHART_2" hidden="1">[17]A!$D$171:$D$177</definedName>
    <definedName name="_5__FDSAUDITLINK__" localSheetId="0" hidden="1">{"fdsup://directions/FAT Viewer?action=UPDATE&amp;creator=factset&amp;DYN_ARGS=TRUE&amp;DOC_NAME=FAT:FQL_AUDITING_CLIENT_TEMPLATE.FAT&amp;display_string=Audit&amp;VAR:KEY=BCZCZYZMZU&amp;VAR:QUERY=RkZfRUZGX0lOVF9SQVRFKEFOTiwwKQ==&amp;WINDOW=FIRST_POPUP&amp;HEIGHT=450&amp;WIDTH=450&amp;START_MAXIMI","ZED=FALSE&amp;VAR:CALENDAR=US&amp;VAR:SYMBOL=DRH&amp;VAR:INDEX=0"}</definedName>
    <definedName name="_5__FDSAUDITLINK__" hidden="1">{"fdsup://directions/FAT Viewer?action=UPDATE&amp;creator=factset&amp;DYN_ARGS=TRUE&amp;DOC_NAME=FAT:FQL_AUDITING_CLIENT_TEMPLATE.FAT&amp;display_string=Audit&amp;VAR:KEY=BCZCZYZMZU&amp;VAR:QUERY=RkZfRUZGX0lOVF9SQVRFKEFOTiwwKQ==&amp;WINDOW=FIRST_POPUP&amp;HEIGHT=450&amp;WIDTH=450&amp;START_MAXIMI","ZED=FALSE&amp;VAR:CALENDAR=US&amp;VAR:SYMBOL=DRH&amp;VAR:INDEX=0"}</definedName>
    <definedName name="_5_0_0_S" hidden="1">'[20]1999 BUDGET'!#REF!</definedName>
    <definedName name="_50__123Graph_ECHART_22" hidden="1">[15]Occ!#REF!</definedName>
    <definedName name="_51__123Graph_CSEG_PIE" hidden="1">[15]Demand!#REF!</definedName>
    <definedName name="_52__123Graph_CSEG_PIE" hidden="1">[14]Demand!#REF!</definedName>
    <definedName name="_52__123Graph_FCHART_15" hidden="1">[15]Occ!#REF!</definedName>
    <definedName name="_54__123Graph_DCHART_15" hidden="1">[15]Occ!#REF!</definedName>
    <definedName name="_54__123Graph_FCHART_16" hidden="1">[15]Occ!#REF!</definedName>
    <definedName name="_55__123Graph_ACHART_19" hidden="1">[14]Demand!#REF!</definedName>
    <definedName name="_55__123Graph_DCHART_15" hidden="1">[14]Occ!#REF!</definedName>
    <definedName name="_56__123Graph_ACHART_21" hidden="1">[14]Occ!#REF!</definedName>
    <definedName name="_56__123Graph_FCHART_17" hidden="1">[15]Occ!#REF!</definedName>
    <definedName name="_57__123Graph_DCHART_16" hidden="1">[15]Occ!#REF!</definedName>
    <definedName name="_58__123Graph_DCHART_16" hidden="1">[14]Occ!#REF!</definedName>
    <definedName name="_58__123Graph_FCHART_22" hidden="1">[15]Occ!#REF!</definedName>
    <definedName name="_6__123Graph_ACHART_15" hidden="1">[15]Occ!#REF!</definedName>
    <definedName name="_6__123Graph_ACHART_16" hidden="1">[15]Occ!#REF!</definedName>
    <definedName name="_6__123Graph_ACHART_18" localSheetId="0" hidden="1">#REF!</definedName>
    <definedName name="_6__123Graph_ACHART_18" hidden="1">#REF!</definedName>
    <definedName name="_6__123Graph_ACHART_19" localSheetId="0" hidden="1">#REF!</definedName>
    <definedName name="_6__123Graph_ACHART_19" hidden="1">#REF!</definedName>
    <definedName name="_6__123Graph_BCHART_2" hidden="1">[3]tables_graphs!$K$12:$K$22</definedName>
    <definedName name="_6__123Graph_CCHART_2" hidden="1">[3]tables_graphs!$L$12:$L$22</definedName>
    <definedName name="_6__123Graph_FCHART_28" hidden="1">[2]B!$D$9:$U$9</definedName>
    <definedName name="_6__123Graph_XCHART_2" hidden="1">[5]A!$B$155:$AW$155</definedName>
    <definedName name="_6__FDSAUDITLINK__" localSheetId="0" hidden="1">{"fdsup://directions/FAT Viewer?action=UPDATE&amp;creator=factset&amp;DYN_ARGS=TRUE&amp;DOC_NAME=FAT:FQL_AUDITING_CLIENT_TEMPLATE.FAT&amp;display_string=Audit&amp;VAR:KEY=ZKZUFWFGDK&amp;VAR:QUERY=RkZfRUZGX0lOVF9SQVRFKEFOTiwwKQ==&amp;WINDOW=FIRST_POPUP&amp;HEIGHT=450&amp;WIDTH=450&amp;START_MAXIMI","ZED=FALSE&amp;VAR:CALENDAR=US&amp;VAR:SYMBOL=HPT&amp;VAR:INDEX=0"}</definedName>
    <definedName name="_6__FDSAUDITLINK__" hidden="1">{"fdsup://directions/FAT Viewer?action=UPDATE&amp;creator=factset&amp;DYN_ARGS=TRUE&amp;DOC_NAME=FAT:FQL_AUDITING_CLIENT_TEMPLATE.FAT&amp;display_string=Audit&amp;VAR:KEY=ZKZUFWFGDK&amp;VAR:QUERY=RkZfRUZGX0lOVF9SQVRFKEFOTiwwKQ==&amp;WINDOW=FIRST_POPUP&amp;HEIGHT=450&amp;WIDTH=450&amp;START_MAXIMI","ZED=FALSE&amp;VAR:CALENDAR=US&amp;VAR:SYMBOL=HPT&amp;VAR:INDEX=0"}</definedName>
    <definedName name="_60__123Graph_DCHART_17" hidden="1">[15]Occ!#REF!</definedName>
    <definedName name="_60__123Graph_XCHART_15" hidden="1">[15]Occ!#REF!</definedName>
    <definedName name="_61__123Graph_DCHART_17" hidden="1">[14]Occ!#REF!</definedName>
    <definedName name="_62__123Graph_XCHART_16" hidden="1">[15]Occ!#REF!</definedName>
    <definedName name="_63__123Graph_ACHART_21" hidden="1">[14]Occ!#REF!</definedName>
    <definedName name="_63__123Graph_DCHART_22" hidden="1">[15]Occ!#REF!</definedName>
    <definedName name="_64__123Graph_ASEG_PIE" hidden="1">[14]Demand!#REF!</definedName>
    <definedName name="_64__123Graph_DCHART_22" hidden="1">[14]Occ!#REF!</definedName>
    <definedName name="_64__123Graph_XCHART_17" localSheetId="0" hidden="1">#REF!</definedName>
    <definedName name="_64__123Graph_XCHART_17" hidden="1">#REF!</definedName>
    <definedName name="_66__123Graph_ECHART_15" localSheetId="0" hidden="1">[15]Occ!#REF!</definedName>
    <definedName name="_66__123Graph_ECHART_15" hidden="1">[15]Occ!#REF!</definedName>
    <definedName name="_66__123Graph_XCHART_18" localSheetId="0" hidden="1">#REF!</definedName>
    <definedName name="_66__123Graph_XCHART_18" hidden="1">#REF!</definedName>
    <definedName name="_67__123Graph_ECHART_15" hidden="1">[14]Occ!#REF!</definedName>
    <definedName name="_68__123Graph_XCHART_19" localSheetId="0" hidden="1">#REF!</definedName>
    <definedName name="_68__123Graph_XCHART_19" hidden="1">#REF!</definedName>
    <definedName name="_69__123Graph_ECHART_16" localSheetId="0" hidden="1">[15]Occ!#REF!</definedName>
    <definedName name="_69__123Graph_ECHART_16" hidden="1">[15]Occ!#REF!</definedName>
    <definedName name="_7__123Graph_ACHART_15" hidden="1">[14]Occ!#REF!</definedName>
    <definedName name="_7__123Graph_ACHART_19" localSheetId="0" hidden="1">#REF!</definedName>
    <definedName name="_7__123Graph_ACHART_19" hidden="1">#REF!</definedName>
    <definedName name="_7__123Graph_ACHART_21" localSheetId="0" hidden="1">#REF!</definedName>
    <definedName name="_7__123Graph_ACHART_21" hidden="1">#REF!</definedName>
    <definedName name="_7__123Graph_ACHART_4" hidden="1">'[16]Vis Exp'!#REF!</definedName>
    <definedName name="_7__123Graph_BCHART_3" hidden="1">'[16]Vis Exp'!#REF!</definedName>
    <definedName name="_7__123Graph_XCHART_3" hidden="1">[5]A!$B$153:$AW$153</definedName>
    <definedName name="_7__FDSAUDITLINK__" localSheetId="0" hidden="1">{"fdsup://directions/FAT Viewer?action=UPDATE&amp;creator=factset&amp;DYN_ARGS=TRUE&amp;DOC_NAME=FAT:FQL_AUDITING_CLIENT_TEMPLATE.FAT&amp;display_string=Audit&amp;VAR:KEY=LUBSJADKVM&amp;VAR:QUERY=RkZfRUZGX0lOVF9SQVRFKEFOTiwwKQ==&amp;WINDOW=FIRST_POPUP&amp;HEIGHT=450&amp;WIDTH=450&amp;START_MAXIMI","ZED=FALSE&amp;VAR:CALENDAR=US&amp;VAR:SYMBOL=BEE&amp;VAR:INDEX=0"}</definedName>
    <definedName name="_7__FDSAUDITLINK__" hidden="1">{"fdsup://directions/FAT Viewer?action=UPDATE&amp;creator=factset&amp;DYN_ARGS=TRUE&amp;DOC_NAME=FAT:FQL_AUDITING_CLIENT_TEMPLATE.FAT&amp;display_string=Audit&amp;VAR:KEY=LUBSJADKVM&amp;VAR:QUERY=RkZfRUZGX0lOVF9SQVRFKEFOTiwwKQ==&amp;WINDOW=FIRST_POPUP&amp;HEIGHT=450&amp;WIDTH=450&amp;START_MAXIMI","ZED=FALSE&amp;VAR:CALENDAR=US&amp;VAR:SYMBOL=BEE&amp;VAR:INDEX=0"}</definedName>
    <definedName name="_70__123Graph_ECHART_16" hidden="1">[14]Occ!#REF!</definedName>
    <definedName name="_70__123Graph_XCHART_22" localSheetId="0" hidden="1">#REF!</definedName>
    <definedName name="_70__123Graph_XCHART_22" hidden="1">#REF!</definedName>
    <definedName name="_71__123Graph_ASEG_PIE" hidden="1">[14]Demand!#REF!</definedName>
    <definedName name="_72__123Graph_BCHART_15" hidden="1">[14]Occ!#REF!</definedName>
    <definedName name="_72__123Graph_ECHART_17" localSheetId="0" hidden="1">[15]Occ!#REF!</definedName>
    <definedName name="_72__123Graph_ECHART_17" hidden="1">[15]Occ!#REF!</definedName>
    <definedName name="_72__123Graph_XSEG_PIE" localSheetId="0" hidden="1">#REF!</definedName>
    <definedName name="_72__123Graph_XSEG_PIE" hidden="1">#REF!</definedName>
    <definedName name="_73__123Graph_ECHART_17" hidden="1">[14]Occ!#REF!</definedName>
    <definedName name="_75__123Graph_ECHART_22" localSheetId="0" hidden="1">[15]Occ!#REF!</definedName>
    <definedName name="_75__123Graph_ECHART_22" hidden="1">[15]Occ!#REF!</definedName>
    <definedName name="_76__123Graph_ECHART_22" hidden="1">[14]Occ!#REF!</definedName>
    <definedName name="_78__123Graph_FCHART_15" localSheetId="0" hidden="1">[15]Occ!#REF!</definedName>
    <definedName name="_78__123Graph_FCHART_15" hidden="1">[15]Occ!#REF!</definedName>
    <definedName name="_79__123Graph_BCHART_15" hidden="1">[14]Occ!#REF!</definedName>
    <definedName name="_79__123Graph_FCHART_15" hidden="1">[14]Occ!#REF!</definedName>
    <definedName name="_8__123Graph_ACHART_12" hidden="1">[14]Demand!#REF!</definedName>
    <definedName name="_8__123Graph_ACHART_17" localSheetId="0" hidden="1">[15]Occ!#REF!</definedName>
    <definedName name="_8__123Graph_ACHART_17" hidden="1">[15]Occ!#REF!</definedName>
    <definedName name="_8__123Graph_ACHART_21" localSheetId="0" hidden="1">#REF!</definedName>
    <definedName name="_8__123Graph_ACHART_21" hidden="1">#REF!</definedName>
    <definedName name="_8__123Graph_ASEG_PIE" localSheetId="0" hidden="1">#REF!</definedName>
    <definedName name="_8__123Graph_ASEG_PIE" hidden="1">#REF!</definedName>
    <definedName name="_8__123Graph_BCHART_4" hidden="1">'[16]Vis Exp'!#REF!</definedName>
    <definedName name="_8__123Graph_XCHART_2" hidden="1">[3]tables_graphs!$G$12:$G$22</definedName>
    <definedName name="_8__FDSAUDITLINK__" localSheetId="0" hidden="1">{"fdsup://directions/FAT Viewer?action=UPDATE&amp;creator=factset&amp;DYN_ARGS=TRUE&amp;DOC_NAME=FAT:FQL_AUDITING_CLIENT_TEMPLATE.FAT&amp;display_string=Audit&amp;VAR:KEY=DAXIBWDAPC&amp;VAR:QUERY=RkZfRUZGX0lOVF9SQVRFKEFOTiwwKQ==&amp;WINDOW=FIRST_POPUP&amp;HEIGHT=450&amp;WIDTH=450&amp;START_MAXIMI","ZED=FALSE&amp;VAR:CALENDAR=US&amp;VAR:SYMBOL=CHSP&amp;VAR:INDEX=0"}</definedName>
    <definedName name="_8__FDSAUDITLINK__" hidden="1">{"fdsup://directions/FAT Viewer?action=UPDATE&amp;creator=factset&amp;DYN_ARGS=TRUE&amp;DOC_NAME=FAT:FQL_AUDITING_CLIENT_TEMPLATE.FAT&amp;display_string=Audit&amp;VAR:KEY=DAXIBWDAPC&amp;VAR:QUERY=RkZfRUZGX0lOVF9SQVRFKEFOTiwwKQ==&amp;WINDOW=FIRST_POPUP&amp;HEIGHT=450&amp;WIDTH=450&amp;START_MAXIMI","ZED=FALSE&amp;VAR:CALENDAR=US&amp;VAR:SYMBOL=CHSP&amp;VAR:INDEX=0"}</definedName>
    <definedName name="_80__123Graph_BCHART_16" hidden="1">[14]Occ!#REF!</definedName>
    <definedName name="_81__123Graph_FCHART_16" hidden="1">[15]Occ!#REF!</definedName>
    <definedName name="_82__123Graph_FCHART_16" hidden="1">[14]Occ!#REF!</definedName>
    <definedName name="_84__123Graph_FCHART_17" hidden="1">[15]Occ!#REF!</definedName>
    <definedName name="_85__123Graph_FCHART_17" hidden="1">[14]Occ!#REF!</definedName>
    <definedName name="_87__123Graph_BCHART_16" hidden="1">[14]Occ!#REF!</definedName>
    <definedName name="_87__123Graph_FCHART_22" hidden="1">[15]Occ!#REF!</definedName>
    <definedName name="_88__123Graph_BCHART_17" hidden="1">[14]Occ!#REF!</definedName>
    <definedName name="_88__123Graph_FCHART_22" hidden="1">[14]Occ!#REF!</definedName>
    <definedName name="_9__123Graph_ACHART_16" hidden="1">[15]Occ!#REF!</definedName>
    <definedName name="_9__123Graph_ASEG_PIE" localSheetId="0" hidden="1">#REF!</definedName>
    <definedName name="_9__123Graph_ASEG_PIE" hidden="1">#REF!</definedName>
    <definedName name="_9__123Graph_BCHART_1" hidden="1">'[16]Vis Exp'!#REF!</definedName>
    <definedName name="_9__123Graph_BCHART_15" localSheetId="0" hidden="1">#REF!</definedName>
    <definedName name="_9__123Graph_BCHART_15" hidden="1">#REF!</definedName>
    <definedName name="_9__123Graph_CCHART_1" hidden="1">'[16]Vis Exp'!#REF!</definedName>
    <definedName name="_9__123Graph_CCHART_2" hidden="1">[3]tables_graphs!$L$12:$L$22</definedName>
    <definedName name="_9__FDSAUDITLINK__" localSheetId="0" hidden="1">{"fdsup://directions/FAT Viewer?action=UPDATE&amp;creator=factset&amp;DYN_ARGS=TRUE&amp;DOC_NAME=FAT:FQL_AUDITING_CLIENT_TEMPLATE.FAT&amp;display_string=Audit&amp;VAR:KEY=BUDIDMBKLA&amp;VAR:QUERY=RkZfRUZGX0lOVF9SQVRFKEFOTiwwKQ==&amp;WINDOW=FIRST_POPUP&amp;HEIGHT=450&amp;WIDTH=450&amp;START_MAXIMI","ZED=FALSE&amp;VAR:CALENDAR=US&amp;VAR:SYMBOL=PEB&amp;VAR:INDEX=0"}</definedName>
    <definedName name="_9__FDSAUDITLINK__" hidden="1">{"fdsup://directions/FAT Viewer?action=UPDATE&amp;creator=factset&amp;DYN_ARGS=TRUE&amp;DOC_NAME=FAT:FQL_AUDITING_CLIENT_TEMPLATE.FAT&amp;display_string=Audit&amp;VAR:KEY=BUDIDMBKLA&amp;VAR:QUERY=RkZfRUZGX0lOVF9SQVRFKEFOTiwwKQ==&amp;WINDOW=FIRST_POPUP&amp;HEIGHT=450&amp;WIDTH=450&amp;START_MAXIMI","ZED=FALSE&amp;VAR:CALENDAR=US&amp;VAR:SYMBOL=PEB&amp;VAR:INDEX=0"}</definedName>
    <definedName name="_90__123Graph_XCHART_15" hidden="1">[15]Occ!#REF!</definedName>
    <definedName name="_91__123Graph_XCHART_15" hidden="1">[14]Occ!#REF!</definedName>
    <definedName name="_93__123Graph_XCHART_16" hidden="1">[15]Occ!#REF!</definedName>
    <definedName name="_94__123Graph_XCHART_16" hidden="1">[14]Occ!#REF!</definedName>
    <definedName name="_95__123Graph_BCHART_17" hidden="1">[14]Occ!#REF!</definedName>
    <definedName name="_96__123Graph_BCHART_22" hidden="1">[14]Occ!#REF!</definedName>
    <definedName name="_96__123Graph_XCHART_17" localSheetId="0" hidden="1">#REF!</definedName>
    <definedName name="_96__123Graph_XCHART_17" hidden="1">#REF!</definedName>
    <definedName name="_97__123Graph_XCHART_17" hidden="1">[14]Occ!#REF!</definedName>
    <definedName name="_99__123Graph_XCHART_18" localSheetId="0" hidden="1">#REF!</definedName>
    <definedName name="_99__123Graph_XCHART_18" hidden="1">#REF!</definedName>
    <definedName name="_a1" hidden="1">{"Assump",#N/A,TRUE,"Proforma";"first",#N/A,TRUE,"Proforma";"second",#N/A,TRUE,"Proforma";"lease1",#N/A,TRUE,"Proforma";"lease2",#N/A,TRUE,"Proforma"}</definedName>
    <definedName name="_a2" hidden="1">{"sheet a",#N/A,FALSE,"A";"2 9 casflow",#N/A,FALSE,"B"}</definedName>
    <definedName name="_adv2" localSheetId="0" hidden="1">{"Proforma",#N/A,FALSE,"Sheet1"}</definedName>
    <definedName name="_adv2" hidden="1">{"Proforma",#N/A,FALSE,"Sheet1"}</definedName>
    <definedName name="_adv2_1" localSheetId="0" hidden="1">{"Proforma",#N/A,FALSE,"Sheet1"}</definedName>
    <definedName name="_adv2_1" hidden="1">{"Proforma",#N/A,FALSE,"Sheet1"}</definedName>
    <definedName name="_adv3" localSheetId="0" hidden="1">{"Proforma",#N/A,FALSE,"Sheet1"}</definedName>
    <definedName name="_adv3" hidden="1">{"Proforma",#N/A,FALSE,"Sheet1"}</definedName>
    <definedName name="_adv3_1" localSheetId="0" hidden="1">{"Proforma",#N/A,FALSE,"Sheet1"}</definedName>
    <definedName name="_adv3_1" hidden="1">{"Proforma",#N/A,FALSE,"Sheet1"}</definedName>
    <definedName name="_adv4" localSheetId="0" hidden="1">{"Proforma",#N/A,FALSE,"Sheet1"}</definedName>
    <definedName name="_adv4" hidden="1">{"Proforma",#N/A,FALSE,"Sheet1"}</definedName>
    <definedName name="_adv4_1" localSheetId="0" hidden="1">{"Proforma",#N/A,FALSE,"Sheet1"}</definedName>
    <definedName name="_adv4_1" hidden="1">{"Proforma",#N/A,FALSE,"Sheet1"}</definedName>
    <definedName name="_al1" hidden="1">{"sheet a",#N/A,FALSE,"A";"sheet b 1",#N/A,FALSE,"B";"sheet b 2",#N/A,FALSE,"B"}</definedName>
    <definedName name="_asd2" localSheetId="0" hidden="1">{#N/A,#N/A,FALSE,"Chart 2 by Prop Type"}</definedName>
    <definedName name="_asd2" hidden="1">{#N/A,#N/A,FALSE,"Chart 2 by Prop Type"}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FALSE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0299B3D95A234C668BD9AECDE60BA43B.edm" localSheetId="0" hidden="1">#REF!</definedName>
    <definedName name="_bdm.0299B3D95A234C668BD9AECDE60BA43B.edm" hidden="1">#REF!</definedName>
    <definedName name="_bdm.1286bcd1b17d4b3c8bfe684f5189654d.edm" localSheetId="0" hidden="1">#REF!</definedName>
    <definedName name="_bdm.1286bcd1b17d4b3c8bfe684f5189654d.edm" hidden="1">#REF!</definedName>
    <definedName name="_bdm.23ECEC03E9704DDEB197580188535D0F.edm" localSheetId="0" hidden="1">#REF!</definedName>
    <definedName name="_bdm.23ECEC03E9704DDEB197580188535D0F.edm" hidden="1">#REF!</definedName>
    <definedName name="_bdm.5247DA6229724B9AA1870C6659DE3F62.edm" hidden="1">#REF!</definedName>
    <definedName name="_bdm.5E34DA36E5DA493A99BE4F26E375F603.edm" hidden="1">#REF!</definedName>
    <definedName name="_bdm.5FE4899CE6EA44BF88DF417EE6BCE2B3.edm" hidden="1">#REF!</definedName>
    <definedName name="_bdm.666E0BC85DCC472B9AB7265F13310376.edm" hidden="1">#REF!</definedName>
    <definedName name="_bdm.84CC2AECEE404CED9EFA0CC6337BC500.edm" hidden="1">#REF!</definedName>
    <definedName name="_bdm.96BFFA12BC894E79AB20F071E7481A59.edm" hidden="1">#REF!</definedName>
    <definedName name="_bdm.A3C74649B5F34AA383569D0C79E5DABA.edm" hidden="1">#REF!</definedName>
    <definedName name="_bdm.A669DA3ACF934CD3A66A85076D515A9C.edm" hidden="1">#REF!</definedName>
    <definedName name="_bdm.C833C6CD040441B98E59539778DE753D.edm" hidden="1">#REF!</definedName>
    <definedName name="_bdm.C9E48800CF1A4EE18121D648EFB26C0C.edm" hidden="1">#REF!</definedName>
    <definedName name="_bdm.CA2B39353E4A49A69B352925B9B220DD.edm" hidden="1">#REF!</definedName>
    <definedName name="_bdm.E16D48821D544BF5B4764600055CD7AA.edm" hidden="1">#REF!</definedName>
    <definedName name="_bdm.E3C4EFA19BD044B99472B9B1B56CFB08.edm" hidden="1">#REF!</definedName>
    <definedName name="_bdm.E71F70920E674AF68F8B79B47FEC08E2.edm" hidden="1">#REF!</definedName>
    <definedName name="_bdm.ef8e0f84a05c41efaec0256055b27719.edm" hidden="1">#REF!</definedName>
    <definedName name="_bdm.F7AA83813B2F4663880A5DF4B51EF18D.edm" hidden="1">#REF!</definedName>
    <definedName name="_del1" hidden="1">{"Page1",#N/A,FALSE,"7979";"Page2",#N/A,FALSE,"7979";"Page3",#N/A,FALSE,"7979"}</definedName>
    <definedName name="_Dist_Bin" hidden="1">'[10]Ownership split'!#REF!</definedName>
    <definedName name="_EF3" hidden="1">10</definedName>
    <definedName name="_fff2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_Fil1" localSheetId="0" hidden="1">#REF!</definedName>
    <definedName name="_Fil1" hidden="1">#REF!</definedName>
    <definedName name="_Fill" localSheetId="0" hidden="1">#REF!</definedName>
    <definedName name="_Fill" hidden="1">#REF!</definedName>
    <definedName name="_Fill2" localSheetId="0" hidden="1">#REF!</definedName>
    <definedName name="_Fill2" hidden="1">#REF!</definedName>
    <definedName name="_xlnm._FilterDatabase" hidden="1">'[21]Rent Roll Analysis'!$A$8:$AC$251</definedName>
    <definedName name="_FX2006" hidden="1">{#N/A,#N/A,FALSE,"Aging Summary";#N/A,#N/A,FALSE,"Ratio Analysis";#N/A,#N/A,FALSE,"Test 120 Day Accts";#N/A,#N/A,FALSE,"Tickmarks"}</definedName>
    <definedName name="_ggg2" hidden="1">{"View1",#N/A,FALSE,"Sheet1";"View2",#N/A,FALSE,"Sheet1"}</definedName>
    <definedName name="_jo2" hidden="1">{#N/A,#N/A,FALSE,"DCF-COM";#N/A,#N/A,FALSE,"VAC-COM"}</definedName>
    <definedName name="_jo3" hidden="1">{"CASHFLOW",#N/A,FALSE,"Northpointe"}</definedName>
    <definedName name="_jo4" hidden="1">{#N/A,#N/A,FALSE,"SHEET1";#N/A,#N/A,FALSE,"SHEET2";#N/A,#N/A,FALSE,"SHEET3";#N/A,#N/A,FALSE,"SHEET4"}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ey5" localSheetId="0" hidden="1">#REF!</definedName>
    <definedName name="_Key5" hidden="1">#REF!</definedName>
    <definedName name="_Key6" hidden="1">#REF!</definedName>
    <definedName name="_Key8" hidden="1">#REF!</definedName>
    <definedName name="_Key9" hidden="1">#REF!</definedName>
    <definedName name="_ky1" hidden="1">'[22]L-Rents'!#REF!</definedName>
    <definedName name="_MRG2" hidden="1">{"INCOME",#N/A,FALSE,"ProNet";"VALUE",#N/A,FALSE,"ProNet"}</definedName>
    <definedName name="_New1" hidden="1">'[1]Partner Distributions'!#REF!</definedName>
    <definedName name="_new3" hidden="1">'[1]Partner Distributions'!#REF!</definedName>
    <definedName name="_no3" localSheetId="0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_no3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_old2" localSheetId="0" hidden="1">{#N/A,#N/A,FALSE,"Chart 2 by Prop Type"}</definedName>
    <definedName name="_old2" hidden="1">{#N/A,#N/A,FALSE,"Chart 2 by Prop Type"}</definedName>
    <definedName name="_Order1" hidden="1">255</definedName>
    <definedName name="_Order1_1" hidden="1">255</definedName>
    <definedName name="_Order2" hidden="1">255</definedName>
    <definedName name="_Sort" localSheetId="0" hidden="1">#REF!</definedName>
    <definedName name="_Sort" hidden="1">#REF!</definedName>
    <definedName name="_sorta" localSheetId="0" hidden="1">#REF!</definedName>
    <definedName name="_sorta" hidden="1">#REF!</definedName>
    <definedName name="_Table1_In1" localSheetId="0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localSheetId="0" hidden="1">#REF!</definedName>
    <definedName name="_Table3_In2" hidden="1">#REF!</definedName>
    <definedName name="_Table3_In3" hidden="1">'[23]#REF'!$E$18</definedName>
    <definedName name="_VALIDATE_NOICAP" hidden="1">OFFSET('[24]Unleveraged Cash Flow'!$S$8,1,0,'[24]Unleveraged Cash Flow'!$S$8,1)</definedName>
    <definedName name="_VALIDATE_NOIEXIT" hidden="1">OFFSET('[24]Unleveraged Cash Flow'!$U$8,1,0,'[24]Unleveraged Cash Flow'!$U$8,1)</definedName>
    <definedName name="_wr1" localSheetId="0" hidden="1">{"Book Income",#N/A,FALSE,"B&amp;T";"Taxable Income",#N/A,FALSE,"B&amp;T"}</definedName>
    <definedName name="_wr1" hidden="1">{"Book Income",#N/A,FALSE,"B&amp;T";"Taxable Income",#N/A,FALSE,"B&amp;T"}</definedName>
    <definedName name="_wr2" localSheetId="0" hidden="1">{"Rent1",#N/A,FALSE,"RENT";"Rent2",#N/A,FALSE,"RENT"}</definedName>
    <definedName name="_wr2" hidden="1">{"Rent1",#N/A,FALSE,"RENT";"Rent2",#N/A,FALSE,"RENT"}</definedName>
    <definedName name="_wr3" localSheetId="0" hidden="1">{"Sensitivity1",#N/A,FALSE,"Sensitivity";"Sensitivity2",#N/A,FALSE,"Sensitivity"}</definedName>
    <definedName name="_wr3" hidden="1">{"Sensitivity1",#N/A,FALSE,"Sensitivity";"Sensitivity2",#N/A,FALSE,"Sensitivity"}</definedName>
    <definedName name="_wr4" localSheetId="0" hidden="1">{"CF Assumptions",#N/A,FALSE,"Asu";#N/A,#N/A,FALSE,"Summary";#N/A,#N/A,FALSE,"CF (2)";#N/A,#N/A,FALSE,"SM";#N/A,#N/A,FALSE,"C&amp;D";#N/A,#N/A,FALSE,"MGMT";#N/A,#N/A,FALSE,"Notes"}</definedName>
    <definedName name="_wr4" hidden="1">{"CF Assumptions",#N/A,FALSE,"Asu";#N/A,#N/A,FALSE,"Summary";#N/A,#N/A,FALSE,"CF (2)";#N/A,#N/A,FALSE,"SM";#N/A,#N/A,FALSE,"C&amp;D";#N/A,#N/A,FALSE,"MGMT";#N/A,#N/A,FALSE,"Notes"}</definedName>
    <definedName name="_wrn2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wrn3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x" hidden="1">[3]tables_graphs!$L$12:$L$22</definedName>
    <definedName name="a" localSheetId="0" hidden="1">#REF!</definedName>
    <definedName name="a" hidden="1">#REF!</definedName>
    <definedName name="a1a1" localSheetId="0" hidden="1">{"Assump",#N/A,TRUE,"Proforma";"first",#N/A,TRUE,"Proforma";"second",#N/A,TRUE,"Proforma";"lease1",#N/A,TRUE,"Proforma";"lease2",#N/A,TRUE,"Proforma"}</definedName>
    <definedName name="a1a1" hidden="1">{"Assump",#N/A,TRUE,"Proforma";"first",#N/A,TRUE,"Proforma";"second",#N/A,TRUE,"Proforma";"lease1",#N/A,TRUE,"Proforma";"lease2",#N/A,TRUE,"Proforma"}</definedName>
    <definedName name="aa" localSheetId="0" hidden="1">{"AnnualRentRoll",#N/A,FALSE,"RentRoll"}</definedName>
    <definedName name="aa" hidden="1">{"AnnualRentRoll",#N/A,FALSE,"RentRoll"}</definedName>
    <definedName name="aa.2" localSheetId="0" hidden="1">{#N/A,#N/A,FALSE,"Cashflow Analysis";#N/A,#N/A,FALSE,"Sensitivity Analysis";#N/A,#N/A,FALSE,"PV";#N/A,#N/A,FALSE,"Pro Forma"}</definedName>
    <definedName name="aa.2" hidden="1">{#N/A,#N/A,FALSE,"Cashflow Analysis";#N/A,#N/A,FALSE,"Sensitivity Analysis";#N/A,#N/A,FALSE,"PV";#N/A,#N/A,FALSE,"Pro Forma"}</definedName>
    <definedName name="aaa" localSheetId="0" hidden="1">{"AnnualRentRoll",#N/A,FALSE,"RentRoll"}</definedName>
    <definedName name="aaa" hidden="1">{"AnnualRentRoll",#N/A,FALSE,"RentRoll"}</definedName>
    <definedName name="AAA_DOCTOPS" hidden="1">"AAA_SET"</definedName>
    <definedName name="AAA_duser" hidden="1">"OFF"</definedName>
    <definedName name="aaaa" hidden="1">[25]Adjust!#REF!</definedName>
    <definedName name="aaaaa" localSheetId="0" hidden="1">{"Assump",#N/A,TRUE,"Proforma";"first",#N/A,TRUE,"Proforma";"second",#N/A,TRUE,"Proforma";"lease1",#N/A,TRUE,"Proforma";"lease2",#N/A,TRUE,"Proforma"}</definedName>
    <definedName name="aaaaa" hidden="1">{"Assump",#N/A,TRUE,"Proforma";"first",#N/A,TRUE,"Proforma";"second",#N/A,TRUE,"Proforma";"lease1",#N/A,TRUE,"Proforma";"lease2",#N/A,TRUE,"Proforma"}</definedName>
    <definedName name="aaaaaa" hidden="1">#REF!</definedName>
    <definedName name="aaaaaaa" localSheetId="0" hidden="1">{"Outflow 1",#N/A,FALSE,"Outflows-Inflows";"Outflow 2",#N/A,FALSE,"Outflows-Inflows";"Inflow 1",#N/A,FALSE,"Outflows-Inflows";"Inflow 2",#N/A,FALSE,"Outflows-Inflows"}</definedName>
    <definedName name="aaaaaaa" hidden="1">{"Outflow 1",#N/A,FALSE,"Outflows-Inflows";"Outflow 2",#N/A,FALSE,"Outflows-Inflows";"Inflow 1",#N/A,FALSE,"Outflows-Inflows";"Inflow 2",#N/A,FALSE,"Outflows-Inflows"}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dfa" localSheetId="0" hidden="1">{"rtn",#N/A,FALSE,"RTN";"tables",#N/A,FALSE,"RTN";"cf",#N/A,FALSE,"CF";"stats",#N/A,FALSE,"Stats";"prop",#N/A,FALSE,"Prop"}</definedName>
    <definedName name="aasdfa" hidden="1">{"rtn",#N/A,FALSE,"RTN";"tables",#N/A,FALSE,"RTN";"cf",#N/A,FALSE,"CF";"stats",#N/A,FALSE,"Stats";"prop",#N/A,FALSE,"Prop"}</definedName>
    <definedName name="aasdfasdf" localSheetId="0" hidden="1">{#N/A,#N/A,FALSE,"Media Exchange Model";#N/A,#N/A,FALSE,"Prophet Systems Model";#N/A,#N/A,FALSE,"LAN_Galaxy Model";#N/A,#N/A,FALSE,"Star Projections";#N/A,#N/A,FALSE,"KATZ Projections";#N/A,#N/A,FALSE,"Balance Sheet";#N/A,#N/A,FALSE,"Cash Flow Statement";#N/A,#N/A,FALSE,"Income Statement"}</definedName>
    <definedName name="aasdfasdf" hidden="1">{#N/A,#N/A,FALSE,"Media Exchange Model";#N/A,#N/A,FALSE,"Prophet Systems Model";#N/A,#N/A,FALSE,"LAN_Galaxy Model";#N/A,#N/A,FALSE,"Star Projections";#N/A,#N/A,FALSE,"KATZ Projections";#N/A,#N/A,FALSE,"Balance Sheet";#N/A,#N/A,FALSE,"Cash Flow Statement";#N/A,#N/A,FALSE,"Income Statement"}</definedName>
    <definedName name="ab" localSheetId="0" hidden="1">{#N/A,#N/A,TRUE,"Ericsson Stadium PCD ";#N/A,#N/A,TRUE,"Ericsson Stadium IOR"}</definedName>
    <definedName name="ab" hidden="1">{#N/A,#N/A,TRUE,"Ericsson Stadium PCD ";#N/A,#N/A,TRUE,"Ericsson Stadium IOR"}</definedName>
    <definedName name="ab_condo" localSheetId="0" hidden="1">{#N/A,#N/A,TRUE,"Ericsson Stadium PCD ";#N/A,#N/A,TRUE,"Ericsson Stadium IOR"}</definedName>
    <definedName name="ab_condo" hidden="1">{#N/A,#N/A,TRUE,"Ericsson Stadium PCD ";#N/A,#N/A,TRUE,"Ericsson Stadium IOR"}</definedName>
    <definedName name="abc" localSheetId="0" hidden="1">{"histincome",#N/A,FALSE,"hyfins";"closing balance",#N/A,FALSE,"hyfins"}</definedName>
    <definedName name="abc" hidden="1">{"histincome",#N/A,FALSE,"hyfins";"closing balance",#N/A,FALSE,"hyfins"}</definedName>
    <definedName name="abcd" localSheetId="0" hidden="1">{"histincome",#N/A,FALSE,"hyfins";"closing balance",#N/A,FALSE,"hyfins"}</definedName>
    <definedName name="abcd" hidden="1">{"histincome",#N/A,FALSE,"hyfins";"closing balance",#N/A,FALSE,"hyfins"}</definedName>
    <definedName name="Access_Button" hidden="1">"Loan_Front_End_Input_List"</definedName>
    <definedName name="AccessDatabase" hidden="1">"C:\My Documents\DAVE\MODELS\Cash at Risk\Loan Front End.mdb"</definedName>
    <definedName name="ACwvu.allocations." hidden="1">#REF!</definedName>
    <definedName name="ACwvu.annual._.hotel." hidden="1">[26]development!$C$5</definedName>
    <definedName name="ACwvu.bottom._.line." hidden="1">[26]development!#REF!</definedName>
    <definedName name="ACwvu.cash._.flow." hidden="1">#REF!</definedName>
    <definedName name="ACwvu.combo." hidden="1">[26]development!$B$89</definedName>
    <definedName name="ACwvu.full." hidden="1">#REF!</definedName>
    <definedName name="ACwvu.offsite." hidden="1">#REF!</definedName>
    <definedName name="ACwvu.onsite." hidden="1">#REF!</definedName>
    <definedName name="ACwvu.Overhead._.detail." hidden="1">#REF!</definedName>
    <definedName name="ACwvu.Profit._.report._.detailed." hidden="1">#REF!</definedName>
    <definedName name="ad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d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DASF" hidden="1">#REF!</definedName>
    <definedName name="addgf" localSheetId="0" hidden="1">{#N/A,#N/A,FALSE,"Chart 2 by Prop Type"}</definedName>
    <definedName name="addgf" hidden="1">{#N/A,#N/A,FALSE,"Chart 2 by Prop Type"}</definedName>
    <definedName name="adf" localSheetId="0" hidden="1">{#N/A,#N/A,FALSE,"SCHEDULE G"}</definedName>
    <definedName name="adf" hidden="1">{#N/A,#N/A,FALSE,"SCHEDULE G"}</definedName>
    <definedName name="adfa" localSheetId="0" hidden="1">{"cap_structure",#N/A,FALSE,"Graph-Mkt Cap";"price",#N/A,FALSE,"Graph-Price";"ebit",#N/A,FALSE,"Graph-EBITDA";"ebitda",#N/A,FALSE,"Graph-EBITDA"}</definedName>
    <definedName name="adfa" hidden="1">{"cap_structure",#N/A,FALSE,"Graph-Mkt Cap";"price",#N/A,FALSE,"Graph-Price";"ebit",#N/A,FALSE,"Graph-EBITDA";"ebitda",#N/A,FALSE,"Graph-EBITDA"}</definedName>
    <definedName name="adfadcadhitvan" localSheetId="0" hidden="1">{"baseassum",#N/A,FALSE,"BASEDCF";"bassum2",#N/A,FALSE,"BASEDCF";"hmix",#N/A,FALSE,"BASEDCF"}</definedName>
    <definedName name="adfadcadhitvan" hidden="1">{"baseassum",#N/A,FALSE,"BASEDCF";"bassum2",#N/A,FALSE,"BASEDCF";"hmix",#N/A,FALSE,"BASEDCF"}</definedName>
    <definedName name="adfaf" localSheetId="0" hidden="1">{"ACQ",#N/A,FALSE,"ACQUISITIONS";"ACQF",#N/A,FALSE,"ACQUISITIONS";"PF",#N/A,FALSE,"PROYECTOVILA";"PV",#N/A,FALSE,"PROYECTOVILA";"Fee Dev",#N/A,FALSE,"DEVELOPMENT GROWTH";"gd",#N/A,FALSE,"DEVELOPMENT GROWTH"}</definedName>
    <definedName name="adfaf" hidden="1">{"ACQ",#N/A,FALSE,"ACQUISITIONS";"ACQF",#N/A,FALSE,"ACQUISITIONS";"PF",#N/A,FALSE,"PROYECTOVILA";"PV",#N/A,FALSE,"PROYECTOVILA";"Fee Dev",#N/A,FALSE,"DEVELOPMENT GROWTH";"gd",#N/A,FALSE,"DEVELOPMENT GROWTH"}</definedName>
    <definedName name="adfhhqer" hidden="1">[27]Occ!#REF!</definedName>
    <definedName name="adfhqer" hidden="1">[27]Demand!#REF!</definedName>
    <definedName name="ADFWAE" localSheetId="0" hidden="1">{"summary1",#N/A,TRUE,"Comps";"summary2",#N/A,TRUE,"Comps";"summary3",#N/A,TRUE,"Comps"}</definedName>
    <definedName name="ADFWAE" hidden="1">{"summary1",#N/A,TRUE,"Comps";"summary2",#N/A,TRUE,"Comps";"summary3",#N/A,TRUE,"Comps"}</definedName>
    <definedName name="adgad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dgad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dherh" hidden="1">[27]Demand!#REF!</definedName>
    <definedName name="ads" localSheetId="0" hidden="1">{"inputs raw data",#N/A,TRUE,"INPUT"}</definedName>
    <definedName name="ads" hidden="1">{"inputs raw data",#N/A,TRUE,"INPUT"}</definedName>
    <definedName name="ADSFA" localSheetId="0" hidden="1">{"inputs raw data",#N/A,TRUE,"INPUT"}</definedName>
    <definedName name="ADSFA" hidden="1">{"inputs raw data",#N/A,TRUE,"INPUT"}</definedName>
    <definedName name="adv" localSheetId="0" hidden="1">{"Proforma",#N/A,FALSE,"Sheet1"}</definedName>
    <definedName name="adv" hidden="1">{"Proforma",#N/A,FALSE,"Sheet1"}</definedName>
    <definedName name="adv_1" localSheetId="0" hidden="1">{"Proforma",#N/A,FALSE,"Sheet1"}</definedName>
    <definedName name="adv_1" hidden="1">{"Proforma",#N/A,FALSE,"Sheet1"}</definedName>
    <definedName name="adv_1_1" localSheetId="0" hidden="1">{"Proforma",#N/A,FALSE,"Sheet1"}</definedName>
    <definedName name="adv_1_1" hidden="1">{"Proforma",#N/A,FALSE,"Sheet1"}</definedName>
    <definedName name="adv_1_1_1" localSheetId="0" hidden="1">{"Proforma",#N/A,FALSE,"Sheet1"}</definedName>
    <definedName name="adv_1_1_1" hidden="1">{"Proforma",#N/A,FALSE,"Sheet1"}</definedName>
    <definedName name="adv_1_2" localSheetId="0" hidden="1">{"Proforma",#N/A,FALSE,"Sheet1"}</definedName>
    <definedName name="adv_1_2" hidden="1">{"Proforma",#N/A,FALSE,"Sheet1"}</definedName>
    <definedName name="adv_2" localSheetId="0" hidden="1">{"Proforma",#N/A,FALSE,"Sheet1"}</definedName>
    <definedName name="adv_2" hidden="1">{"Proforma",#N/A,FALSE,"Sheet1"}</definedName>
    <definedName name="adv_2_1" localSheetId="0" hidden="1">{"Proforma",#N/A,FALSE,"Sheet1"}</definedName>
    <definedName name="adv_2_1" hidden="1">{"Proforma",#N/A,FALSE,"Sheet1"}</definedName>
    <definedName name="adv_3" localSheetId="0" hidden="1">{"Proforma",#N/A,FALSE,"Sheet1"}</definedName>
    <definedName name="adv_3" hidden="1">{"Proforma",#N/A,FALSE,"Sheet1"}</definedName>
    <definedName name="adv2_1" localSheetId="0" hidden="1">{"Proforma",#N/A,FALSE,"Sheet1"}</definedName>
    <definedName name="adv2_1" hidden="1">{"Proforma",#N/A,FALSE,"Sheet1"}</definedName>
    <definedName name="adv2_1_1" localSheetId="0" hidden="1">{"Proforma",#N/A,FALSE,"Sheet1"}</definedName>
    <definedName name="adv2_1_1" hidden="1">{"Proforma",#N/A,FALSE,"Sheet1"}</definedName>
    <definedName name="adv2_1_1_1" localSheetId="0" hidden="1">{"Proforma",#N/A,FALSE,"Sheet1"}</definedName>
    <definedName name="adv2_1_1_1" hidden="1">{"Proforma",#N/A,FALSE,"Sheet1"}</definedName>
    <definedName name="adv2_1_2" localSheetId="0" hidden="1">{"Proforma",#N/A,FALSE,"Sheet1"}</definedName>
    <definedName name="adv2_1_2" hidden="1">{"Proforma",#N/A,FALSE,"Sheet1"}</definedName>
    <definedName name="adv3_1" localSheetId="0" hidden="1">{"Proforma",#N/A,FALSE,"Sheet1"}</definedName>
    <definedName name="adv3_1" hidden="1">{"Proforma",#N/A,FALSE,"Sheet1"}</definedName>
    <definedName name="adv3_1_1" localSheetId="0" hidden="1">{"Proforma",#N/A,FALSE,"Sheet1"}</definedName>
    <definedName name="adv3_1_1" hidden="1">{"Proforma",#N/A,FALSE,"Sheet1"}</definedName>
    <definedName name="adv3_1_1_1" localSheetId="0" hidden="1">{"Proforma",#N/A,FALSE,"Sheet1"}</definedName>
    <definedName name="adv3_1_1_1" hidden="1">{"Proforma",#N/A,FALSE,"Sheet1"}</definedName>
    <definedName name="adv3_1_2" localSheetId="0" hidden="1">{"Proforma",#N/A,FALSE,"Sheet1"}</definedName>
    <definedName name="adv3_1_2" hidden="1">{"Proforma",#N/A,FALSE,"Sheet1"}</definedName>
    <definedName name="adv4_1" localSheetId="0" hidden="1">{"Proforma",#N/A,FALSE,"Sheet1"}</definedName>
    <definedName name="adv4_1" hidden="1">{"Proforma",#N/A,FALSE,"Sheet1"}</definedName>
    <definedName name="adv4_1_1" localSheetId="0" hidden="1">{"Proforma",#N/A,FALSE,"Sheet1"}</definedName>
    <definedName name="adv4_1_1" hidden="1">{"Proforma",#N/A,FALSE,"Sheet1"}</definedName>
    <definedName name="adv4_1_1_1" localSheetId="0" hidden="1">{"Proforma",#N/A,FALSE,"Sheet1"}</definedName>
    <definedName name="adv4_1_1_1" hidden="1">{"Proforma",#N/A,FALSE,"Sheet1"}</definedName>
    <definedName name="adv4_1_2" localSheetId="0" hidden="1">{"Proforma",#N/A,FALSE,"Sheet1"}</definedName>
    <definedName name="adv4_1_2" hidden="1">{"Proforma",#N/A,FALSE,"Sheet1"}</definedName>
    <definedName name="AEWEW" localSheetId="0" hidden="1">{"inputs raw data",#N/A,TRUE,"INPUT"}</definedName>
    <definedName name="AEWEW" hidden="1">{"inputs raw data",#N/A,TRUE,"INPUT"}</definedName>
    <definedName name="aey" localSheetId="0" hidden="1">#REF!</definedName>
    <definedName name="aey" hidden="1">#REF!</definedName>
    <definedName name="af" localSheetId="0" hidden="1">#REF!</definedName>
    <definedName name="af" hidden="1">#REF!</definedName>
    <definedName name="Affiliation">OFFSET([28]VBA!$B$1,1,,COUNTA([28]VBA!$B$2:$B$1000),1)</definedName>
    <definedName name="Affiliation2">OFFSET([28]VBA!$E$1,1,,COUNTA([28]VBA!$E$2:$E$1000),1)</definedName>
    <definedName name="agagher" localSheetId="0" hidden="1">#REF!</definedName>
    <definedName name="agagher" hidden="1">#REF!</definedName>
    <definedName name="ahadhhqe" localSheetId="0" hidden="1">[27]Occ!#REF!</definedName>
    <definedName name="ahadhhqe" hidden="1">[27]Occ!#REF!</definedName>
    <definedName name="ahareh" localSheetId="0" hidden="1">#REF!</definedName>
    <definedName name="ahareh" hidden="1">#REF!</definedName>
    <definedName name="ahsdahqe" localSheetId="0" hidden="1">[27]Occ!#REF!</definedName>
    <definedName name="ahsdahqe" hidden="1">[27]Occ!#REF!</definedName>
    <definedName name="Al" hidden="1">{"sheet a",#N/A,FALSE,"A";"2 9 casflow",#N/A,FALSE,"B"}</definedName>
    <definedName name="an" localSheetId="0" hidden="1">#REF!</definedName>
    <definedName name="an" hidden="1">#REF!</definedName>
    <definedName name="Ancillary" localSheetId="0" hidden="1">{"CF Assumptions",#N/A,FALSE,"Asu";#N/A,#N/A,FALSE,"Notes";#N/A,#N/A,FALSE,"CF";#N/A,#N/A,FALSE,"Summary";#N/A,#N/A,FALSE,"B&amp;T";"Taxable Income",#N/A,FALSE,"B&amp;T";"SM1",#N/A,FALSE,"SM";"SM2",#N/A,FALSE,"SM";#N/A,#N/A,FALSE,"C&amp;D";"NetFees",#N/A,FALSE,"MAINT";"RoomNights",#N/A,FALSE,"MAINT";"Mgmt1",#N/A,FALSE,"MGMT";"Mgmt2",#N/A,FALSE,"MGMT";"Rent1",#N/A,FALSE,"RENT";"Rent2",#N/A,FALSE,"RENT";#N/A,#N/A,FALSE,"HOSP";#N/A,#N/A,FALSE,"FIN";#N/A,#N/A,FALSE,"CF (2)";#N/A,#N/A,FALSE,"C&amp;D (2)";"FB Assumptions",#N/A,FALSE,"Asu";"FB Cashflow 1",#N/A,FALSE,"F&amp;B";"FB Cashflow 2",#N/A,FALSE,"F&amp;B";"Golf Assumptions",#N/A,FALSE,"Asu";"Golf PF1",#N/A,FALSE,"Golf";"Golf PF2",#N/A,FALSE,"Golf";"Golf Dep1",#N/A,FALSE,"Golf";"Golf Dep2",#N/A,FALSE,"Golf";"Rpt_Cost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Bridge",#N/A,FALSE,"Reports";"Sensitivity1",#N/A,FALSE,"Sensitivity";"Rpt_Price Pace Comp",#N/A,FALSE,"Reports";"Sensitivity2",#N/A,FALSE,"Sensitivity"}</definedName>
    <definedName name="Ancillary" hidden="1">{"CF Assumptions",#N/A,FALSE,"Asu";#N/A,#N/A,FALSE,"Notes";#N/A,#N/A,FALSE,"CF";#N/A,#N/A,FALSE,"Summary";#N/A,#N/A,FALSE,"B&amp;T";"Taxable Income",#N/A,FALSE,"B&amp;T";"SM1",#N/A,FALSE,"SM";"SM2",#N/A,FALSE,"SM";#N/A,#N/A,FALSE,"C&amp;D";"NetFees",#N/A,FALSE,"MAINT";"RoomNights",#N/A,FALSE,"MAINT";"Mgmt1",#N/A,FALSE,"MGMT";"Mgmt2",#N/A,FALSE,"MGMT";"Rent1",#N/A,FALSE,"RENT";"Rent2",#N/A,FALSE,"RENT";#N/A,#N/A,FALSE,"HOSP";#N/A,#N/A,FALSE,"FIN";#N/A,#N/A,FALSE,"CF (2)";#N/A,#N/A,FALSE,"C&amp;D (2)";"FB Assumptions",#N/A,FALSE,"Asu";"FB Cashflow 1",#N/A,FALSE,"F&amp;B";"FB Cashflow 2",#N/A,FALSE,"F&amp;B";"Golf Assumptions",#N/A,FALSE,"Asu";"Golf PF1",#N/A,FALSE,"Golf";"Golf PF2",#N/A,FALSE,"Golf";"Golf Dep1",#N/A,FALSE,"Golf";"Golf Dep2",#N/A,FALSE,"Golf";"Rpt_Cost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Bridge",#N/A,FALSE,"Reports";"Sensitivity1",#N/A,FALSE,"Sensitivity";"Rpt_Price Pace Comp",#N/A,FALSE,"Reports";"Sensitivity2",#N/A,FALSE,"Sensitivity"}</definedName>
    <definedName name="AnnualInflationtoProjectionStart">'[28]Assignment Info'!$D$35</definedName>
    <definedName name="anre" localSheetId="0" hidden="1">#REF!</definedName>
    <definedName name="anre" hidden="1">#REF!</definedName>
    <definedName name="anscount" hidden="1">1</definedName>
    <definedName name="arabehr" localSheetId="0" hidden="1">[27]Occ!#REF!</definedName>
    <definedName name="arabehr" hidden="1">[27]Occ!#REF!</definedName>
    <definedName name="arbft" localSheetId="0" hidden="1">#REF!</definedName>
    <definedName name="arbft" hidden="1">#REF!</definedName>
    <definedName name="arew" localSheetId="0" hidden="1">{"cap_structure",#N/A,FALSE,"Graph-Mkt Cap";"price",#N/A,FALSE,"Graph-Price";"ebit",#N/A,FALSE,"Graph-EBITDA";"ebitda",#N/A,FALSE,"Graph-EBITDA"}</definedName>
    <definedName name="arew" hidden="1">{"cap_structure",#N/A,FALSE,"Graph-Mkt Cap";"price",#N/A,FALSE,"Graph-Price";"ebit",#N/A,FALSE,"Graph-EBITDA";"ebitda",#N/A,FALSE,"Graph-EBITDA"}</definedName>
    <definedName name="arg" localSheetId="0" hidden="1">{"inputs raw data",#N/A,TRUE,"INPUT"}</definedName>
    <definedName name="arg" hidden="1">{"inputs raw data",#N/A,TRUE,"INPUT"}</definedName>
    <definedName name="as" localSheetId="0" hidden="1">{"Outflow 1",#N/A,FALSE,"Outflows-Inflows";"Outflow 2",#N/A,FALSE,"Outflows-Inflows";"Inflow 1",#N/A,FALSE,"Outflows-Inflows";"Inflow 2",#N/A,FALSE,"Outflows-Inflows"}</definedName>
    <definedName name="as" hidden="1">{"Outflow 1",#N/A,FALSE,"Outflows-Inflows";"Outflow 2",#N/A,FALSE,"Outflows-Inflows";"Inflow 1",#N/A,FALSE,"Outflows-Inflows";"Inflow 2",#N/A,FALSE,"Outflows-Inflows"}</definedName>
    <definedName name="as_1" hidden="1">{#N/A,#N/A,FALSE,"Aging Summary";#N/A,#N/A,FALSE,"Ratio Analysis";#N/A,#N/A,FALSE,"Test 120 Day Accts";#N/A,#N/A,FALSE,"Tickmarks"}</definedName>
    <definedName name="AS2DocOpenMode" hidden="1">"AS2DocumentEdit"</definedName>
    <definedName name="ascompletestart1">'[28]Assignment Info'!$D$39</definedName>
    <definedName name="asd" localSheetId="0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asd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asdf" localSheetId="0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asdf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asdf_1" hidden="1">{"Plant Parameters",#N/A,FALSE,"Total Project Economics";"summary1",#N/A,FALSE,"Total Project Economics";"Tariffs_Unit Prices_Costs",#N/A,FALSE,"Total Project Economics";"Financials",#N/A,FALSE,"Total Project Economics"}</definedName>
    <definedName name="asdf2" hidden="1">{#N/A,#N/A,FALSE,"OperatingAssumptions"}</definedName>
    <definedName name="asdf3" hidden="1">{#N/A,#N/A,FALSE,"LoanAssumptions"}</definedName>
    <definedName name="asdf5" hidden="1">{"MonthlyRentRoll",#N/A,FALSE,"RentRoll"}</definedName>
    <definedName name="asdf7" hidden="1">{#N/A,#N/A,TRUE,"Summary";"AnnualRentRoll",#N/A,TRUE,"RentRoll";#N/A,#N/A,TRUE,"ExitStratigy";#N/A,#N/A,TRUE,"OperatingAssumptions"}</definedName>
    <definedName name="asdfas" localSheetId="0" hidden="1">{"print 1.6",#N/A,FALSE,"Sheet1";"print 2.6",#N/A,FALSE,"Sheet1";"print 3.6",#N/A,FALSE,"Sheet1";"print 4.6",#N/A,FALSE,"Sheet1";"print 5.6",#N/A,FALSE,"Sheet1";"print 6.6",#N/A,FALSE,"Sheet1"}</definedName>
    <definedName name="asdfas" hidden="1">{"print 1.6",#N/A,FALSE,"Sheet1";"print 2.6",#N/A,FALSE,"Sheet1";"print 3.6",#N/A,FALSE,"Sheet1";"print 4.6",#N/A,FALSE,"Sheet1";"print 5.6",#N/A,FALSE,"Sheet1";"print 6.6",#N/A,FALSE,"Sheet1"}</definedName>
    <definedName name="asdfasaa" localSheetId="0" hidden="1">{"print 1.6",#N/A,FALSE,"Sheet1";"print 2.6",#N/A,FALSE,"Sheet1";"print 3.6",#N/A,FALSE,"Sheet1";"print 4.6",#N/A,FALSE,"Sheet1";"print 5.6",#N/A,FALSE,"Sheet1";"print 6.6",#N/A,FALSE,"Sheet1"}</definedName>
    <definedName name="asdfasaa" hidden="1">{"print 1.6",#N/A,FALSE,"Sheet1";"print 2.6",#N/A,FALSE,"Sheet1";"print 3.6",#N/A,FALSE,"Sheet1";"print 4.6",#N/A,FALSE,"Sheet1";"print 5.6",#N/A,FALSE,"Sheet1";"print 6.6",#N/A,FALSE,"Sheet1"}</definedName>
    <definedName name="asdfasdf" localSheetId="0" hidden="1">{"rtn",#N/A,FALSE,"RTN";"tables",#N/A,FALSE,"RTN";"cf",#N/A,FALSE,"CF";"stats",#N/A,FALSE,"Stats";"prop",#N/A,FALSE,"Prop"}</definedName>
    <definedName name="asdfasdf" hidden="1">{"rtn",#N/A,FALSE,"RTN";"tables",#N/A,FALSE,"RTN";"cf",#N/A,FALSE,"CF";"stats",#N/A,FALSE,"Stats";"prop",#N/A,FALSE,"Prop"}</definedName>
    <definedName name="asdfg" localSheetId="0" hidden="1">{"rtn",#N/A,FALSE,"RTN";"tables",#N/A,FALSE,"RTN";"cf",#N/A,FALSE,"CF";"stats",#N/A,FALSE,"Stats";"prop",#N/A,FALSE,"Prop"}</definedName>
    <definedName name="asdfg" hidden="1">{"rtn",#N/A,FALSE,"RTN";"tables",#N/A,FALSE,"RTN";"cf",#N/A,FALSE,"CF";"stats",#N/A,FALSE,"Stats";"prop",#N/A,FALSE,"Prop"}</definedName>
    <definedName name="asfaF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asfag2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asfas" hidden="1">#REF!</definedName>
    <definedName name="asfasg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asfdsafsdf" hidden="1">[5]A!$B$14:$M$14</definedName>
    <definedName name="asfget" localSheetId="0" hidden="1">{"Page1",#N/A,FALSE,"7979";"Page2",#N/A,FALSE,"7979";"Page3",#N/A,FALSE,"7979"}</definedName>
    <definedName name="asfget" hidden="1">{"Page1",#N/A,FALSE,"7979";"Page2",#N/A,FALSE,"7979";"Page3",#N/A,FALSE,"7979"}</definedName>
    <definedName name="ashish" localSheetId="0" hidden="1">{"'Assump'!$F$6:$J$6"}</definedName>
    <definedName name="ashish" hidden="1">{"'Assump'!$F$6:$J$6"}</definedName>
    <definedName name="ass" hidden="1">{"print 1.6",#N/A,FALSE,"Sheet1";"print 2.6",#N/A,FALSE,"Sheet1";"print 3.6",#N/A,FALSE,"Sheet1";"print 4.6",#N/A,FALSE,"Sheet1";"print 5.6",#N/A,FALSE,"Sheet1";"print 6.6",#N/A,FALSE,"Sheet1"}</definedName>
    <definedName name="asss" localSheetId="0" hidden="1">{"rtn",#N/A,FALSE,"RTN";"tables",#N/A,FALSE,"RTN";"cf",#N/A,FALSE,"CF";"stats",#N/A,FALSE,"Stats";"prop",#N/A,FALSE,"Prop"}</definedName>
    <definedName name="asss" hidden="1">{"rtn",#N/A,FALSE,"RTN";"tables",#N/A,FALSE,"RTN";"cf",#N/A,FALSE,"CF";"stats",#N/A,FALSE,"Stats";"prop",#N/A,FALSE,"Prop"}</definedName>
    <definedName name="asstablestart1">'[28]Assignment Info'!$D$41</definedName>
    <definedName name="assum" localSheetId="0" hidden="1">{"Financials",#N/A,FALSE,"Financials";"AVP",#N/A,FALSE,"AVP";"DCF",#N/A,FALSE,"DCF";"CSC",#N/A,FALSE,"CSC";"Deal_Comp",#N/A,FALSE,"DealComp"}</definedName>
    <definedName name="assum" hidden="1">{"Financials",#N/A,FALSE,"Financials";"AVP",#N/A,FALSE,"AVP";"DCF",#N/A,FALSE,"DCF";"CSC",#N/A,FALSE,"CSC";"Deal_Comp",#N/A,FALSE,"DealComp"}</definedName>
    <definedName name="Atlanta" localSheetId="0" hidden="1">{#N/A,#N/A,FALSE,"Chart 2 by Prop Type"}</definedName>
    <definedName name="Atlanta" hidden="1">{#N/A,#N/A,FALSE,"Chart 2 by Prop Type"}</definedName>
    <definedName name="AutoFormatCompProfile">[28]Charts!$CN$385</definedName>
    <definedName name="AutoFormatCompProfile2">[28]Charts!$EW$710</definedName>
    <definedName name="AutoFormatHistoricalPenetration2">[28]Charts!$FY$802</definedName>
    <definedName name="az" localSheetId="0" hidden="1">{#N/A,#N/A,FALSE,"Chart 2 by Prop Type"}</definedName>
    <definedName name="az" hidden="1">{#N/A,#N/A,FALSE,"Chart 2 by Prop Type"}</definedName>
    <definedName name="azgaghadh" hidden="1">[27]Demand!#REF!</definedName>
    <definedName name="azz" localSheetId="0" hidden="1">{#N/A,#N/A,FALSE,"letter";#N/A,#N/A,FALSE,"PP_0895";#N/A,#N/A,FALSE,"PP_0995"}</definedName>
    <definedName name="azz" hidden="1">{#N/A,#N/A,FALSE,"letter";#N/A,#N/A,FALSE,"PP_0895";#N/A,#N/A,FALSE,"PP_0995"}</definedName>
    <definedName name="azzz" localSheetId="0" hidden="1">{#N/A,#N/A,FALSE,"letter";#N/A,#N/A,FALSE,"PP_0895";#N/A,#N/A,FALSE,"PP_0995"}</definedName>
    <definedName name="azzz" hidden="1">{#N/A,#N/A,FALSE,"letter";#N/A,#N/A,FALSE,"PP_0895";#N/A,#N/A,FALSE,"PP_0995"}</definedName>
    <definedName name="azzzz" localSheetId="0" hidden="1">{#N/A,#N/A,FALSE,"letter";#N/A,#N/A,FALSE,"PP_0895";#N/A,#N/A,FALSE,"PP_0995"}</definedName>
    <definedName name="azzzz" hidden="1">{#N/A,#N/A,FALSE,"letter";#N/A,#N/A,FALSE,"PP_0895";#N/A,#N/A,FALSE,"PP_0995"}</definedName>
    <definedName name="b" localSheetId="0" hidden="1">{#N/A,#N/A,FALSE,"ExitStratigy"}</definedName>
    <definedName name="b" hidden="1">{#N/A,#N/A,FALSE,"ExitStratigy"}</definedName>
    <definedName name="badal" localSheetId="0" hidden="1">{#N/A,#N/A,FALSE,"Media Exchange Model";#N/A,#N/A,FALSE,"Prophet Systems Model";#N/A,#N/A,FALSE,"LAN_Galaxy Model";#N/A,#N/A,FALSE,"Star Projections";#N/A,#N/A,FALSE,"KATZ Projections";#N/A,#N/A,FALSE,"Balance Sheet";#N/A,#N/A,FALSE,"Cash Flow Statement";#N/A,#N/A,FALSE,"Income Statement"}</definedName>
    <definedName name="badal" hidden="1">{#N/A,#N/A,FALSE,"Media Exchange Model";#N/A,#N/A,FALSE,"Prophet Systems Model";#N/A,#N/A,FALSE,"LAN_Galaxy Model";#N/A,#N/A,FALSE,"Star Projections";#N/A,#N/A,FALSE,"KATZ Projections";#N/A,#N/A,FALSE,"Balance Sheet";#N/A,#N/A,FALSE,"Cash Flow Statement";#N/A,#N/A,FALSE,"Income Statement"}</definedName>
    <definedName name="BadLink" localSheetId="0" hidden="1">#REF!</definedName>
    <definedName name="BadLink" hidden="1">#REF!</definedName>
    <definedName name="base1end">'[28]Fixed &amp; Variable'!$F$6</definedName>
    <definedName name="base1end1">'[28]Fixed &amp; Variable 2'!$F$6</definedName>
    <definedName name="base2end">'[28]Fixed &amp; Variable'!$Q$6</definedName>
    <definedName name="base2start">'[28]Fixed &amp; Variable'!$Q$5</definedName>
    <definedName name="base3start">'[28]Fixed &amp; Variable'!$Z$5</definedName>
    <definedName name="base3start1">'[28]Fixed &amp; Variable 2'!$X$5</definedName>
    <definedName name="baseday">'[28]Assignment Info'!$F$30</definedName>
    <definedName name="basedayp">'[28]Assignment Info'!$F$27</definedName>
    <definedName name="basemonth">'[28]Assignment Info'!$E$30</definedName>
    <definedName name="basemonthp">'[28]Assignment Info'!$E$27</definedName>
    <definedName name="BaseYearStart">'[28]Assignment Info'!$D$30</definedName>
    <definedName name="BaseYearStartp">'[28]Assignment Info'!$D$27</definedName>
    <definedName name="bb" localSheetId="0" hidden="1">{#N/A,#N/A,FALSE,"ExitStratigy"}</definedName>
    <definedName name="bb" hidden="1">{#N/A,#N/A,FALSE,"ExitStratigy"}</definedName>
    <definedName name="bbb" localSheetId="0" hidden="1">{#N/A,#N/A,FALSE,"ExitStratigy"}</definedName>
    <definedName name="bbb" hidden="1">{#N/A,#N/A,FALSE,"ExitStratigy"}</definedName>
    <definedName name="bijalasdasdfas" localSheetId="0" hidden="1">{#N/A,#N/A,FALSE,"Media Exchange Model";#N/A,#N/A,FALSE,"Prophet Systems Model";#N/A,#N/A,FALSE,"LAN_Galaxy Model";#N/A,#N/A,FALSE,"Star Projections";#N/A,#N/A,FALSE,"KATZ Projections";#N/A,#N/A,FALSE,"Balance Sheet";#N/A,#N/A,FALSE,"Cash Flow Statement";#N/A,#N/A,FALSE,"Income Statement"}</definedName>
    <definedName name="bijalasdasdfas" hidden="1">{#N/A,#N/A,FALSE,"Media Exchange Model";#N/A,#N/A,FALSE,"Prophet Systems Model";#N/A,#N/A,FALSE,"LAN_Galaxy Model";#N/A,#N/A,FALSE,"Star Projections";#N/A,#N/A,FALSE,"KATZ Projections";#N/A,#N/A,FALSE,"Balance Sheet";#N/A,#N/A,FALSE,"Cash Flow Statement";#N/A,#N/A,FALSE,"Income Statement"}</definedName>
    <definedName name="BLANK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hidden="1">#REF!</definedName>
    <definedName name="Blank4" hidden="1">#REF!</definedName>
    <definedName name="Blank5" hidden="1">#REF!</definedName>
    <definedName name="Blank6" hidden="1">#REF!</definedName>
    <definedName name="Blank7" hidden="1">#REF!</definedName>
    <definedName name="Blank8" hidden="1">#REF!</definedName>
    <definedName name="BLANKS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S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PH1" hidden="1">[29]Data!$A$3</definedName>
    <definedName name="BLPH2" hidden="1">#REF!</definedName>
    <definedName name="bmj" hidden="1">[27]Occ!#REF!</definedName>
    <definedName name="BNE_MESSAGES_HIDDEN" localSheetId="0" hidden="1">#REF!</definedName>
    <definedName name="BNE_MESSAGES_HIDDEN" hidden="1">#REF!</definedName>
    <definedName name="bobsum" localSheetId="0" hidden="1">{"bobsum",#N/A,FALSE,"BobSummary"}</definedName>
    <definedName name="bobsum" hidden="1">{"bobsum",#N/A,FALSE,"BobSummary"}</definedName>
    <definedName name="brall" localSheetId="0" hidden="1">{"brmonth",#N/A,FALSE,"brazil";"brroll",#N/A,FALSE,"brazil";"brprof",#N/A,FALSE,"brazil"}</definedName>
    <definedName name="brall" hidden="1">{"brmonth",#N/A,FALSE,"brazil";"brroll",#N/A,FALSE,"brazil";"brprof",#N/A,FALSE,"brazil"}</definedName>
    <definedName name="BREPRR">'[30]RL Rent Roll'!$A$15:$W$228</definedName>
    <definedName name="Bridgerock" localSheetId="0" hidden="1">{"Financials",#N/A,FALSE,"Financials";"AVP",#N/A,FALSE,"AVP";"DCF",#N/A,FALSE,"DCF";"CSC",#N/A,FALSE,"CSC";"Deal_Comp",#N/A,FALSE,"DealComp"}</definedName>
    <definedName name="Bridgerock" hidden="1">{"Financials",#N/A,FALSE,"Financials";"AVP",#N/A,FALSE,"AVP";"DCF",#N/A,FALSE,"DCF";"CSC",#N/A,FALSE,"CSC";"Deal_Comp",#N/A,FALSE,"DealComp"}</definedName>
    <definedName name="brmonth" localSheetId="0" hidden="1">{"brmonth",#N/A,FALSE,"brazil"}</definedName>
    <definedName name="brmonth" hidden="1">{"brmonth",#N/A,FALSE,"brazil"}</definedName>
    <definedName name="BROWN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prof" localSheetId="0" hidden="1">{"brprof",#N/A,FALSE,"brazil"}</definedName>
    <definedName name="brprof" hidden="1">{"brprof",#N/A,FALSE,"brazil"}</definedName>
    <definedName name="brroll" localSheetId="0" hidden="1">{"brroll",#N/A,FALSE,"brazil"}</definedName>
    <definedName name="brroll" hidden="1">{"brroll",#N/A,FALSE,"brazil"}</definedName>
    <definedName name="BudgetSumm" localSheetId="0" hidden="1">{#N/A,#N/A,FALSE,"Cashflow Analysis";#N/A,#N/A,FALSE,"Sensitivity Analysis";#N/A,#N/A,FALSE,"PV";#N/A,#N/A,FALSE,"Pro Forma"}</definedName>
    <definedName name="BudgetSumm" hidden="1">{#N/A,#N/A,FALSE,"Cashflow Analysis";#N/A,#N/A,FALSE,"Sensitivity Analysis";#N/A,#N/A,FALSE,"PV";#N/A,#N/A,FALSE,"Pro Forma"}</definedName>
    <definedName name="BudgetSumm.2" localSheetId="0" hidden="1">{#N/A,#N/A,FALSE,"Cashflow Analysis";#N/A,#N/A,FALSE,"Sensitivity Analysis";#N/A,#N/A,FALSE,"PV";#N/A,#N/A,FALSE,"Pro Forma"}</definedName>
    <definedName name="BudgetSumm.2" hidden="1">{#N/A,#N/A,FALSE,"Cashflow Analysis";#N/A,#N/A,FALSE,"Sensitivity Analysis";#N/A,#N/A,FALSE,"PV";#N/A,#N/A,FALSE,"Pro Forma"}</definedName>
    <definedName name="c.LTMYear" localSheetId="0" hidden="1">#REF!</definedName>
    <definedName name="c.LTMYear" hidden="1">#REF!</definedName>
    <definedName name="C_ID_cGroup" localSheetId="0" hidden="1">#REF!</definedName>
    <definedName name="C_ID_cGroup" hidden="1">#REF!</definedName>
    <definedName name="C_ID_cName" localSheetId="0" hidden="1">#REF!</definedName>
    <definedName name="C_ID_cName" hidden="1">#REF!</definedName>
    <definedName name="C_ID_cSort" hidden="1">#REF!</definedName>
    <definedName name="C_ID_Group" localSheetId="0" hidden="1">OFFSET('Calendar PF'!C_ID_cGroup,'Calendar PF'!K_CashFlow,0)</definedName>
    <definedName name="C_ID_Group" hidden="1">OFFSET(C_ID_cGroup,K_CashFlow,0)</definedName>
    <definedName name="C_ID_GroupSort" localSheetId="0" hidden="1">'Calendar PF'!C_RANGE_Group&amp;":"&amp;'Calendar PF'!C_RANGE_Sort</definedName>
    <definedName name="C_ID_GroupSort" hidden="1">C_RANGE_Group&amp;":"&amp;C_RANGE_Sort</definedName>
    <definedName name="C_ID_Name" localSheetId="0" hidden="1">OFFSET('Calendar PF'!C_ID_cName,'Calendar PF'!K_CashFlow,0)</definedName>
    <definedName name="C_ID_Name" hidden="1">OFFSET(C_ID_cName,K_CashFlow,0)</definedName>
    <definedName name="C_ID_Sort" localSheetId="0" hidden="1">OFFSET(C_ID_cSort,'Calendar PF'!K_CashFlow,0)</definedName>
    <definedName name="C_ID_Sort" hidden="1">OFFSET(C_ID_cSort,K_CashFlow,0)</definedName>
    <definedName name="C_MONTH_All" localSheetId="0" hidden="1">OFFSET('Calendar PF'!C_MONTH_cData,'Calendar PF'!K_CashFlow,0,1,(Param_Term+1)*12)</definedName>
    <definedName name="C_MONTH_All" hidden="1">OFFSET(C_MONTH_cData,K_CashFlow,0,1,(Param_Term+1)*12)</definedName>
    <definedName name="C_MONTH_All0" localSheetId="0" hidden="1">AND(MAX('Calendar PF'!C_MONTH_All)=0,MIN('Calendar PF'!C_MONTH_All)=0)</definedName>
    <definedName name="C_MONTH_All0" hidden="1">AND(MAX(C_MONTH_All)=0,MIN(C_MONTH_All)=0)</definedName>
    <definedName name="C_MONTH_cData" localSheetId="0" hidden="1">#REF!</definedName>
    <definedName name="C_MONTH_cData" hidden="1">#REF!</definedName>
    <definedName name="C_MONTH_Data" localSheetId="0" hidden="1">OFFSET('Calendar PF'!C_MONTH_cData,'Calendar PF'!K_CashFlow,'Calendar PF'!K_Month-1)</definedName>
    <definedName name="C_MONTH_Data" hidden="1">OFFSET(C_MONTH_cData,K_CashFlow,K_Month-1)</definedName>
    <definedName name="C_RANGE_Group" localSheetId="0" hidden="1">OFFSET('Calendar PF'!C_ID_cGroup,0,0,Param_CashFlows,1)</definedName>
    <definedName name="C_RANGE_Group" hidden="1">OFFSET(C_ID_cGroup,0,0,Param_CashFlows,1)</definedName>
    <definedName name="C_RANGE_MONTH" localSheetId="0" hidden="1">OFFSET('Calendar PF'!C_MONTH_cData,0,'Calendar PF'!K_Month-1,Param_CashFlows,1)</definedName>
    <definedName name="C_RANGE_MONTH" hidden="1">OFFSET(C_MONTH_cData,0,K_Month-1,Param_CashFlows,1)</definedName>
    <definedName name="C_RANGE_Name" localSheetId="0" hidden="1">OFFSET('Calendar PF'!C_ID_cName,0,0,Param_CashFlows,1)</definedName>
    <definedName name="C_RANGE_Name" hidden="1">OFFSET(C_ID_cName,0,0,Param_CashFlows,1)</definedName>
    <definedName name="C_RANGE_Sort" localSheetId="0" hidden="1">OFFSET(C_ID_cSort,0,0,Param_CashFlows,1)</definedName>
    <definedName name="C_RANGE_Sort" hidden="1">OFFSET(C_ID_cSort,0,0,Param_CashFlows,1)</definedName>
    <definedName name="C_RANGE_YEAR" localSheetId="0" hidden="1">OFFSET('Calendar PF'!C_MONTH_cData,0,12*(K_Year-1),Param_CashFlows,12)</definedName>
    <definedName name="C_RANGE_YEAR" hidden="1">OFFSET(C_MONTH_cData,0,12*(K_Year-1),Param_CashFlows,12)</definedName>
    <definedName name="C_YEAR_Data" localSheetId="0" hidden="1">OFFSET('Calendar PF'!C_MONTH_cData,'Calendar PF'!K_CashFlow,12*(K_Year-1),1,12)</definedName>
    <definedName name="C_YEAR_Data" hidden="1">OFFSET(C_MONTH_cData,K_CashFlow,12*(K_Year-1),1,12)</definedName>
    <definedName name="caattach2" localSheetId="0" hidden="1">{#N/A,#N/A,FALSE,"letter";#N/A,#N/A,FALSE,"PP_0895";#N/A,#N/A,FALSE,"PP_0995"}</definedName>
    <definedName name="caattach2" hidden="1">{#N/A,#N/A,FALSE,"letter";#N/A,#N/A,FALSE,"PP_0895";#N/A,#N/A,FALSE,"PP_0995"}</definedName>
    <definedName name="Calc_EndDate" hidden="1">#N/A</definedName>
    <definedName name="Calc_EndOffset" hidden="1">#N/A</definedName>
    <definedName name="Calc_LastOffset" hidden="1">#N/A</definedName>
    <definedName name="Calc_RecOffset" hidden="1">#N/A</definedName>
    <definedName name="Calc_RentOffset" hidden="1">#N/A</definedName>
    <definedName name="Calc_UWOffset" hidden="1">#N/A</definedName>
    <definedName name="Case">#REF!</definedName>
    <definedName name="CashFlow_dR_SectionOrder" localSheetId="0" hidden="1">OFFSET('Calendar PF'!CashFlow_sR_SectionOrder,0,0,COUNTA(OFFSET('Calendar PF'!CashFlow_sR_SectionOrder,0,0,65535-ROW('Calendar PF'!CashFlow_sR_SectionOrder),1)),1)</definedName>
    <definedName name="CashFlow_dR_SectionOrder" hidden="1">OFFSET(CashFlow_sR_SectionOrder,0,0,COUNTA(OFFSET(CashFlow_sR_SectionOrder,0,0,65535-ROW(CashFlow_sR_SectionOrder),1)),1)</definedName>
    <definedName name="CashFlow_dR_SortOrder" localSheetId="0" hidden="1">OFFSET('Calendar PF'!CashFlow_dR_SectionOrder,0,COLUMN('Calendar PF'!CashFlow_sR_SortOrder)-COLUMN('Calendar PF'!CashFlow_sR_SectionOrder))</definedName>
    <definedName name="CashFlow_dR_SortOrder" hidden="1">OFFSET(CashFlow_dR_SectionOrder,0,COLUMN(CashFlow_sR_SortOrder)-COLUMN(CashFlow_sR_SectionOrder))</definedName>
    <definedName name="CashFlow_sR_Name" localSheetId="0" hidden="1">#REF!</definedName>
    <definedName name="CashFlow_sR_Name" hidden="1">#REF!</definedName>
    <definedName name="CashFlow_sR_SectionOrder" localSheetId="0" hidden="1">#REF!</definedName>
    <definedName name="CashFlow_sR_SectionOrder" hidden="1">#REF!</definedName>
    <definedName name="CashFlow_sR_SortOrder" localSheetId="0" hidden="1">#REF!</definedName>
    <definedName name="CashFlow_sR_SortOrder" hidden="1">#REF!</definedName>
    <definedName name="CashFlow_sR_Year1" hidden="1">#REF!</definedName>
    <definedName name="CashflowRO_Codes" hidden="1">#REF!</definedName>
    <definedName name="CashflowRO_Details" hidden="1">#REF!</definedName>
    <definedName name="cb_sChart41E9A35_opts" hidden="1">"1, 9, 1, False, 2, False, False, , 0, False, True, 1, 1"</definedName>
    <definedName name="cc" localSheetId="0" hidden="1">{#N/A,#N/A,FALSE,"LoanAssumptions"}</definedName>
    <definedName name="cc" hidden="1">{#N/A,#N/A,FALSE,"LoanAssumptions"}</definedName>
    <definedName name="ccc" localSheetId="0" hidden="1">{#N/A,#N/A,FALSE,"LoanAssumptions"}</definedName>
    <definedName name="ccc" hidden="1">{#N/A,#N/A,FALSE,"LoanAssumptions"}</definedName>
    <definedName name="ccs" localSheetId="0" hidden="1">{#N/A,#N/A,FALSE,"Chart 2 by Prop Type"}</definedName>
    <definedName name="ccs" hidden="1">{#N/A,#N/A,FALSE,"Chart 2 by Prop Type"}</definedName>
    <definedName name="cczxv" localSheetId="0" hidden="1">{"Proforma",#N/A,FALSE,"Sheet1"}</definedName>
    <definedName name="cczxv" hidden="1">{"Proforma",#N/A,FALSE,"Sheet1"}</definedName>
    <definedName name="cd" localSheetId="0" hidden="1">{"annual",#N/A,FALSE,"Pro Forma";#N/A,#N/A,FALSE,"Golf Operations"}</definedName>
    <definedName name="cd" hidden="1">{"annual",#N/A,FALSE,"Pro Forma";#N/A,#N/A,FALSE,"Golf Operations"}</definedName>
    <definedName name="CentreList" hidden="1">[31]Lookups!$G$3:$G$50</definedName>
    <definedName name="CFResults">OFFSET([28]VBA!$J$1,1,,COUNTA([28]VBA!$J$2:$J$1000),7)</definedName>
    <definedName name="Chainscales">OFFSET([28]VBA!$H$1,1,,COUNTA([28]VBA!$H$2:$H$100),1)</definedName>
    <definedName name="check2" localSheetId="0" hidden="1">{#N/A,#N/A,FALSE,"Cashflow Analysis";#N/A,#N/A,FALSE,"Sensitivity Analysis";#N/A,#N/A,FALSE,"PV";#N/A,#N/A,FALSE,"Pro Forma"}</definedName>
    <definedName name="check2" hidden="1">{#N/A,#N/A,FALSE,"Cashflow Analysis";#N/A,#N/A,FALSE,"Sensitivity Analysis";#N/A,#N/A,FALSE,"PV";#N/A,#N/A,FALSE,"Pro Forma"}</definedName>
    <definedName name="CIQWBGuid" hidden="1">"cd86c445-4a0a-4f0a-8ffd-160d168f1d3f"</definedName>
    <definedName name="circ">#REF!</definedName>
    <definedName name="Circ_Switch">#REF!</definedName>
    <definedName name="CKREQST_Socha" localSheetId="0" hidden="1">{#N/A,#N/A,FALSE,"letter";#N/A,#N/A,FALSE,"PP_0895";#N/A,#N/A,FALSE,"PP_0995"}</definedName>
    <definedName name="CKREQST_Socha" hidden="1">{#N/A,#N/A,FALSE,"letter";#N/A,#N/A,FALSE,"PP_0895";#N/A,#N/A,FALSE,"PP_0995"}</definedName>
    <definedName name="CKRQST_PA" localSheetId="0" hidden="1">{#N/A,#N/A,FALSE,"letter";#N/A,#N/A,FALSE,"PP_0895";#N/A,#N/A,FALSE,"PP_0995"}</definedName>
    <definedName name="CKRQST_PA" hidden="1">{#N/A,#N/A,FALSE,"letter";#N/A,#N/A,FALSE,"PP_0895";#N/A,#N/A,FALSE,"PP_0995"}</definedName>
    <definedName name="CloseOnGoto">"Yes"</definedName>
    <definedName name="Coda_JE_2" localSheetId="0" hidden="1">{#N/A,#N/A,FALSE,"letter";#N/A,#N/A,FALSE,"PP_0895";#N/A,#N/A,FALSE,"PP_0995"}</definedName>
    <definedName name="Coda_JE_2" hidden="1">{#N/A,#N/A,FALSE,"letter";#N/A,#N/A,FALSE,"PP_0895";#N/A,#N/A,FALSE,"PP_0995"}</definedName>
    <definedName name="Company">#REF!</definedName>
    <definedName name="CompanyName1" hidden="1">#REF!</definedName>
    <definedName name="CompanyName2" hidden="1">#REF!</definedName>
    <definedName name="CompanyName3" hidden="1">#REF!</definedName>
    <definedName name="CompanyNumber">#REF!</definedName>
    <definedName name="CompanyOH" hidden="1">#REF!</definedName>
    <definedName name="compgridnamelist">[28]Comp!$B$9:$B$27</definedName>
    <definedName name="CompHeadersLease">'[28]Comp Grid'!$L$400:$BW$400</definedName>
    <definedName name="CompHeadersLease2">'[28]Comp Grid 2'!$L$400:$BW$400</definedName>
    <definedName name="CompIDListLease">OFFSET('[28]Comp Grid'!$B$399,1,,COUNTA('[28]Comp Grid'!$B$400:$B$448),1)</definedName>
    <definedName name="CompIDListLease2">OFFSET('[28]Comp Grid 2'!$B$399,1,,COUNTA('[28]Comp Grid 2'!$B$400:$B$448),1)</definedName>
    <definedName name="CompListTax">OFFSET('[28]Comp Grid'!$C$2,1,,COUNTA('[28]Comp Grid'!$C$3:$C$20),1)</definedName>
    <definedName name="CompListTax2">OFFSET('[28]Comp Grid 2'!$C$2,1,,COUNTA('[28]Comp Grid 2'!$C$3:$C$20),1)</definedName>
    <definedName name="CompNameList">OFFSET('[28]Comp Grid'!$D$400,1,,COUNTA('[28]Comp Grid'!$D$401:$D$448),1)</definedName>
    <definedName name="CompNameList2">OFFSET('[28]Comp Grid 2'!$D$400,1,,COUNTA('[28]Comp Grid 2'!$D$401:$D$448),1)</definedName>
    <definedName name="Comppctofyr2">'[28]Assignment Info'!$G$39</definedName>
    <definedName name="CompRange1" hidden="1">#N/A</definedName>
    <definedName name="CompRange1Main" hidden="1">#REF!</definedName>
    <definedName name="CompRange2" hidden="1">#N/A</definedName>
    <definedName name="CompRange2Main" hidden="1">#REF!</definedName>
    <definedName name="CompRange3" hidden="1">#N/A</definedName>
    <definedName name="CompRange3Main" hidden="1">#REF!</definedName>
    <definedName name="CompResults">OFFSET([28]VBA!$AA$1,1,,COUNTA([28]VBA!$AA$2:$AA$75046),100)</definedName>
    <definedName name="Comps">'[32]BX Comps'!$B$6:$CH$83</definedName>
    <definedName name="CompsSelectedIDs">OFFSET('[28]Comp Grid'!$B$400,1,,COUNTA('[28]Comp Grid'!$B$401:$B$448),1)</definedName>
    <definedName name="CompsSelectedIDs2">OFFSET('[28]Comp Grid 2'!$B$400,1,,COUNTA('[28]Comp Grid 2'!$B$401:$B$448),1)</definedName>
    <definedName name="CompTableLease">OFFSET('[28]Comp Grid'!$B$399,1,,COUNTA('[28]Comp Grid'!$B$400:$B$448),75)</definedName>
    <definedName name="CompTableLease2">OFFSET('[28]Comp Grid 2'!$B$399,1,,COUNTA('[28]Comp Grid 2'!$B$400:$B$448),75)</definedName>
    <definedName name="construction" localSheetId="0" hidden="1">{"Construction Costs",#N/A,FALSE,"Total Costs"}</definedName>
    <definedName name="construction" hidden="1">{"Construction Costs",#N/A,FALSE,"Total Costs"}</definedName>
    <definedName name="Control">[33]Control!$C$9:$CD$320</definedName>
    <definedName name="COO" localSheetId="0" hidden="1">{#N/A,#N/A,FALSE,"Matrix";#N/A,#N/A,FALSE,"Cash Flow";#N/A,#N/A,FALSE,"10 Year Cost Analysis"}</definedName>
    <definedName name="COO" hidden="1">{#N/A,#N/A,FALSE,"Matrix";#N/A,#N/A,FALSE,"Cash Flow";#N/A,#N/A,FALSE,"10 Year Cost Analysis"}</definedName>
    <definedName name="cost" hidden="1">{#N/A,#N/A,FALSE,"CS#1";#N/A,#N/A,FALSE,"CS#2";#N/A,#N/A,FALSE,"CS#3";#N/A,#N/A,FALSE,"CS#4";#N/A,#N/A,FALSE,"CS#5";#N/A,#N/A,FALSE,"CS#6";#N/A,#N/A,FALSE,"CS#7";#N/A,#N/A,FALSE,"CS#7rev";#N/A,#N/A,FALSE,"CS#8"}</definedName>
    <definedName name="Cottage" localSheetId="0" hidden="1">{"cot1",#N/A,FALSE,"Cottages";"cot2",#N/A,FALSE,"Cottages";"cot3",#N/A,FALSE,"Cottages"}</definedName>
    <definedName name="Cottage" hidden="1">{"cot1",#N/A,FALSE,"Cottages";"cot2",#N/A,FALSE,"Cottages";"cot3",#N/A,FALSE,"Cottages"}</definedName>
    <definedName name="CPIMAyo1" localSheetId="0" hidden="1">{"Zone1",#N/A,FALSE,"Parameters";"Zone2",#N/A,FALSE,"Parameters"}</definedName>
    <definedName name="CPIMAyo1" hidden="1">{"Zone1",#N/A,FALSE,"Parameters";"Zone2",#N/A,FALSE,"Parameters"}</definedName>
    <definedName name="CreditStats" localSheetId="0" hidden="1">#REF!</definedName>
    <definedName name="CreditStats" hidden="1">#REF!</definedName>
    <definedName name="CVS" hidden="1">#REF!</definedName>
    <definedName name="Cwvu.annual." hidden="1">#REF!,#REF!,#REF!,#REF!,#REF!,#REF!,#REF!,#REF!,#REF!,#REF!,#REF!,#REF!,#REF!,#REF!,#REF!,#REF!,#REF!,#REF!,#REF!,#REF!,#REF!,#REF!,#REF!,#REF!</definedName>
    <definedName name="Cwvu.annual._.hotel." hidden="1">[26]development!$A$16:$IV$16,[26]development!$A$21:$IV$21,[26]development!#REF!,[26]development!#REF!,[26]development!$A$36:$IV$36,[26]development!$A$46:$IV$46,[26]development!#REF!,[26]development!#REF!,[26]development!#REF!,[26]development!#REF!,[26]development!#REF!,[26]development!#REF!,[26]development!#REF!,[26]development!#REF!,[26]development!#REF!,[26]development!$A$89:$IV$89,[26]development!#REF!,[26]development!#REF!,[26]development!#REF!</definedName>
    <definedName name="Cwvu.bottom._.line." hidden="1">[26]development!$A$16:$IV$16,[26]development!$A$21:$IV$21,[26]development!#REF!,[26]development!#REF!,[26]development!$A$36:$IV$36,[26]development!$A$46:$IV$46,[26]development!#REF!,[26]development!#REF!,[26]development!#REF!,[26]development!#REF!,[26]development!#REF!,[26]development!#REF!,[26]development!#REF!,[26]development!#REF!,[26]development!#REF!,[26]development!$A$89:$IV$89,[26]development!#REF!,[26]development!#REF!,[26]development!#REF!,[26]development!#REF!,[26]development!#REF!,[26]development!#REF!</definedName>
    <definedName name="Cwvu.cash._.flow." hidden="1">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wvu.combo." hidden="1">[26]development!$A$16:$IV$16,[26]development!$A$21:$IV$21,[26]development!#REF!,[26]development!#REF!,[26]development!$A$36:$IV$36,[26]development!$A$46:$IV$46,[26]development!#REF!,[26]development!#REF!,[26]development!#REF!,[26]development!#REF!,[26]development!#REF!,[26]development!#REF!,[26]development!#REF!,[26]development!#REF!,[26]development!#REF!,[26]development!$A$85:$IV$85,[26]development!$A$89:$IV$89,[26]development!$A$91:$IV$91,[26]development!#REF!,[26]development!#REF!,[26]development!#REF!,[26]development!#REF!</definedName>
    <definedName name="Cwvu.GREY_ALL." localSheetId="0" hidden="1">#REF!</definedName>
    <definedName name="Cwvu.GREY_ALL." hidden="1">#REF!</definedName>
    <definedName name="Cwvu.Overhead._.Detail." hidden="1">#REF!,#REF!,#REF!,#REF!,#REF!,#REF!,#REF!,#REF!,#REF!,#REF!</definedName>
    <definedName name="Cwvu.Profit._.report._.detailed." hidden="1">#REF!,#REF!,#REF!,#REF!,#REF!,#REF!,#REF!,#REF!,#REF!</definedName>
    <definedName name="cxgxgfgfs" localSheetId="0" hidden="1">{#N/A,#N/A,FALSE,"Cashflow Analysis";#N/A,#N/A,FALSE,"Sensitivity Analysis";#N/A,#N/A,FALSE,"PV";#N/A,#N/A,FALSE,"Pro Forma"}</definedName>
    <definedName name="cxgxgfgfs" hidden="1">{#N/A,#N/A,FALSE,"Cashflow Analysis";#N/A,#N/A,FALSE,"Sensitivity Analysis";#N/A,#N/A,FALSE,"PV";#N/A,#N/A,FALSE,"Pro Forma"}</definedName>
    <definedName name="cxgxgfgfs.2" localSheetId="0" hidden="1">{#N/A,#N/A,FALSE,"Cashflow Analysis";#N/A,#N/A,FALSE,"Sensitivity Analysis";#N/A,#N/A,FALSE,"PV";#N/A,#N/A,FALSE,"Pro Forma"}</definedName>
    <definedName name="cxgxgfgfs.2" hidden="1">{#N/A,#N/A,FALSE,"Cashflow Analysis";#N/A,#N/A,FALSE,"Sensitivity Analysis";#N/A,#N/A,FALSE,"PV";#N/A,#N/A,FALSE,"Pro Forma"}</definedName>
    <definedName name="d" localSheetId="0" hidden="1">{#N/A,#N/A,FALSE,"Bennington";#N/A,#N/A,FALSE,"Castle Court";#N/A,#N/A,FALSE,"Century Hills";#N/A,#N/A,FALSE,"Edgewater Hills";#N/A,#N/A,FALSE,"Edgewater Terrace";#N/A,#N/A,FALSE,"Edgewater Village";#N/A,#N/A,FALSE,"Fairfax";#N/A,#N/A,FALSE,"Gen. Wash.";#N/A,#N/A,FALSE,"Huntington-Unfurnished";#N/A,#N/A,FALSE,"Huntington-Furnished";#N/A,#N/A,FALSE,"Iris Court";#N/A,#N/A,FALSE,"North Park";#N/A,#N/A,FALSE,"Talbot Woods";#N/A,#N/A,FALSE,"Parkview";#N/A,#N/A,FALSE,"Westgate"}</definedName>
    <definedName name="d" hidden="1">{#N/A,#N/A,FALSE,"Bennington";#N/A,#N/A,FALSE,"Castle Court";#N/A,#N/A,FALSE,"Century Hills";#N/A,#N/A,FALSE,"Edgewater Hills";#N/A,#N/A,FALSE,"Edgewater Terrace";#N/A,#N/A,FALSE,"Edgewater Village";#N/A,#N/A,FALSE,"Fairfax";#N/A,#N/A,FALSE,"Gen. Wash.";#N/A,#N/A,FALSE,"Huntington-Unfurnished";#N/A,#N/A,FALSE,"Huntington-Furnished";#N/A,#N/A,FALSE,"Iris Court";#N/A,#N/A,FALSE,"North Park";#N/A,#N/A,FALSE,"Talbot Woods";#N/A,#N/A,FALSE,"Parkview";#N/A,#N/A,FALSE,"Westgate"}</definedName>
    <definedName name="D_ALLPERIODS_KeepCell" hidden="1">#REF!</definedName>
    <definedName name="D_PORCFD_Abatements" localSheetId="0" hidden="1">#REF!</definedName>
    <definedName name="D_PORCFD_Abatements" hidden="1">#REF!</definedName>
    <definedName name="D_PORCFD_BaseRentalRev" localSheetId="0" hidden="1">#REF!</definedName>
    <definedName name="D_PORCFD_BaseRentalRev" hidden="1">#REF!</definedName>
    <definedName name="D_PORCFD_CollectionLoss" hidden="1">#REF!</definedName>
    <definedName name="D_PORCFD_CPIRent" hidden="1">#REF!</definedName>
    <definedName name="D_PORCFD_Data" hidden="1">#REF!</definedName>
    <definedName name="D_PORCFD_ExpensesNonRecov" hidden="1">#REF!</definedName>
    <definedName name="D_PORCFD_ExpensesRecov" hidden="1">#REF!</definedName>
    <definedName name="D_PORCFD_FirstDataCol" hidden="1">#REF!</definedName>
    <definedName name="D_PORCFD_FirstPeriodicDataCol" hidden="1">#REF!</definedName>
    <definedName name="D_PORCFD_InsertedDataRange01" hidden="1">#REF!</definedName>
    <definedName name="D_PORCFD_Keep" hidden="1">#REF!</definedName>
    <definedName name="D_PORCFD_LastDataCol" hidden="1">#REF!</definedName>
    <definedName name="D_PORCFD_LastPeriodicDataCol" hidden="1">#REF!</definedName>
    <definedName name="D_PORCFD_LeasingCommiss" hidden="1">#REF!</definedName>
    <definedName name="D_PORCFD_MiscRent" hidden="1">#REF!</definedName>
    <definedName name="D_PORCFD_OccupiedSF" hidden="1">#REF!</definedName>
    <definedName name="D_PORCFD_OtherCapEx" hidden="1">#REF!</definedName>
    <definedName name="D_PORCFD_OtherIncome" hidden="1">#REF!</definedName>
    <definedName name="D_PORCFD_PctRent" hidden="1">#REF!</definedName>
    <definedName name="D_PORCFD_PortersWage" hidden="1">#REF!</definedName>
    <definedName name="D_PORCFD_Reimbursements" hidden="1">#REF!</definedName>
    <definedName name="D_PORCFD_StepRent" hidden="1">#REF!</definedName>
    <definedName name="D_PORCFD_TenantImprov" hidden="1">#REF!</definedName>
    <definedName name="D_PORCFD_TotalSF" hidden="1">#REF!</definedName>
    <definedName name="D_PORCFD_Turnover" hidden="1">#REF!</definedName>
    <definedName name="D_PORCFD_Vacancy" hidden="1">#REF!</definedName>
    <definedName name="DAFAD" localSheetId="0" hidden="1">{"cap_structure",#N/A,FALSE,"Graph-Mkt Cap";"price",#N/A,FALSE,"Graph-Price";"ebit",#N/A,FALSE,"Graph-EBITDA";"ebitda",#N/A,FALSE,"Graph-EBITDA"}</definedName>
    <definedName name="DAFAD" hidden="1">{"cap_structure",#N/A,FALSE,"Graph-Mkt Cap";"price",#N/A,FALSE,"Graph-Price";"ebit",#N/A,FALSE,"Graph-EBITDA";"ebitda",#N/A,FALSE,"Graph-EBITDA"}</definedName>
    <definedName name="Dajl" hidden="1">'[4]Partner Distributions'!#REF!</definedName>
    <definedName name="dasf" hidden="1">#REF!</definedName>
    <definedName name="data" hidden="1">{"data",#N/A,FALSE,"INPUT"}</definedName>
    <definedName name="DATA_01" localSheetId="0" hidden="1">#REF!</definedName>
    <definedName name="DATA_01" hidden="1">#REF!</definedName>
    <definedName name="Data_sR_CashFlow" localSheetId="0" hidden="1">#REF!</definedName>
    <definedName name="Data_sR_CashFlow" hidden="1">#REF!</definedName>
    <definedName name="DateRangeComp" hidden="1">#N/A</definedName>
    <definedName name="DateRangeCompMain" localSheetId="0" hidden="1">#REF!</definedName>
    <definedName name="DateRangeCompMain" hidden="1">#REF!</definedName>
    <definedName name="DateRangePrice" hidden="1">#N/A</definedName>
    <definedName name="DateRangePriceMain" hidden="1">#REF!</definedName>
    <definedName name="DBRestaurant">'[28]Assignment Info'!$D$124</definedName>
    <definedName name="dc" localSheetId="0" hidden="1">{#N/A,#N/A,FALSE,"Chart 2 by Prop Type"}</definedName>
    <definedName name="dc" hidden="1">{#N/A,#N/A,FALSE,"Chart 2 by Prop Type"}</definedName>
    <definedName name="dd" localSheetId="0" hidden="1">{"MonthlyRentRoll",#N/A,FALSE,"RentRoll"}</definedName>
    <definedName name="dd" hidden="1">{"MonthlyRentRoll",#N/A,FALSE,"RentRoll"}</definedName>
    <definedName name="ddd" localSheetId="0" hidden="1">{"MonthlyRentRoll",#N/A,FALSE,"RentRoll"}</definedName>
    <definedName name="ddd" hidden="1">{"MonthlyRentRoll",#N/A,FALSE,"RentRoll"}</definedName>
    <definedName name="dddddd" localSheetId="0" hidden="1">{#N/A,#N/A,FALSE,"CAPREIT"}</definedName>
    <definedName name="dddddd" hidden="1">{#N/A,#N/A,FALSE,"CAPREIT"}</definedName>
    <definedName name="dddddd2" localSheetId="0" hidden="1">{#N/A,#N/A,FALSE,"CAPREIT"}</definedName>
    <definedName name="dddddd2" hidden="1">{#N/A,#N/A,FALSE,"CAPREIT"}</definedName>
    <definedName name="ddddddd" localSheetId="0" hidden="1">{#N/A,#N/A,FALSE,"CAPREIT"}</definedName>
    <definedName name="ddddddd" hidden="1">{#N/A,#N/A,FALSE,"CAPREIT"}</definedName>
    <definedName name="ddddddd2" localSheetId="0" hidden="1">{#N/A,#N/A,FALSE,"CAPREIT"}</definedName>
    <definedName name="ddddddd2" hidden="1">{#N/A,#N/A,FALSE,"CAPREIT"}</definedName>
    <definedName name="Debt_Calc1_Amort" hidden="1">[34]DebtSupport!$C$32</definedName>
    <definedName name="Debt_Calc1_CapExEnd" hidden="1">[34]DebtSupport!$C$31</definedName>
    <definedName name="Debt_Calc1_Draw" hidden="1">[34]DebtSupport!$C$29</definedName>
    <definedName name="Debt_Calc1_End" hidden="1">[34]DebtSupport!$C$33</definedName>
    <definedName name="Debt_Calc1_InitialBalance" hidden="1">[34]DebtSupport!$C$38</definedName>
    <definedName name="Debt_Calc1_IO" hidden="1">[34]DebtSupport!$C$30</definedName>
    <definedName name="Debt_Calc1_IsPrepaid" hidden="1">[34]DebtSupport!$C$35</definedName>
    <definedName name="Debt_Calc1_IsRefied" hidden="1">[34]DebtSupport!$C$34</definedName>
    <definedName name="Debt_Calc1_Maturity" hidden="1">[34]DebtSupport!$C$28</definedName>
    <definedName name="Debt_Calc1_Start" hidden="1">[34]DebtSupport!$C$26</definedName>
    <definedName name="Debt_Calc1_Term" hidden="1">[34]DebtSupport!$C$27</definedName>
    <definedName name="Debt_Calc1_Year" hidden="1">[34]DebtSupport!$C$39</definedName>
    <definedName name="Debt_Calc2_Amort" hidden="1">[34]DebtSupport!$D$32</definedName>
    <definedName name="Debt_Calc2_CapExEnd" hidden="1">[34]DebtSupport!$D$31</definedName>
    <definedName name="Debt_Calc2_Draw" hidden="1">[34]DebtSupport!$D$29</definedName>
    <definedName name="Debt_Calc2_End" hidden="1">[34]DebtSupport!$D$33</definedName>
    <definedName name="Debt_Calc2_InitialBalance" hidden="1">[34]DebtSupport!$D$38</definedName>
    <definedName name="Debt_Calc2_IO" hidden="1">[34]DebtSupport!$D$30</definedName>
    <definedName name="Debt_Calc2_IsPrepaid" hidden="1">[34]DebtSupport!$D$35</definedName>
    <definedName name="Debt_Calc2_IsRefied" hidden="1">[34]DebtSupport!$D$34</definedName>
    <definedName name="Debt_Calc2_Maturity" hidden="1">[34]DebtSupport!$D$28</definedName>
    <definedName name="Debt_Calc2_Start" hidden="1">[34]DebtSupport!$D$26</definedName>
    <definedName name="Debt_Calc2_Term" hidden="1">[34]DebtSupport!$D$27</definedName>
    <definedName name="Debt_Calc2_Year" hidden="1">[34]DebtSupport!$D$39</definedName>
    <definedName name="Debt_Calc3_Amort" hidden="1">[34]DebtSupport!$E$32</definedName>
    <definedName name="Debt_Calc3_CapExEnd" hidden="1">[34]DebtSupport!$E$31</definedName>
    <definedName name="Debt_Calc3_Draw" hidden="1">[34]DebtSupport!$E$29</definedName>
    <definedName name="Debt_Calc3_End" hidden="1">[34]DebtSupport!$E$33</definedName>
    <definedName name="Debt_Calc3_InitialBalance" hidden="1">[34]DebtSupport!$E$38</definedName>
    <definedName name="Debt_Calc3_IO" hidden="1">[34]DebtSupport!$E$30</definedName>
    <definedName name="Debt_Calc3_IsPrepaid" hidden="1">[34]DebtSupport!$E$35</definedName>
    <definedName name="Debt_Calc3_Maturity" hidden="1">[34]DebtSupport!$E$28</definedName>
    <definedName name="Debt_Calc3_Refi1" hidden="1">[34]DebtSupport!$E$36</definedName>
    <definedName name="Debt_Calc3_Refi2" hidden="1">[34]DebtSupport!$E$37</definedName>
    <definedName name="Debt_Calc3_Start" hidden="1">[34]DebtSupport!$E$26</definedName>
    <definedName name="Debt_Calc3_Term" hidden="1">[34]DebtSupport!$E$27</definedName>
    <definedName name="Debt_CalcType2" hidden="1">[34]DebtValidation!$C$3</definedName>
    <definedName name="Debt_CalcType3" hidden="1">[34]DebtValidation!$C$4</definedName>
    <definedName name="Debt_CalcType4" hidden="1">[34]DebtValidation!$C$5</definedName>
    <definedName name="Debt_CalcType5" hidden="1">[34]DebtValidation!$C$6</definedName>
    <definedName name="Debt_CalcTypes" hidden="1">[34]DebtValidation!$C$2:$C$6</definedName>
    <definedName name="Debt_FundType1" hidden="1">[34]DebtValidation!$E$2</definedName>
    <definedName name="Debt_FundType2" hidden="1">[34]DebtValidation!$E$3</definedName>
    <definedName name="Debt_FundType3" hidden="1">[34]DebtValidation!$E$4</definedName>
    <definedName name="Debt_FundTypes" hidden="1">[34]DebtValidation!$E$2:$E$3</definedName>
    <definedName name="DEBT_InitialBalance" hidden="1">'[34]Debt Inputs'!$AX$44</definedName>
    <definedName name="Debt_InitialBOPBalance" hidden="1">'[34]Debt Inputs'!$AT$44</definedName>
    <definedName name="DEBT_InitialCapital" hidden="1">'[34]Debt Inputs'!$AW$44</definedName>
    <definedName name="DEBT_InitialFunding" hidden="1">'[34]Debt Inputs'!$AR$45</definedName>
    <definedName name="DEBT_InitialInterest" hidden="1">'[34]Debt Inputs'!$AU$44</definedName>
    <definedName name="Debt_InitialLoanFee" hidden="1">'[34]Debt Inputs'!$AS$45</definedName>
    <definedName name="DEBT_InitialMaturity" hidden="1">'[34]Debt Inputs'!$AY$44</definedName>
    <definedName name="Debt_InitialPrepaymentFee" hidden="1">'[34]Debt Inputs'!$BA$44</definedName>
    <definedName name="DEBT_InitialPrincipal" hidden="1">'[34]Debt Inputs'!$AV$44</definedName>
    <definedName name="DEBT_InitialRefi" hidden="1">'[34]Debt Inputs'!$AZ$44</definedName>
    <definedName name="Debt_InitialSeniorBalance" hidden="1">'[34]Debt Inputs'!$BG$44</definedName>
    <definedName name="Debt_InitialSeniorBOPBalance" hidden="1">'[34]Debt Inputs'!$BD$44</definedName>
    <definedName name="Debt_InitialSeniorInterest" hidden="1">'[34]Debt Inputs'!$BE$44</definedName>
    <definedName name="Debt_InitialSeniorPrincipal" hidden="1">'[34]Debt Inputs'!$BF$44</definedName>
    <definedName name="Debt_Label1_Amort" hidden="1">[34]DebtSupport!$C$22</definedName>
    <definedName name="Debt_Label1_Amount" hidden="1">[34]DebtSupport!$C$17</definedName>
    <definedName name="Debt_Label1_InitialRate" hidden="1">[34]DebtSupport!$C$24</definedName>
    <definedName name="Debt_Label1_IO" hidden="1">[34]DebtSupport!$C$21</definedName>
    <definedName name="Debt_Label1_Maturity" hidden="1">[34]DebtSupport!$C$23</definedName>
    <definedName name="Debt_Label1_Percent" hidden="1">[34]DebtSupport!$C$19</definedName>
    <definedName name="Debt_Label1_Term" hidden="1">[34]DebtSupport!$C$20</definedName>
    <definedName name="Debt_Label1_Value" hidden="1">[34]DebtSupport!$C$18</definedName>
    <definedName name="Debt_Label2_Amort" hidden="1">[34]DebtSupport!$D$22</definedName>
    <definedName name="Debt_Label2_Amount" hidden="1">[34]DebtSupport!$D$17</definedName>
    <definedName name="Debt_Label2_InitialRate" hidden="1">[34]DebtSupport!$D$24</definedName>
    <definedName name="Debt_Label2_IO" hidden="1">[34]DebtSupport!$D$21</definedName>
    <definedName name="Debt_Label2_Maturity" hidden="1">[34]DebtSupport!$D$23</definedName>
    <definedName name="Debt_Label2_Percent" hidden="1">[34]DebtSupport!$D$19</definedName>
    <definedName name="Debt_Label2_Term" hidden="1">[34]DebtSupport!$D$20</definedName>
    <definedName name="Debt_Label2_Value" hidden="1">[34]DebtSupport!$D$18</definedName>
    <definedName name="Debt_Label3_Amort" hidden="1">[34]DebtSupport!$E$22</definedName>
    <definedName name="Debt_Label3_Amount" hidden="1">[34]DebtSupport!$E$17</definedName>
    <definedName name="Debt_Label3_InitialRate" hidden="1">[34]DebtSupport!$E$24</definedName>
    <definedName name="Debt_Label3_IO" hidden="1">[34]DebtSupport!$E$21</definedName>
    <definedName name="Debt_Label3_Maturity" hidden="1">[34]DebtSupport!$E$23</definedName>
    <definedName name="Debt_Label3_Percent" hidden="1">[34]DebtSupport!$E$19</definedName>
    <definedName name="Debt_Label3_Term" hidden="1">[34]DebtSupport!$E$20</definedName>
    <definedName name="Debt_Label3_Value" hidden="1">[34]DebtSupport!$E$18</definedName>
    <definedName name="Debt_LoanType1" hidden="1">[34]DebtValidation!$A$2</definedName>
    <definedName name="Debt_LoanType2" hidden="1">[34]DebtValidation!$A$3</definedName>
    <definedName name="Debt_LoanType4" hidden="1">[34]DebtValidation!$A$5</definedName>
    <definedName name="Debt_LoanTypes" hidden="1">[34]DebtValidation!$A$2:$A$4</definedName>
    <definedName name="DEBT_PaymentType1" hidden="1">[34]DebtValidation!$D$2</definedName>
    <definedName name="DEBT_PaymentType5" hidden="1">[34]DebtValidation!$D$3</definedName>
    <definedName name="DEBT_PaymentTypes" hidden="1">[34]DebtValidation!$D$2:$D$3</definedName>
    <definedName name="Debt_PurchaseRange" hidden="1">0</definedName>
    <definedName name="Debt_RefiTypes" hidden="1">[34]DebtValidation!$A$2:$A$5</definedName>
    <definedName name="Debt_Show1_Amort" hidden="1">[34]DebtSupport!$C$11</definedName>
    <definedName name="Debt_Show1_AmortHC" hidden="1">[35]DebtSupport!$C$12</definedName>
    <definedName name="Debt_Show1_Amount" hidden="1">[34]DebtSupport!$C$6</definedName>
    <definedName name="Debt_Show1_CapEx" hidden="1">[34]DebtSupport!$C$3</definedName>
    <definedName name="Debt_Show1_FundDate" hidden="1">[34]DebtSupport!$C$5</definedName>
    <definedName name="Debt_Show1_FundMethod" hidden="1">[34]DebtSupport!$C$4</definedName>
    <definedName name="Debt_Show1_FundPercent" hidden="1">[34]DebtSupport!$C$7</definedName>
    <definedName name="Debt_Show1_FundPoints" hidden="1">[34]DebtSupport!$C$8</definedName>
    <definedName name="Debt_Show1_Loan" hidden="1">[34]DebtSupport!$C$2</definedName>
    <definedName name="Debt_Show1_Rate" hidden="1">[34]DebtSupport!$C$9</definedName>
    <definedName name="Debt_Show1_Spread" hidden="1">[34]DebtSupport!$C$10</definedName>
    <definedName name="Debt_Show2_Amort" hidden="1">[34]DebtSupport!$D$11</definedName>
    <definedName name="Debt_Show2_AmortHC" hidden="1">[35]DebtSupport!$D$12</definedName>
    <definedName name="Debt_Show2_Amount" hidden="1">[34]DebtSupport!$D$6</definedName>
    <definedName name="Debt_Show2_CapEx" hidden="1">[34]DebtSupport!$D$3</definedName>
    <definedName name="Debt_Show2_FundDate" hidden="1">[34]DebtSupport!$D$5</definedName>
    <definedName name="Debt_Show2_FundMethod" hidden="1">[34]DebtSupport!$D$4</definedName>
    <definedName name="Debt_Show2_FundPercent" hidden="1">[34]DebtSupport!$D$7</definedName>
    <definedName name="Debt_Show2_FundPoints" hidden="1">[34]DebtSupport!$D$8</definedName>
    <definedName name="Debt_Show2_Loan" hidden="1">[34]DebtSupport!$D$2</definedName>
    <definedName name="Debt_Show2_Rate" hidden="1">[34]DebtSupport!$D$9</definedName>
    <definedName name="Debt_Show2_Spread" hidden="1">[34]DebtSupport!$D$10</definedName>
    <definedName name="Debt_Show3_Amort" hidden="1">[34]DebtSupport!$E$11</definedName>
    <definedName name="Debt_Show3_AmortHC" hidden="1">[35]DebtSupport!$E$12</definedName>
    <definedName name="Debt_Show3_Amount" hidden="1">[34]DebtSupport!$E$6</definedName>
    <definedName name="Debt_Show3_CapEx" hidden="1">[34]DebtSupport!$E$3</definedName>
    <definedName name="Debt_Show3_FundDate" hidden="1">[34]DebtSupport!$E$5</definedName>
    <definedName name="Debt_Show3_FundMethod" hidden="1">[34]DebtSupport!$E$4</definedName>
    <definedName name="Debt_Show3_FundPercent" hidden="1">[34]DebtSupport!$E$7</definedName>
    <definedName name="Debt_Show3_FundPoints" hidden="1">[34]DebtSupport!$E$8</definedName>
    <definedName name="Debt_Show3_Loan" hidden="1">[34]DebtSupport!$E$2</definedName>
    <definedName name="Debt_Show3_Rate" hidden="1">[34]DebtSupport!$E$9</definedName>
    <definedName name="Debt_Show3_Refi" hidden="1">[34]DebtSupport!$E$12</definedName>
    <definedName name="Debt_Show3_Refi1" hidden="1">[34]DebtSupport!$E$13</definedName>
    <definedName name="Debt_Show3_Refi2" hidden="1">[34]DebtSupport!$E$14</definedName>
    <definedName name="Debt_Show3_Spread" hidden="1">[34]DebtSupport!$E$10</definedName>
    <definedName name="Debt_SubordinationType2" hidden="1">[34]DebtValidation!$J$3</definedName>
    <definedName name="Debt_SubordinationTypes" hidden="1">[34]DebtValidation!$J$2:$J$3</definedName>
    <definedName name="Debt_Yes" hidden="1">[34]DebtValidation!$K$2</definedName>
    <definedName name="Debt_YesNo" hidden="1">[34]DebtValidation!$K$2:$K$3</definedName>
    <definedName name="DefExpNewBusDetails" hidden="1">#REF!</definedName>
    <definedName name="DefExpTendDetails" hidden="1">#REF!</definedName>
    <definedName name="defg" localSheetId="0" hidden="1">{"Financials",#N/A,FALSE,"Financials";"AVP",#N/A,FALSE,"AVP";"DCF",#N/A,FALSE,"DCF";"CSC",#N/A,FALSE,"CSC";"Deal_Comp",#N/A,FALSE,"DealComp"}</definedName>
    <definedName name="defg" hidden="1">{"Financials",#N/A,FALSE,"Financials";"AVP",#N/A,FALSE,"AVP";"DCF",#N/A,FALSE,"DCF";"CSC",#N/A,FALSE,"CSC";"Deal_Comp",#N/A,FALSE,"DealComp"}</definedName>
    <definedName name="del" localSheetId="0" hidden="1">{"Page1",#N/A,FALSE,"7979";"Page2",#N/A,FALSE,"7979";"Page3",#N/A,FALSE,"7979"}</definedName>
    <definedName name="del" hidden="1">{"Page1",#N/A,FALSE,"7979";"Page2",#N/A,FALSE,"7979";"Page3",#N/A,FALSE,"7979"}</definedName>
    <definedName name="delete2" hidden="1">[36]Matrix!#REF!</definedName>
    <definedName name="DELME" localSheetId="0" hidden="1">{#N/A,#N/A,FALSE,"A";#N/A,#N/A,FALSE,"C"}</definedName>
    <definedName name="DELME" hidden="1">{#N/A,#N/A,FALSE,"A";#N/A,#N/A,FALSE,"C"}</definedName>
    <definedName name="DELME_condo" localSheetId="0" hidden="1">{#N/A,#N/A,FALSE,"A";#N/A,#N/A,FALSE,"C"}</definedName>
    <definedName name="DELME_condo" hidden="1">{#N/A,#N/A,FALSE,"A";#N/A,#N/A,FALSE,"C"}</definedName>
    <definedName name="DELME2" localSheetId="0" hidden="1">{#N/A,#N/A,FALSE,"Expense Detail";#N/A,#N/A,FALSE,"Worksheet";#N/A,#N/A,FALSE,"Audit";#N/A,#N/A,FALSE,"Exclusions";#N/A,#N/A,FALSE,"Variance";#N/A,#N/A,FALSE,"Average Occupancy";#N/A,#N/A,FALSE,"Maintenance &amp; Repairs Occ. Adj.";#N/A,#N/A,FALSE,"Cleaning Occupancy Adj.";#N/A,#N/A,FALSE,"Escalatable Expenses 95";#N/A,#N/A,FALSE,"Rec 95";#N/A,#N/A,FALSE,"Statements"}</definedName>
    <definedName name="DELME2" hidden="1">{#N/A,#N/A,FALSE,"Expense Detail";#N/A,#N/A,FALSE,"Worksheet";#N/A,#N/A,FALSE,"Audit";#N/A,#N/A,FALSE,"Exclusions";#N/A,#N/A,FALSE,"Variance";#N/A,#N/A,FALSE,"Average Occupancy";#N/A,#N/A,FALSE,"Maintenance &amp; Repairs Occ. Adj.";#N/A,#N/A,FALSE,"Cleaning Occupancy Adj.";#N/A,#N/A,FALSE,"Escalatable Expenses 95";#N/A,#N/A,FALSE,"Rec 95";#N/A,#N/A,FALSE,"Statements"}</definedName>
    <definedName name="DELME2_Condo" localSheetId="0" hidden="1">{#N/A,#N/A,FALSE,"Expense Detail";#N/A,#N/A,FALSE,"Worksheet";#N/A,#N/A,FALSE,"Audit";#N/A,#N/A,FALSE,"Exclusions";#N/A,#N/A,FALSE,"Variance";#N/A,#N/A,FALSE,"Average Occupancy";#N/A,#N/A,FALSE,"Maintenance &amp; Repairs Occ. Adj.";#N/A,#N/A,FALSE,"Cleaning Occupancy Adj.";#N/A,#N/A,FALSE,"Escalatable Expenses 95";#N/A,#N/A,FALSE,"Rec 95";#N/A,#N/A,FALSE,"Statements"}</definedName>
    <definedName name="DELME2_Condo" hidden="1">{#N/A,#N/A,FALSE,"Expense Detail";#N/A,#N/A,FALSE,"Worksheet";#N/A,#N/A,FALSE,"Audit";#N/A,#N/A,FALSE,"Exclusions";#N/A,#N/A,FALSE,"Variance";#N/A,#N/A,FALSE,"Average Occupancy";#N/A,#N/A,FALSE,"Maintenance &amp; Repairs Occ. Adj.";#N/A,#N/A,FALSE,"Cleaning Occupancy Adj.";#N/A,#N/A,FALSE,"Escalatable Expenses 95";#N/A,#N/A,FALSE,"Rec 95";#N/A,#N/A,FALSE,"Statements"}</definedName>
    <definedName name="DELME3" localSheetId="0" hidden="1">{#N/A,#N/A,FALSE,"Common Area Accrual";#N/A,#N/A,FALSE,"Unit One LaSalle";#N/A,#N/A,FALSE,"Unit One CW";#N/A,#N/A,FALSE,"Unit One LaSallle + C &amp; W";#N/A,#N/A,FALSE,"Consolidated Accrual"}</definedName>
    <definedName name="DELME3" hidden="1">{#N/A,#N/A,FALSE,"Common Area Accrual";#N/A,#N/A,FALSE,"Unit One LaSalle";#N/A,#N/A,FALSE,"Unit One CW";#N/A,#N/A,FALSE,"Unit One LaSallle + C &amp; W";#N/A,#N/A,FALSE,"Consolidated Accrual"}</definedName>
    <definedName name="DELME3_Condo" localSheetId="0" hidden="1">{#N/A,#N/A,FALSE,"Common Area Accrual";#N/A,#N/A,FALSE,"Unit One LaSalle";#N/A,#N/A,FALSE,"Unit One CW";#N/A,#N/A,FALSE,"Unit One LaSallle + C &amp; W";#N/A,#N/A,FALSE,"Consolidated Accrual"}</definedName>
    <definedName name="DELME3_Condo" hidden="1">{#N/A,#N/A,FALSE,"Common Area Accrual";#N/A,#N/A,FALSE,"Unit One LaSalle";#N/A,#N/A,FALSE,"Unit One CW";#N/A,#N/A,FALSE,"Unit One LaSallle + C &amp; W";#N/A,#N/A,FALSE,"Consolidated Accrual"}</definedName>
    <definedName name="DELME4" localSheetId="0" hidden="1">{#N/A,#N/A,FALSE,"399 Park Var";#N/A,#N/A,FALSE,"PK NOTES"}</definedName>
    <definedName name="DELME4" hidden="1">{#N/A,#N/A,FALSE,"399 Park Var";#N/A,#N/A,FALSE,"PK NOTES"}</definedName>
    <definedName name="DELME4_Condo" localSheetId="0" hidden="1">{#N/A,#N/A,FALSE,"399 Park Var";#N/A,#N/A,FALSE,"PK NOTES"}</definedName>
    <definedName name="DELME4_Condo" hidden="1">{#N/A,#N/A,FALSE,"399 Park Var";#N/A,#N/A,FALSE,"PK NOTES"}</definedName>
    <definedName name="DELME5" localSheetId="0" hidden="1">{#N/A,#N/A,FALSE,"Expense Detail ";#N/A,#N/A,FALSE,"Worksheet";#N/A,#N/A,FALSE,"Audit";#N/A,#N/A,FALSE,"Exclusions";#N/A,#N/A,FALSE,"Variance";#N/A,#N/A,FALSE,"Reconciliation"}</definedName>
    <definedName name="DELME5" hidden="1">{#N/A,#N/A,FALSE,"Expense Detail ";#N/A,#N/A,FALSE,"Worksheet";#N/A,#N/A,FALSE,"Audit";#N/A,#N/A,FALSE,"Exclusions";#N/A,#N/A,FALSE,"Variance";#N/A,#N/A,FALSE,"Reconciliation"}</definedName>
    <definedName name="DELME5_Condo" localSheetId="0" hidden="1">{#N/A,#N/A,FALSE,"Expense Detail ";#N/A,#N/A,FALSE,"Worksheet";#N/A,#N/A,FALSE,"Audit";#N/A,#N/A,FALSE,"Exclusions";#N/A,#N/A,FALSE,"Variance";#N/A,#N/A,FALSE,"Reconciliation"}</definedName>
    <definedName name="DELME5_Condo" hidden="1">{#N/A,#N/A,FALSE,"Expense Detail ";#N/A,#N/A,FALSE,"Worksheet";#N/A,#N/A,FALSE,"Audit";#N/A,#N/A,FALSE,"Exclusions";#N/A,#N/A,FALSE,"Variance";#N/A,#N/A,FALSE,"Reconciliation"}</definedName>
    <definedName name="DELME7" localSheetId="0" hidden="1">{#N/A,#N/A,FALSE,"399 ACC Budget";#N/A,#N/A,FALSE,"Variance";#N/A,#N/A,FALSE,"399 Park RPSF";#N/A,#N/A,FALSE,"399 Rent Detail";#N/A,#N/A,FALSE,"Common";#N/A,#N/A,FALSE,"RH";#N/A,#N/A,FALSE,"R&amp;H";#N/A,#N/A,FALSE,"399 Opex Detail";#N/A,#N/A,FALSE,"399 RE Tax Detail";#N/A,#N/A,FALSE,"399 Electric Inclusion";#N/A,#N/A,FALSE,"Subelect";#N/A,#N/A,FALSE,"Wtr";#N/A,#N/A,FALSE,"OTHVAC"}</definedName>
    <definedName name="DELME7" hidden="1">{#N/A,#N/A,FALSE,"399 ACC Budget";#N/A,#N/A,FALSE,"Variance";#N/A,#N/A,FALSE,"399 Park RPSF";#N/A,#N/A,FALSE,"399 Rent Detail";#N/A,#N/A,FALSE,"Common";#N/A,#N/A,FALSE,"RH";#N/A,#N/A,FALSE,"R&amp;H";#N/A,#N/A,FALSE,"399 Opex Detail";#N/A,#N/A,FALSE,"399 RE Tax Detail";#N/A,#N/A,FALSE,"399 Electric Inclusion";#N/A,#N/A,FALSE,"Subelect";#N/A,#N/A,FALSE,"Wtr";#N/A,#N/A,FALSE,"OTHVAC"}</definedName>
    <definedName name="DELME7_Condo" localSheetId="0" hidden="1">{#N/A,#N/A,FALSE,"399 ACC Budget";#N/A,#N/A,FALSE,"Variance";#N/A,#N/A,FALSE,"399 Park RPSF";#N/A,#N/A,FALSE,"399 Rent Detail";#N/A,#N/A,FALSE,"Common";#N/A,#N/A,FALSE,"RH";#N/A,#N/A,FALSE,"R&amp;H";#N/A,#N/A,FALSE,"399 Opex Detail";#N/A,#N/A,FALSE,"399 RE Tax Detail";#N/A,#N/A,FALSE,"399 Electric Inclusion";#N/A,#N/A,FALSE,"Subelect";#N/A,#N/A,FALSE,"Wtr";#N/A,#N/A,FALSE,"OTHVAC"}</definedName>
    <definedName name="DELME7_Condo" hidden="1">{#N/A,#N/A,FALSE,"399 ACC Budget";#N/A,#N/A,FALSE,"Variance";#N/A,#N/A,FALSE,"399 Park RPSF";#N/A,#N/A,FALSE,"399 Rent Detail";#N/A,#N/A,FALSE,"Common";#N/A,#N/A,FALSE,"RH";#N/A,#N/A,FALSE,"R&amp;H";#N/A,#N/A,FALSE,"399 Opex Detail";#N/A,#N/A,FALSE,"399 RE Tax Detail";#N/A,#N/A,FALSE,"399 Electric Inclusion";#N/A,#N/A,FALSE,"Subelect";#N/A,#N/A,FALSE,"Wtr";#N/A,#N/A,FALSE,"OTHVAC"}</definedName>
    <definedName name="delta" localSheetId="0" hidden="1">{"ACCOUNTING COPY",#N/A,FALSE,"SCHEDULE A";"FINANCE COPY",#N/A,FALSE,"SCHEDULE A";"P.L. COPY",#N/A,FALSE,"SCHEDULE A"}</definedName>
    <definedName name="delta" hidden="1">{"ACCOUNTING COPY",#N/A,FALSE,"SCHEDULE A";"FINANCE COPY",#N/A,FALSE,"SCHEDULE A";"P.L. COPY",#N/A,FALSE,"SCHEDULE A"}</definedName>
    <definedName name="Develop_Name" localSheetId="0" hidden="1">OFFSET(#REF!,1,0,MAX(1,COUNTA(#REF!)-1),1)</definedName>
    <definedName name="Develop_Name" hidden="1">OFFSET(#REF!,1,0,MAX(1,COUNTA(#REF!)-1),1)</definedName>
    <definedName name="df" hidden="1">{"CASHFLOW",#N/A,FALSE,"Northpointe"}</definedName>
    <definedName name="df_1" hidden="1">{"CASHFLOW",#N/A,FALSE,"Northpointe"}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f" hidden="1">{"History+Projection+5Comps",#N/A,FALSE,"HISTORY (2)";"$ Per Occupied History+Projection+5Comps",#N/A,FALSE,"HISTORY (2)";"History+Projection",#N/A,FALSE,"HISTORY (2)"}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lkfdfjdl" hidden="1">'[37]Comp. Transaction'!#REF!</definedName>
    <definedName name="dfg" localSheetId="0" hidden="1">{#N/A,#N/A,TRUE,"Summary";#N/A,#N/A,TRUE,"Program Scheme";#N/A,#N/A,TRUE,"Assumptions";#N/A,#N/A,TRUE,"Development Budget &amp; Timing";#N/A,#N/A,TRUE,"Cash Flow";#N/A,#N/A,TRUE,"Cash Flow to Debt &amp; Equity"}</definedName>
    <definedName name="dfg" hidden="1">{#N/A,#N/A,TRUE,"Summary";#N/A,#N/A,TRUE,"Program Scheme";#N/A,#N/A,TRUE,"Assumptions";#N/A,#N/A,TRUE,"Development Budget &amp; Timing";#N/A,#N/A,TRUE,"Cash Flow";#N/A,#N/A,TRUE,"Cash Flow to Debt &amp; Equity"}</definedName>
    <definedName name="dfgd" localSheetId="0" hidden="1">{#N/A,#N/A,FALSE,"Cashflow Analysis";#N/A,#N/A,FALSE,"Sensitivity Analysis";#N/A,#N/A,FALSE,"PV";#N/A,#N/A,FALSE,"Pro Forma"}</definedName>
    <definedName name="dfgd" hidden="1">{#N/A,#N/A,FALSE,"Cashflow Analysis";#N/A,#N/A,FALSE,"Sensitivity Analysis";#N/A,#N/A,FALSE,"PV";#N/A,#N/A,FALSE,"Pro Forma"}</definedName>
    <definedName name="dfjdklfj" hidden="1">{"$ Per Occupied History+Projection+5Comps",#N/A,FALSE,"HISTORY (2)";"History+Projection+5Comps",#N/A,FALSE,"HISTORY (2)";"History+Projection",#N/A,FALSE,"HISTORY (2)";"History+Projection per Occ'd",#N/A,FALSE,"HISTORY (2)"}</definedName>
    <definedName name="dgf" hidden="1">{"RetSum1",#N/A,FALSE,"Returns Summary";"RetSum2",#N/A,FALSE,"Returns Summary"}</definedName>
    <definedName name="dghmketymyn" hidden="1">[27]Occ!#REF!</definedName>
    <definedName name="dgkn" localSheetId="0" hidden="1">#REF!</definedName>
    <definedName name="dgkn" hidden="1">#REF!</definedName>
    <definedName name="DHG" localSheetId="0" hidden="1">{"cap_structure",#N/A,FALSE,"Graph-Mkt Cap";"price",#N/A,FALSE,"Graph-Price";"ebit",#N/A,FALSE,"Graph-EBITDA";"ebitda",#N/A,FALSE,"Graph-EBITDA"}</definedName>
    <definedName name="DHG" hidden="1">{"cap_structure",#N/A,FALSE,"Graph-Mkt Cap";"price",#N/A,FALSE,"Graph-Price";"ebit",#N/A,FALSE,"Graph-EBITDA";"ebitda",#N/A,FALSE,"Graph-EBITDA"}</definedName>
    <definedName name="dis" localSheetId="0" hidden="1">{#N/A,#N/A,FALSE,"Cashflow Analysis";#N/A,#N/A,FALSE,"Sensitivity Analysis";#N/A,#N/A,FALSE,"PV";#N/A,#N/A,FALSE,"Pro Forma"}</definedName>
    <definedName name="dis" hidden="1">{#N/A,#N/A,FALSE,"Cashflow Analysis";#N/A,#N/A,FALSE,"Sensitivity Analysis";#N/A,#N/A,FALSE,"PV";#N/A,#N/A,FALSE,"Pro Forma"}</definedName>
    <definedName name="dis.2" localSheetId="0" hidden="1">{#N/A,#N/A,FALSE,"Cashflow Analysis";#N/A,#N/A,FALSE,"Sensitivity Analysis";#N/A,#N/A,FALSE,"PV";#N/A,#N/A,FALSE,"Pro Forma"}</definedName>
    <definedName name="dis.2" hidden="1">{#N/A,#N/A,FALSE,"Cashflow Analysis";#N/A,#N/A,FALSE,"Sensitivity Analysis";#N/A,#N/A,FALSE,"PV";#N/A,#N/A,FALSE,"Pro Forma"}</definedName>
    <definedName name="distrib" hidden="1">{#N/A,#N/A,FALSE,"Sheet10"}</definedName>
    <definedName name="dj" localSheetId="0" hidden="1">#REF!</definedName>
    <definedName name="dj" hidden="1">#REF!</definedName>
    <definedName name="dkfjal" hidden="1">#REF!</definedName>
    <definedName name="DME_Dirty" hidden="1">"False"</definedName>
    <definedName name="DME_LocalFile" hidden="1">"True"</definedName>
    <definedName name="DME_ODMALinks1" hidden="1">"::ODMA\DME-MSE\London-44590=C:\TEMP\Dme\London-44590.xls"</definedName>
    <definedName name="DME_ODMALinksCount" hidden="1">"1"</definedName>
    <definedName name="DRE_P_Flor" hidden="1">#REF!</definedName>
    <definedName name="DRE_P_Trad" hidden="1">#REF!</definedName>
    <definedName name="dsa" localSheetId="0" hidden="1">{#N/A,#N/A,FALSE,"Chart 2 by Prop Type"}</definedName>
    <definedName name="dsa" hidden="1">{#N/A,#N/A,FALSE,"Chart 2 by Prop Type"}</definedName>
    <definedName name="dsf" hidden="1">[5]A!$B$154:$AW$154</definedName>
    <definedName name="dsfgdsfg" hidden="1">#REF!</definedName>
    <definedName name="dsgvnlkdsfn" localSheetId="0" hidden="1">{#N/A,#N/A,FALSE,"Chart 2 by Prop Type"}</definedName>
    <definedName name="dsgvnlkdsfn" hidden="1">{#N/A,#N/A,FALSE,"Chart 2 by Prop Type"}</definedName>
    <definedName name="DSHiddenYear1" hidden="1">'[38]Kingston 1st Amort Table'!$F$1</definedName>
    <definedName name="DSHiddenYear2" hidden="1">'[38]Kingston 1st Amort Table'!$G$1</definedName>
    <definedName name="DSHiddenYear3" hidden="1">'[38]Kingston 1st Amort Table'!$H$1</definedName>
    <definedName name="DSHiddenYear4" hidden="1">'[38]Kingston 1st Amort Table'!$I$1</definedName>
    <definedName name="DSIndHiddenYear1" hidden="1">'[38]Kingston 1st Amort Table'!$F$1</definedName>
    <definedName name="DSIndHiddenYear2" hidden="1">'[38]Kingston 1st Amort Table'!$G$1</definedName>
    <definedName name="DSIndHiddenYear3" hidden="1">'[38]Kingston 1st Amort Table'!$H$1</definedName>
    <definedName name="DSIndHiddenYear4" hidden="1">'[38]Kingston 1st Amort Table'!$I$1</definedName>
    <definedName name="DSIndHistHiddenYear1" hidden="1">'[38]Kingston 1st Amort Table'!#REF!</definedName>
    <definedName name="DSIndHistHiddenYear2" hidden="1">'[38]Kingston 1st Amort Table'!$B$1</definedName>
    <definedName name="DSIndHistHiddenYear3" hidden="1">'[38]Kingston 1st Amort Table'!$C$1</definedName>
    <definedName name="DSIndHistHiddenYear4" hidden="1">'[38]Kingston 1st Amort Table'!$D$1</definedName>
    <definedName name="DSIndHistHiddenYear5" hidden="1">'[38]Kingston 1st Amort Table'!$E$1</definedName>
    <definedName name="dtdm" localSheetId="0" hidden="1">#REF!</definedName>
    <definedName name="dtdm" hidden="1">#REF!</definedName>
    <definedName name="dymdt" localSheetId="0" hidden="1">#REF!</definedName>
    <definedName name="dymdt" hidden="1">#REF!</definedName>
    <definedName name="DZ.IndSpec_Left" localSheetId="0" hidden="1">#REF!</definedName>
    <definedName name="DZ.IndSpec_Left" hidden="1">#REF!</definedName>
    <definedName name="DZ.IndSpec_Right" hidden="1">#REF!</definedName>
    <definedName name="DZ.LTM" hidden="1">#REF!</definedName>
    <definedName name="DZ.LTMPlus" hidden="1">#REF!</definedName>
    <definedName name="dzvc" localSheetId="0" hidden="1">{"Proforma",#N/A,FALSE,"Sheet1"}</definedName>
    <definedName name="dzvc" hidden="1">{"Proforma",#N/A,FALSE,"Sheet1"}</definedName>
    <definedName name="e" localSheetId="0" hidden="1">{#N/A,#N/A,FALSE,"Chart 2 by Prop Type"}</definedName>
    <definedName name="e" hidden="1">{#N/A,#N/A,FALSE,"Chart 2 by Prop Type"}</definedName>
    <definedName name="ed" localSheetId="0" hidden="1">{#N/A,#N/A,FALSE,"Chart 2 by Prop Type"}</definedName>
    <definedName name="ed" hidden="1">{#N/A,#N/A,FALSE,"Chart 2 by Prop Type"}</definedName>
    <definedName name="edf" localSheetId="0" hidden="1">{#N/A,#N/A,FALSE,"Chart 2 by Prop Type"}</definedName>
    <definedName name="edf" hidden="1">{#N/A,#N/A,FALSE,"Chart 2 by Prop Type"}</definedName>
    <definedName name="edr" localSheetId="0" hidden="1">{#N/A,#N/A,FALSE,"Chart 2 by Prop Type"}</definedName>
    <definedName name="edr" hidden="1">{#N/A,#N/A,FALSE,"Chart 2 by Prop Type"}</definedName>
    <definedName name="edryan" localSheetId="0" hidden="1">{#N/A,#N/A,FALSE,"Aging Summary";#N/A,#N/A,FALSE,"Ratio Analysis";#N/A,#N/A,FALSE,"Test 120 Day Accts";#N/A,#N/A,FALSE,"Tickmarks"}</definedName>
    <definedName name="edryan" hidden="1">{#N/A,#N/A,FALSE,"Aging Summary";#N/A,#N/A,FALSE,"Ratio Analysis";#N/A,#N/A,FALSE,"Test 120 Day Accts";#N/A,#N/A,FALSE,"Tickmarks"}</definedName>
    <definedName name="ee" localSheetId="0" hidden="1">{#N/A,#N/A,FALSE,"OperatingAssumptions"}</definedName>
    <definedName name="ee" hidden="1">{#N/A,#N/A,FALSE,"OperatingAssumptions"}</definedName>
    <definedName name="eee" localSheetId="0" hidden="1">{#N/A,#N/A,FALSE,"OperatingAssumptions"}</definedName>
    <definedName name="eee" hidden="1">{#N/A,#N/A,FALSE,"OperatingAssumptions"}</definedName>
    <definedName name="eeee" localSheetId="0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eeee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ep" hidden="1">'[39]Cost Approach'!#REF!</definedName>
    <definedName name="er" localSheetId="0" hidden="1">{#N/A,#N/A,FALSE,"Chart 2 by Prop Type"}</definedName>
    <definedName name="er" hidden="1">{#N/A,#N/A,FALSE,"Chart 2 by Prop Type"}</definedName>
    <definedName name="erhn" localSheetId="0" hidden="1">#REF!</definedName>
    <definedName name="erhn" hidden="1">#REF!</definedName>
    <definedName name="ERT" hidden="1">[40]PROFIT!$A$43:$G$49</definedName>
    <definedName name="ERTY" hidden="1">[41]PROFIT!$B$43:$B$43</definedName>
    <definedName name="eryb" localSheetId="0" hidden="1">#REF!</definedName>
    <definedName name="eryb" hidden="1">#REF!</definedName>
    <definedName name="erynju" localSheetId="0" hidden="1">#REF!</definedName>
    <definedName name="erynju" hidden="1">#REF!</definedName>
    <definedName name="Estimate" localSheetId="0" hidden="1">{#N/A,#N/A,FALSE,"Detail";#N/A,#N/A,FALSE,"Totals"}</definedName>
    <definedName name="Estimate" hidden="1">{#N/A,#N/A,FALSE,"Detail";#N/A,#N/A,FALSE,"Totals"}</definedName>
    <definedName name="ev.Calculation" hidden="1">-4135</definedName>
    <definedName name="ev.Initialized" hidden="1">FALSE</definedName>
    <definedName name="Exchange_Rates" localSheetId="0" hidden="1">#REF!</definedName>
    <definedName name="Exchange_Rates" hidden="1">#REF!</definedName>
    <definedName name="exit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f" localSheetId="0" hidden="1">{#N/A,#N/A,FALSE,"Chart 2 by Prop Type"}</definedName>
    <definedName name="f" hidden="1">{#N/A,#N/A,FALSE,"Chart 2 by Prop Type"}</definedName>
    <definedName name="F_Blank" hidden="1">CHAR(160)</definedName>
    <definedName name="F_cTrueFalse" hidden="1">#REF!</definedName>
    <definedName name="F_cTrueFalseClear" localSheetId="0" hidden="1">OFFSET('Calendar PF'!F_TrueFalseColumn,1,0)</definedName>
    <definedName name="F_cTrueFalseClear" hidden="1">OFFSET(F_TrueFalseColumn,1,0)</definedName>
    <definedName name="F_cTrueFalsePaste" localSheetId="0" hidden="1">#REF!</definedName>
    <definedName name="F_cTrueFalsePaste" hidden="1">#REF!</definedName>
    <definedName name="F_cTrueFalsePasteColumn" localSheetId="0" hidden="1">#REF!</definedName>
    <definedName name="F_cTrueFalsePasteColumn" hidden="1">#REF!</definedName>
    <definedName name="F_DaysInMonth" hidden="1">#N/A</definedName>
    <definedName name="F_FYE" localSheetId="0" hidden="1">TEXT(F_YearEnd,"mmm-yyyy")</definedName>
    <definedName name="F_FYE" hidden="1">TEXT(F_YearEnd,"mmm-yyyy")</definedName>
    <definedName name="F_InPlaceTab" hidden="1">"In Place"</definedName>
    <definedName name="F_InpYE" localSheetId="0" hidden="1">DATE(YEAR('Calendar PF'!P_DPROP_AStartDate)+K_Year-1,MONTH('Calendar PF'!P_DPROP_AStartDate)+1+MOD(11+'Calendar PF'!P_DPROP_InfMo-1,12),1)-1</definedName>
    <definedName name="F_InpYE" hidden="1">DATE(YEAR(P_DPROP_AStartDate)+K_Year-1,MONTH(P_DPROP_AStartDate)+1+MOD(11+P_DPROP_InfMo-1,12),1)-1</definedName>
    <definedName name="F_INY" localSheetId="0" hidden="1">"Year "&amp;K_Year</definedName>
    <definedName name="F_INY" hidden="1">"Year "&amp;K_Year</definedName>
    <definedName name="F_LY" localSheetId="0" hidden="1">"Lse. Yr "&amp;K_Year</definedName>
    <definedName name="F_LY" hidden="1">"Lse. Yr "&amp;K_Year</definedName>
    <definedName name="F_OutMonth" hidden="1">#N/A</definedName>
    <definedName name="F_PercentFormula" hidden="1">"0.00##%"</definedName>
    <definedName name="F_RepYE" hidden="1">#N/A</definedName>
    <definedName name="F_SIZERJR_RecAsOf" localSheetId="0" hidden="1">MIN(MAX(Calc_RecOffset,'Calendar PF'!T_SUPPORT_BeginOffset),'Calendar PF'!T_SUPPORT_EndOffset)</definedName>
    <definedName name="F_SIZERJR_RecAsOf" hidden="1">MIN(MAX(Calc_RecOffset,T_SUPPORT_BeginOffset),T_SUPPORT_EndOffset)</definedName>
    <definedName name="F_SIZERJR_RentAsOf" localSheetId="0" hidden="1">MIN(MAX(Calc_UWOffset,'Calendar PF'!T_SUPPORT_BeginOffset),'Calendar PF'!T_SUPPORT_EndOffset)</definedName>
    <definedName name="F_SIZERJR_RentAsOf" hidden="1">MIN(MAX(Calc_UWOffset,T_SUPPORT_BeginOffset),T_SUPPORT_EndOffset)</definedName>
    <definedName name="F_StepSFTolerance" localSheetId="0" hidden="1">IF('Calendar PF'!T_DTEN_Absorb=1,2,1)</definedName>
    <definedName name="F_StepSFTolerance" hidden="1">IF(T_DTEN_Absorb=1,2,1)</definedName>
    <definedName name="F_StepTolerance" hidden="1">3</definedName>
    <definedName name="F_TrueFalse" localSheetId="0" hidden="1">'Calendar PF'!T_DTEN_LeaseBegin &gt;= 'Calendar PF'!P_DPROP_AStartDate</definedName>
    <definedName name="F_TrueFalse" hidden="1">T_DTEN_LeaseBegin &gt;= P_DPROP_AStartDate</definedName>
    <definedName name="F_TrueFalseColumn" localSheetId="0" hidden="1">OFFSET(F_cTrueFalse,0,0,65536-ROW(F_cTrueFalse),1)</definedName>
    <definedName name="F_TrueFalseColumn" hidden="1">OFFSET(F_cTrueFalse,0,0,65536-ROW(F_cTrueFalse),1)</definedName>
    <definedName name="F_TrueFalseKey" localSheetId="0" hidden="1">OFFSET('Calendar PF'!F_cTrueFalsePaste,K_Report,0)</definedName>
    <definedName name="F_TrueFalseKey" hidden="1">OFFSET(F_cTrueFalsePaste,K_Report,0)</definedName>
    <definedName name="F_TrueFalseOffset" localSheetId="0" hidden="1">ROW()-ROW(F_cTrueFalse)</definedName>
    <definedName name="F_TrueFalseOffset" hidden="1">ROW()-ROW(F_cTrueFalse)</definedName>
    <definedName name="F_TrueFalseResults" localSheetId="0" hidden="1">OFFSET('Calendar PF'!F_cTrueFalsePaste,0,0,COUNT('Calendar PF'!F_cTrueFalsePasteColumn),1)</definedName>
    <definedName name="F_TrueFalseResults" hidden="1">OFFSET(F_cTrueFalsePaste,0,0,COUNT(F_cTrueFalsePasteColumn),1)</definedName>
    <definedName name="F_YearBegin" hidden="1">#N/A</definedName>
    <definedName name="F_YearEnd" hidden="1">#N/A</definedName>
    <definedName name="fadsf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ads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asdffsd" localSheetId="0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fasdffsd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fd" localSheetId="0" hidden="1">{#N/A,#N/A,FALSE,"Chart 2 by Prop Type"}</definedName>
    <definedName name="fd" hidden="1">{#N/A,#N/A,FALSE,"Chart 2 by Prop Type"}</definedName>
    <definedName name="fddd" localSheetId="0" hidden="1">{#N/A,#N/A,FALSE,"Chart 2 by Prop Type"}</definedName>
    <definedName name="fddd" hidden="1">{#N/A,#N/A,FALSE,"Chart 2 by Prop Type"}</definedName>
    <definedName name="fddgfd" localSheetId="0" hidden="1">#REF!</definedName>
    <definedName name="fddgfd" hidden="1">#REF!</definedName>
    <definedName name="fdfa" hidden="1">#REF!</definedName>
    <definedName name="fdfdfd" localSheetId="0" hidden="1">{#N/A,#N/A,FALSE,"CAPREIT"}</definedName>
    <definedName name="fdfdfd" hidden="1">{#N/A,#N/A,FALSE,"CAPREIT"}</definedName>
    <definedName name="fdfdfdf" localSheetId="0" hidden="1">{#N/A,#N/A,FALSE,"CAPREIT"}</definedName>
    <definedName name="fdfdfdf" hidden="1">{#N/A,#N/A,FALSE,"CAPREIT"}</definedName>
    <definedName name="fdfds" localSheetId="0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fdfds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fdfg" localSheetId="0" hidden="1">{"quarterly",#N/A,FALSE,"Income Statement";#N/A,#N/A,FALSE,"print segment";#N/A,#N/A,FALSE,"Balance Sheet";#N/A,#N/A,FALSE,"Annl Inc";#N/A,#N/A,FALSE,"Cash Flow"}</definedName>
    <definedName name="fdfg" hidden="1">{"quarterly",#N/A,FALSE,"Income Statement";#N/A,#N/A,FALSE,"print segment";#N/A,#N/A,FALSE,"Balance Sheet";#N/A,#N/A,FALSE,"Annl Inc";#N/A,#N/A,FALSE,"Cash Flow"}</definedName>
    <definedName name="fdgad" localSheetId="0" hidden="1">{"inputs raw data",#N/A,TRUE,"INPUT"}</definedName>
    <definedName name="fdgad" hidden="1">{"inputs raw data",#N/A,TRUE,"INPUT"}</definedName>
    <definedName name="fds" localSheetId="0" hidden="1">{"Annual Cash Flows",#N/A,FALSE,"Annual Summary";"qtrl1",#N/A,FALSE,"QTLY Summary";"qtrl2",#N/A,FALSE,"QTLY Summary";"qtrl3",#N/A,FALSE,"QTLY Summary";"qtrl4",#N/A,FALSE,"QTLY Summary";"qtrl5",#N/A,FALSE,"QTLY Summary";"qtrl6",#N/A,FALSE,"QTLY Summary"}</definedName>
    <definedName name="fds" hidden="1">{"Annual Cash Flows",#N/A,FALSE,"Annual Summary";"qtrl1",#N/A,FALSE,"QTLY Summary";"qtrl2",#N/A,FALSE,"QTLY Summary";"qtrl3",#N/A,FALSE,"QTLY Summary";"qtrl4",#N/A,FALSE,"QTLY Summary";"qtrl5",#N/A,FALSE,"QTLY Summary";"qtrl6",#N/A,FALSE,"QTLY Summary"}</definedName>
    <definedName name="fdv" localSheetId="0" hidden="1">{"quarterly",#N/A,FALSE,"Income Statement";#N/A,#N/A,FALSE,"print segment";#N/A,#N/A,FALSE,"Balance Sheet";#N/A,#N/A,FALSE,"Annl Inc";#N/A,#N/A,FALSE,"Cash Flow"}</definedName>
    <definedName name="fdv" hidden="1">{"quarterly",#N/A,FALSE,"Income Statement";#N/A,#N/A,FALSE,"print segment";#N/A,#N/A,FALSE,"Balance Sheet";#N/A,#N/A,FALSE,"Annl Inc";#N/A,#N/A,FALSE,"Cash Flow"}</definedName>
    <definedName name="ff" localSheetId="0" hidden="1">{#N/A,#N/A,TRUE,"Summary";"AnnualRentRoll",#N/A,TRUE,"RentRoll";#N/A,#N/A,TRUE,"ExitStratigy";#N/A,#N/A,TRUE,"OperatingAssumptions"}</definedName>
    <definedName name="ff" hidden="1">{#N/A,#N/A,TRUE,"Summary";"AnnualRentRoll",#N/A,TRUE,"RentRoll";#N/A,#N/A,TRUE,"ExitStratigy";#N/A,#N/A,TRUE,"OperatingAssumptions"}</definedName>
    <definedName name="fff" localSheetId="0" hidden="1">{#N/A,#N/A,TRUE,"Summary";"AnnualRentRoll",#N/A,TRUE,"RentRoll";#N/A,#N/A,TRUE,"ExitStratigy";#N/A,#N/A,TRUE,"OperatingAssumptions"}</definedName>
    <definedName name="fff" hidden="1">{#N/A,#N/A,TRUE,"Summary";"AnnualRentRoll",#N/A,TRUE,"RentRoll";#N/A,#N/A,TRUE,"ExitStratigy";#N/A,#N/A,TRUE,"OperatingAssumptions"}</definedName>
    <definedName name="ffff" hidden="1">{#N/A,#N/A,FALSE,"Summary";"Budget Detail",#N/A,FALSE,"EST";"Qualifications",#N/A,FALSE,"EST"}</definedName>
    <definedName name="fffff" hidden="1">{0,#N/A,TRUE,0;0,#N/A,TRUE,0;0,#N/A,TRUE,0;0,#N/A,TRUE,0;0,#N/A,TRUE,0}</definedName>
    <definedName name="ffffff" localSheetId="0" hidden="1">{#N/A,#N/A,FALSE,"Cashflow Analysis";#N/A,#N/A,FALSE,"Sensitivity Analysis";#N/A,#N/A,FALSE,"PV";#N/A,#N/A,FALSE,"Pro Forma"}</definedName>
    <definedName name="ffffff" hidden="1">{#N/A,#N/A,FALSE,"Cashflow Analysis";#N/A,#N/A,FALSE,"Sensitivity Analysis";#N/A,#N/A,FALSE,"PV";#N/A,#N/A,FALSE,"Pro Forma"}</definedName>
    <definedName name="ffffff.2" localSheetId="0" hidden="1">{#N/A,#N/A,FALSE,"Cashflow Analysis";#N/A,#N/A,FALSE,"Sensitivity Analysis";#N/A,#N/A,FALSE,"PV";#N/A,#N/A,FALSE,"Pro Forma"}</definedName>
    <definedName name="ffffff.2" hidden="1">{#N/A,#N/A,FALSE,"Cashflow Analysis";#N/A,#N/A,FALSE,"Sensitivity Analysis";#N/A,#N/A,FALSE,"PV";#N/A,#N/A,FALSE,"Pro Forma"}</definedName>
    <definedName name="ffl" hidden="1">[42]Garage!#REF!</definedName>
    <definedName name="fhg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fhg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fhj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fhj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fi" hidden="1">[42]Garage!#REF!</definedName>
    <definedName name="Fill" hidden="1">#REF!</definedName>
    <definedName name="filler" localSheetId="0" hidden="1">{"Annual Cash Flows",#N/A,FALSE,"Annual Summary"}</definedName>
    <definedName name="filler" hidden="1">{"Annual Cash Flows",#N/A,FALSE,"Annual Summary"}</definedName>
    <definedName name="filler2" localSheetId="0" hidden="1">{"Assumptions",#N/A,FALSE,"Assumptions"}</definedName>
    <definedName name="filler2" hidden="1">{"Assumptions",#N/A,FALSE,"Assumptions"}</definedName>
    <definedName name="filler3" localSheetId="0" hidden="1">{"Construction Costs",#N/A,FALSE,"Total Costs"}</definedName>
    <definedName name="filler3" hidden="1">{"Construction Costs",#N/A,FALSE,"Total Costs"}</definedName>
    <definedName name="final" localSheetId="0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final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fiscalyear">OFFSET([28]VBA!$X$1,1,,COUNTA([28]VBA!$X$2:$X$15),1)</definedName>
    <definedName name="fixbyrend">'[28]Assignment Info'!$H$30</definedName>
    <definedName name="fixpyrend">'[28]Assignment Info'!$H$31</definedName>
    <definedName name="fixvar">'[28]Fixed &amp; Variable'!$B$3:$AE$88</definedName>
    <definedName name="fixvar1">'[28]Fixed &amp; Variable 2'!$B$3:$AC$88</definedName>
    <definedName name="fixvarcol">'[28]Fixed &amp; Variable'!$B$3:$AE$3</definedName>
    <definedName name="fixvarcol1">'[28]Fixed &amp; Variable 2'!$B$3:$AC$3</definedName>
    <definedName name="FixVardefault">'[28]Operating History'!$S$4:$AP$4</definedName>
    <definedName name="fixvarrow">'[28]Fixed &amp; Variable'!$B$3:$B$88</definedName>
    <definedName name="fixvarrow1">'[28]Fixed &amp; Variable 2'!$B$3:$B$88</definedName>
    <definedName name="fksajf" localSheetId="0" hidden="1">{#N/A,#N/A,FALSE,"SCHEDULE A";"MINIMUM RENT",#N/A,FALSE,"SCHEDULES B &amp; C";"PERCENTAGE RENT",#N/A,FALSE,"SCHEDULES B &amp; C"}</definedName>
    <definedName name="fksajf" hidden="1">{#N/A,#N/A,FALSE,"SCHEDULE A";"MINIMUM RENT",#N/A,FALSE,"SCHEDULES B &amp; C";"PERCENTAGE RENT",#N/A,FALSE,"SCHEDULES B &amp; C"}</definedName>
    <definedName name="fl" hidden="1">#REF!</definedName>
    <definedName name="fldfjlsd" localSheetId="0" hidden="1">#REF!</definedName>
    <definedName name="fldfjlsd" hidden="1">#REF!</definedName>
    <definedName name="fll" hidden="1">#REF!</definedName>
    <definedName name="flll" hidden="1">'[22]L-Rents'!#REF!</definedName>
    <definedName name="Flx_Flor" hidden="1">#REF!</definedName>
    <definedName name="Flx_Trad" hidden="1">#REF!</definedName>
    <definedName name="fm" localSheetId="0" hidden="1">{"summary1",#N/A,TRUE,"Comps";"summary2",#N/A,TRUE,"Comps";"summary3",#N/A,TRUE,"Comps"}</definedName>
    <definedName name="fm" hidden="1">{"summary1",#N/A,TRUE,"Comps";"summary2",#N/A,TRUE,"Comps";"summary3",#N/A,TRUE,"Comps"}</definedName>
    <definedName name="FOODBEVa">#REF!</definedName>
    <definedName name="FOODBEVb">#REF!</definedName>
    <definedName name="FOODBEVc">#REF!</definedName>
    <definedName name="frtyu" localSheetId="0" hidden="1">{#N/A,#N/A,FALSE,"Chart 2 by Prop Type"}</definedName>
    <definedName name="frtyu" hidden="1">{#N/A,#N/A,FALSE,"Chart 2 by Prop Type"}</definedName>
    <definedName name="fsj" localSheetId="0" hidden="1">#REF!</definedName>
    <definedName name="fsj" hidden="1">#REF!</definedName>
    <definedName name="fuck" localSheetId="0" hidden="1">{"Financials",#N/A,FALSE,"Financials";"AVP",#N/A,FALSE,"AVP";"DCF",#N/A,FALSE,"DCF";"CSC",#N/A,FALSE,"CSC";"Deal_Comp",#N/A,FALSE,"DealComp"}</definedName>
    <definedName name="fuck" hidden="1">{"Financials",#N/A,FALSE,"Financials";"AVP",#N/A,FALSE,"AVP";"DCF",#N/A,FALSE,"DCF";"CSC",#N/A,FALSE,"CSC";"Deal_Comp",#N/A,FALSE,"DealComp"}</definedName>
    <definedName name="fuckface" localSheetId="0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v" hidden="1">{"Project Input",#N/A,FALSE,"Sheet1";"additions",#N/A,FALSE,"Sheet2";"demand",#N/A,FALSE,"Sheet3";"Market Mix",#N/A,FALSE,"Sheet4";"Occ projection",#N/A,FALSE,"Sheet6"}</definedName>
    <definedName name="g" localSheetId="0" hidden="1">{#N/A,#N/A,FALSE,"Chart 2 by Prop Type"}</definedName>
    <definedName name="g" hidden="1">{#N/A,#N/A,FALSE,"Chart 2 by Prop Type"}</definedName>
    <definedName name="gb" hidden="1">{#N/A,#N/A,FALSE,"Proforma Five Yr";#N/A,#N/A,FALSE,"Occ and Rate";#N/A,#N/A,FALSE,"PF Input";#N/A,#N/A,FALSE,"Hotcomps"}</definedName>
    <definedName name="gegeg" localSheetId="0" hidden="1">{#N/A,#N/A,FALSE,"Cashflow Analysis";#N/A,#N/A,FALSE,"Sensitivity Analysis";#N/A,#N/A,FALSE,"PV";#N/A,#N/A,FALSE,"Pro Forma"}</definedName>
    <definedName name="gegeg" hidden="1">{#N/A,#N/A,FALSE,"Cashflow Analysis";#N/A,#N/A,FALSE,"Sensitivity Analysis";#N/A,#N/A,FALSE,"PV";#N/A,#N/A,FALSE,"Pro Forma"}</definedName>
    <definedName name="gegeg.2" localSheetId="0" hidden="1">{#N/A,#N/A,FALSE,"Cashflow Analysis";#N/A,#N/A,FALSE,"Sensitivity Analysis";#N/A,#N/A,FALSE,"PV";#N/A,#N/A,FALSE,"Pro Forma"}</definedName>
    <definedName name="gegeg.2" hidden="1">{#N/A,#N/A,FALSE,"Cashflow Analysis";#N/A,#N/A,FALSE,"Sensitivity Analysis";#N/A,#N/A,FALSE,"PV";#N/A,#N/A,FALSE,"Pro Forma"}</definedName>
    <definedName name="gfhs" localSheetId="0" hidden="1">{"summary1",#N/A,TRUE,"Comps";"summary2",#N/A,TRUE,"Comps";"summary3",#N/A,TRUE,"Comps"}</definedName>
    <definedName name="gfhs" hidden="1">{"summary1",#N/A,TRUE,"Comps";"summary2",#N/A,TRUE,"Comps";"summary3",#N/A,TRUE,"Comps"}</definedName>
    <definedName name="gg" localSheetId="0" hidden="1">{#N/A,#N/A,FALSE,"PropertyInfo"}</definedName>
    <definedName name="gg" hidden="1">{#N/A,#N/A,FALSE,"PropertyInfo"}</definedName>
    <definedName name="gg.2" localSheetId="0" hidden="1">{#N/A,#N/A,FALSE,"Cashflow Analysis";#N/A,#N/A,FALSE,"Sensitivity Analysis";#N/A,#N/A,FALSE,"PV";#N/A,#N/A,FALSE,"Pro Forma"}</definedName>
    <definedName name="gg.2" hidden="1">{#N/A,#N/A,FALSE,"Cashflow Analysis";#N/A,#N/A,FALSE,"Sensitivity Analysis";#N/A,#N/A,FALSE,"PV";#N/A,#N/A,FALSE,"Pro Forma"}</definedName>
    <definedName name="ggg" localSheetId="0" hidden="1">{#N/A,#N/A,FALSE,"PropertyInfo"}</definedName>
    <definedName name="ggg" hidden="1">{#N/A,#N/A,FALSE,"PropertyInfo"}</definedName>
    <definedName name="gggg2" hidden="1">{"View1",#N/A,FALSE,"Sheet1";"View2",#N/A,FALSE,"Sheet1"}</definedName>
    <definedName name="ggh" hidden="1">'[43]L-Rents'!#REF!</definedName>
    <definedName name="gkf" localSheetId="0" hidden="1">{"Proforma",#N/A,FALSE,"Sheet1"}</definedName>
    <definedName name="gkf" hidden="1">{"Proforma",#N/A,FALSE,"Sheet1"}</definedName>
    <definedName name="gkf_1" localSheetId="0" hidden="1">{"Proforma",#N/A,FALSE,"Sheet1"}</definedName>
    <definedName name="gkf_1" hidden="1">{"Proforma",#N/A,FALSE,"Sheet1"}</definedName>
    <definedName name="gkf_1_1" localSheetId="0" hidden="1">{"Proforma",#N/A,FALSE,"Sheet1"}</definedName>
    <definedName name="gkf_1_1" hidden="1">{"Proforma",#N/A,FALSE,"Sheet1"}</definedName>
    <definedName name="gkf_1_1_1" localSheetId="0" hidden="1">{"Proforma",#N/A,FALSE,"Sheet1"}</definedName>
    <definedName name="gkf_1_1_1" hidden="1">{"Proforma",#N/A,FALSE,"Sheet1"}</definedName>
    <definedName name="gkf_1_2" localSheetId="0" hidden="1">{"Proforma",#N/A,FALSE,"Sheet1"}</definedName>
    <definedName name="gkf_1_2" hidden="1">{"Proforma",#N/A,FALSE,"Sheet1"}</definedName>
    <definedName name="gkf_2" localSheetId="0" hidden="1">{"Proforma",#N/A,FALSE,"Sheet1"}</definedName>
    <definedName name="gkf_2" hidden="1">{"Proforma",#N/A,FALSE,"Sheet1"}</definedName>
    <definedName name="gkf_2_1" localSheetId="0" hidden="1">{"Proforma",#N/A,FALSE,"Sheet1"}</definedName>
    <definedName name="gkf_2_1" hidden="1">{"Proforma",#N/A,FALSE,"Sheet1"}</definedName>
    <definedName name="gkf_3" localSheetId="0" hidden="1">{"Proforma",#N/A,FALSE,"Sheet1"}</definedName>
    <definedName name="gkf_3" hidden="1">{"Proforma",#N/A,FALSE,"Sheet1"}</definedName>
    <definedName name="GKUY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KUY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ooglec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ooglec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r" localSheetId="0" hidden="1">{"three",#N/A,FALSE,"Capital";"four",#N/A,FALSE,"Capital"}</definedName>
    <definedName name="gr" hidden="1">{"three",#N/A,FALSE,"Capital";"four",#N/A,FALSE,"Capital"}</definedName>
    <definedName name="graph" hidden="1">'[44]Value Comparison'!#REF!</definedName>
    <definedName name="h" localSheetId="0" hidden="1">{#N/A,#N/A,FALSE,"PropertyInfo"}</definedName>
    <definedName name="h" hidden="1">{#N/A,#N/A,FALSE,"PropertyInfo"}</definedName>
    <definedName name="hallo" localSheetId="0" hidden="1">{#N/A,#N/A,FALSE,"Occ and Rate";#N/A,#N/A,FALSE,"PF Input";#N/A,#N/A,FALSE,"Capital Input";#N/A,#N/A,FALSE,"Proforma Five Yr";#N/A,#N/A,FALSE,"Calculations";#N/A,#N/A,FALSE,"Transaction Summary-DTW"}</definedName>
    <definedName name="hallo" hidden="1">{#N/A,#N/A,FALSE,"Occ and Rate";#N/A,#N/A,FALSE,"PF Input";#N/A,#N/A,FALSE,"Capital Input";#N/A,#N/A,FALSE,"Proforma Five Yr";#N/A,#N/A,FALSE,"Calculations";#N/A,#N/A,FALSE,"Transaction Summary-DTW"}</definedName>
    <definedName name="HD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H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HEADING_PVAL_BuildingID" localSheetId="0" hidden="1">#REF!</definedName>
    <definedName name="HEADING_PVAL_BuildingID" hidden="1">#REF!</definedName>
    <definedName name="HEADING_PVAL_DiscRate" localSheetId="0" hidden="1">#REF!</definedName>
    <definedName name="HEADING_PVAL_DiscRate" hidden="1">#REF!</definedName>
    <definedName name="HEADING_PVAL_ExitCap" localSheetId="0" hidden="1">#REF!</definedName>
    <definedName name="HEADING_PVAL_ExitCap" hidden="1">#REF!</definedName>
    <definedName name="HEADING_PVAL_Purchase" hidden="1">#REF!</definedName>
    <definedName name="hgfgh" localSheetId="0" hidden="1">{"Zone1",#N/A,FALSE,"Parameters";"Zone2",#N/A,FALSE,"Parameters"}</definedName>
    <definedName name="hgfgh" hidden="1">{"Zone1",#N/A,FALSE,"Parameters";"Zone2",#N/A,FALSE,"Parameters"}</definedName>
    <definedName name="hgfhgf" hidden="1">'[45]Forecast %'!#REF!</definedName>
    <definedName name="hh" localSheetId="0" hidden="1">{#N/A,#N/A,FALSE,"Summary"}</definedName>
    <definedName name="hh" hidden="1">{#N/A,#N/A,FALSE,"Summary"}</definedName>
    <definedName name="hhh" localSheetId="0" hidden="1">{#N/A,#N/A,FALSE,"Summary"}</definedName>
    <definedName name="hhh" hidden="1">{#N/A,#N/A,FALSE,"Summary"}</definedName>
    <definedName name="HINTS">'[46]16-POR'!#REF!</definedName>
    <definedName name="hjf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hj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hjkl" localSheetId="0" hidden="1">{"Zone1",#N/A,FALSE,"Parameters";"Zone2",#N/A,FALSE,"Parameters"}</definedName>
    <definedName name="hjkl" hidden="1">{"Zone1",#N/A,FALSE,"Parameters";"Zone2",#N/A,FALSE,"Parameters"}</definedName>
    <definedName name="HMLkUp" hidden="1">'[47]Historic Market'!$BD$6:$BD$12</definedName>
    <definedName name="HMSeek" hidden="1">'[47]Historic Market'!$BD$13:$BD$13</definedName>
    <definedName name="hn" hidden="1">{#N/A,#N/A,FALSE,"Proforma Five Yr";#N/A,#N/A,FALSE,"Occ and Rate";#N/A,#N/A,FALSE,"PF Input";#N/A,#N/A,FALSE,"Ops Summary";#N/A,#N/A,FALSE,"Hotcomps"}</definedName>
    <definedName name="hn._I006" localSheetId="0" hidden="1">#REF!</definedName>
    <definedName name="hn._I006" hidden="1">#REF!</definedName>
    <definedName name="hn._I018" localSheetId="0" hidden="1">#REF!</definedName>
    <definedName name="hn._I018" hidden="1">#REF!</definedName>
    <definedName name="hn._I024" localSheetId="0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Val1" hidden="1">#REF!</definedName>
    <definedName name="hn.ConvertZero1" localSheetId="0" hidden="1">#REF!,#REF!,#REF!,#REF!,#REF!,#REF!,#REF!,#REF!,#REF!,#REF!</definedName>
    <definedName name="hn.ConvertZero1" hidden="1">#REF!,#REF!,#REF!,#REF!,#REF!,#REF!,#REF!,#REF!,#REF!,#REF!</definedName>
    <definedName name="hn.ConvertZero2" localSheetId="0" hidden="1">#REF!,#REF!,#REF!,#REF!,#REF!,#REF!,#REF!,#REF!</definedName>
    <definedName name="hn.ConvertZero2" hidden="1">#REF!,#REF!,#REF!,#REF!,#REF!,#REF!,#REF!,#REF!</definedName>
    <definedName name="hn.ConvertZero3" localSheetId="0" hidden="1">#REF!,#REF!,#REF!,#REF!,#REF!</definedName>
    <definedName name="hn.ConvertZero3" hidden="1">#REF!,#REF!,#REF!,#REF!,#REF!</definedName>
    <definedName name="hn.ConvertZero4" localSheetId="0" hidden="1">#REF!,#REF!,#REF!,#REF!,#REF!,#REF!,#REF!,#REF!</definedName>
    <definedName name="hn.ConvertZero4" hidden="1">#REF!,#REF!,#REF!,#REF!,#REF!,#REF!,#REF!,#REF!</definedName>
    <definedName name="hn.ConvertZeroUnhide1" localSheetId="0" hidden="1">#REF!,#REF!,#REF!</definedName>
    <definedName name="hn.ConvertZeroUnhide1" hidden="1">#REF!,#REF!,#REF!</definedName>
    <definedName name="hn.CopyforPR" localSheetId="0" hidden="1">#REF!</definedName>
    <definedName name="hn.CopyforPR" hidden="1">#REF!</definedName>
    <definedName name="hn.Delete015" hidden="1">[48]Sheet2!$B$9:$K$14,[48]Sheet2!$O$11:$X$18,[48]Sheet2!$B$28:$K$37,[48]Sheet2!$O$28:$X$32,[48]Sheet2!$O$46:$X$46</definedName>
    <definedName name="hn.domestic" localSheetId="0" hidden="1">#REF!</definedName>
    <definedName name="hn.domestic" hidden="1">#REF!</definedName>
    <definedName name="hn.DZ_MultByFXRates" hidden="1">[49]DropZone!$B$2:$I$118,[49]DropZone!$B$120:$I$132,[49]DropZone!$B$134:$I$136,[49]DropZone!$B$138:$I$146</definedName>
    <definedName name="hn.ExtDb" hidden="1">FALSE</definedName>
    <definedName name="hn.FromMain" localSheetId="0" hidden="1">#REF!</definedName>
    <definedName name="hn.FromMain" hidden="1">#REF!</definedName>
    <definedName name="hn.FromMain1" localSheetId="0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LTM_MultByFXRates" localSheetId="0" hidden="1">#REF!,#REF!,#REF!,#REF!,#REF!,#REF!,#REF!</definedName>
    <definedName name="hn.LTM_MultByFXRates" hidden="1">#REF!,#REF!,#REF!,#REF!,#REF!,#REF!,#REF!</definedName>
    <definedName name="hn.LTMData" localSheetId="0" hidden="1">#REF!</definedName>
    <definedName name="hn.LTMData" hidden="1">#REF!</definedName>
    <definedName name="hn.ModelType" hidden="1">"DEAL"</definedName>
    <definedName name="hn.ModelVersion" hidden="1">1</definedName>
    <definedName name="hn.MultbyFXRates" localSheetId="0" hidden="1">#REF!,#REF!,#REF!,#REF!,#REF!,#REF!,#REF!</definedName>
    <definedName name="hn.MultbyFXRates" hidden="1">#REF!,#REF!,#REF!,#REF!,#REF!,#REF!,#REF!</definedName>
    <definedName name="hn.MultByFXRates1" localSheetId="0" hidden="1">#REF!,#REF!,#REF!,#REF!,#REF!</definedName>
    <definedName name="hn.MultByFXRates1" hidden="1">#REF!,#REF!,#REF!,#REF!,#REF!</definedName>
    <definedName name="hn.MultByFXRates2" localSheetId="0" hidden="1">#REF!,#REF!,#REF!,#REF!,#REF!</definedName>
    <definedName name="hn.MultByFXRates2" hidden="1">#REF!,#REF!,#REF!,#REF!,#REF!</definedName>
    <definedName name="hn.MultByFXRates3" localSheetId="0" hidden="1">#REF!,#REF!,#REF!,#REF!,#REF!</definedName>
    <definedName name="hn.MultByFXRates3" hidden="1">#REF!,#REF!,#REF!,#REF!,#REF!</definedName>
    <definedName name="hn.MultbyFxrates4" localSheetId="0" hidden="1">#REF!,#REF!,#REF!,#REF!,#REF!,#REF!,#REF!</definedName>
    <definedName name="hn.MultbyFxrates4" hidden="1">#REF!,#REF!,#REF!,#REF!,#REF!,#REF!,#REF!</definedName>
    <definedName name="hn.multbyfxrates5" localSheetId="0" hidden="1">#REF!,#REF!,#REF!,#REF!,#REF!</definedName>
    <definedName name="hn.multbyfxrates5" hidden="1">#REF!,#REF!,#REF!,#REF!,#REF!</definedName>
    <definedName name="hn.multbyfxrates6" localSheetId="0" hidden="1">#REF!,#REF!,#REF!,#REF!,#REF!</definedName>
    <definedName name="hn.multbyfxrates6" hidden="1">#REF!,#REF!,#REF!,#REF!,#REF!</definedName>
    <definedName name="hn.multbyfxrates7" localSheetId="0" hidden="1">#REF!,#REF!,#REF!,#REF!,#REF!</definedName>
    <definedName name="hn.multbyfxrates7" hidden="1">#REF!,#REF!,#REF!,#REF!,#REF!</definedName>
    <definedName name="hn.MultByFXRatesBot1" localSheetId="0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0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0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0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0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0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0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0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0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0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0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0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0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0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ParityCheck" localSheetId="0" hidden="1">#REF!</definedName>
    <definedName name="hn.ParityCheck" hidden="1">#REF!</definedName>
    <definedName name="hn.PrivateLTMYear" localSheetId="0" hidden="1">#REF!</definedName>
    <definedName name="hn.PrivateLTMYear" hidden="1">#REF!</definedName>
    <definedName name="hn.USLast" hidden="1">#REF!</definedName>
    <definedName name="hn.YearLabel" hidden="1">#REF!</definedName>
    <definedName name="hope" localSheetId="0" hidden="1">{#N/A,#N/A,FALSE,"LP Exp";#N/A,#N/A,FALSE,"Salary";#N/A,#N/A,FALSE,"Admin Exp";#N/A,#N/A,FALSE,"QTS Bud";#N/A,#N/A,FALSE,"Marketing"}</definedName>
    <definedName name="hope" hidden="1">{#N/A,#N/A,FALSE,"LP Exp";#N/A,#N/A,FALSE,"Salary";#N/A,#N/A,FALSE,"Admin Exp";#N/A,#N/A,FALSE,"QTS Bud";#N/A,#N/A,FALSE,"Marketing"}</definedName>
    <definedName name="hope_condo" localSheetId="0" hidden="1">{#N/A,#N/A,FALSE,"LP Exp";#N/A,#N/A,FALSE,"Salary";#N/A,#N/A,FALSE,"Admin Exp";#N/A,#N/A,FALSE,"QTS Bud";#N/A,#N/A,FALSE,"Marketing"}</definedName>
    <definedName name="hope_condo" hidden="1">{#N/A,#N/A,FALSE,"LP Exp";#N/A,#N/A,FALSE,"Salary";#N/A,#N/A,FALSE,"Admin Exp";#N/A,#N/A,FALSE,"QTS Bud";#N/A,#N/A,FALSE,"Marketing"}</definedName>
    <definedName name="HOTELLODGEa">#REF!</definedName>
    <definedName name="HOTELLODGEb">#REF!</definedName>
    <definedName name="hsfdhs" hidden="1">#REF!</definedName>
    <definedName name="html" localSheetId="0" hidden="1">{"'Assump'!$F$6:$J$6"}</definedName>
    <definedName name="html" hidden="1">{"'Assump'!$F$6:$J$6"}</definedName>
    <definedName name="HTML_CodePage" hidden="1">1252</definedName>
    <definedName name="HTML_Control" localSheetId="0" hidden="1">{"'Assump'!$F$6:$J$6"}</definedName>
    <definedName name="HTML_Control" hidden="1">{"'Assump'!$F$6:$J$6"}</definedName>
    <definedName name="HTML_Description" hidden="1">""</definedName>
    <definedName name="HTML_Email" hidden="1">""</definedName>
    <definedName name="HTML_Header" hidden="1">"Assump"</definedName>
    <definedName name="HTML_LastUpdate" hidden="1">"7/24/98"</definedName>
    <definedName name="HTML_LineAfter" hidden="1">FALSE</definedName>
    <definedName name="HTML_LineBefore" hidden="1">FALSE</definedName>
    <definedName name="HTML_Name" hidden="1">"Russell Caplin"</definedName>
    <definedName name="HTML_OBDlg2" hidden="1">TRUE</definedName>
    <definedName name="HTML_OBDlg4" hidden="1">TRUE</definedName>
    <definedName name="HTML_OS" hidden="1">0</definedName>
    <definedName name="HTML_PathFile" hidden="1">"C:\acg\MyHTML.htm"</definedName>
    <definedName name="HTML_Title" hidden="1">"ashish"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2_10" hidden="1">""</definedName>
    <definedName name="HTML2_11" hidden="1">-4146</definedName>
    <definedName name="HTML2_12" hidden="1">"C:\My Documents\Intranet\profit plan\HTML\GERMANY.htm"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1</definedName>
    <definedName name="HTML2_7" hidden="1">1</definedName>
    <definedName name="HTML2_8" hidden="1">""</definedName>
    <definedName name="HTML2_9" hidden="1">""</definedName>
    <definedName name="HTMLCount" hidden="1">1</definedName>
    <definedName name="htmlnew" localSheetId="0" hidden="1">{"'Assump'!$F$6:$J$6"}</definedName>
    <definedName name="htmlnew" hidden="1">{"'Assump'!$F$6:$J$6"}</definedName>
    <definedName name="huh" localSheetId="0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huh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hum" hidden="1">{"RATES",#N/A,FALSE,"RECOVERY RATES";"CONTRIBUTIONS",#N/A,FALSE,"RECOVERY RATES";"GLA CATEGORY SUMMARY",#N/A,FALSE,"RECOVERY RATES"}</definedName>
    <definedName name="i" localSheetId="0" hidden="1">{#N/A,#N/A,FALSE,"Chart 2 by Prop Type"}</definedName>
    <definedName name="i" hidden="1">{#N/A,#N/A,FALSE,"Chart 2 by Prop Type"}</definedName>
    <definedName name="IHMConsultant" hidden="1">[47]Project!$C$15:$C$15</definedName>
    <definedName name="IHMFirstProjected" hidden="1">[47]Project!$C$10:$C$10</definedName>
    <definedName name="IHMLastHistoric" hidden="1">[47]Project!$C$12:$C$12</definedName>
    <definedName name="IHMLocation" hidden="1">[47]Project!$C$22:$C$22</definedName>
    <definedName name="IHMModelVersion" hidden="1">[47]Project!$C$19:$C$19</definedName>
    <definedName name="IHMNumRooms" hidden="1">[47]Project!$C$9:$C$9</definedName>
    <definedName name="IHMPrintCF1" localSheetId="0" hidden="1">#REF!</definedName>
    <definedName name="IHMPrintCF1" hidden="1">#REF!</definedName>
    <definedName name="IHMPrintMR1" localSheetId="0" hidden="1">#REF!</definedName>
    <definedName name="IHMPrintMR1" hidden="1">#REF!</definedName>
    <definedName name="IHMPrintMR2" localSheetId="0" hidden="1">#REF!</definedName>
    <definedName name="IHMPrintMR2" hidden="1">#REF!</definedName>
    <definedName name="IHMPrintPO1" hidden="1">'[47]Projected Occupancy'!$A$5:$M$97</definedName>
    <definedName name="IHMPrintPO2" hidden="1">'[47]Projected Occupancy'!$A$99:$AW$277</definedName>
    <definedName name="IHMPrintPO3" hidden="1">'[47]Projected Occupancy'!$A$280:$L$385</definedName>
    <definedName name="IHMPrintPR1" hidden="1">'[47]Projected Rate'!$A$3:$M$47</definedName>
    <definedName name="IHMPrintVAL1" localSheetId="0" hidden="1">#REF!</definedName>
    <definedName name="IHMPrintVAL1" hidden="1">#REF!</definedName>
    <definedName name="IHMPrintVAL2" localSheetId="0" hidden="1">#REF!</definedName>
    <definedName name="IHMPrintVAL2" hidden="1">#REF!</definedName>
    <definedName name="IHMProjectCity" hidden="1">[47]Project!$C$7:$C$7</definedName>
    <definedName name="IHMProjectName" hidden="1">[47]Project!$C$6:$C$6</definedName>
    <definedName name="IHMProjectState" hidden="1">[47]Project!$C$8:$C$8</definedName>
    <definedName name="IHMPropertyLocation" hidden="1">[47]Project!$C$21:$C$21</definedName>
    <definedName name="IHMReviewer" hidden="1">[47]Project!$C$14:$C$14</definedName>
    <definedName name="ik" localSheetId="0" hidden="1">{#N/A,#N/A,FALSE,"Chart 2 by Prop Type"}</definedName>
    <definedName name="ik" hidden="1">{#N/A,#N/A,FALSE,"Chart 2 by Prop Type"}</definedName>
    <definedName name="immediate" hidden="1">{"sheet a",#N/A,FALSE,"A";"2 9 casflow",#N/A,FALSE,"B"}</definedName>
    <definedName name="Inf.G_Flor" hidden="1">#REF!</definedName>
    <definedName name="Inf.G_Trad" hidden="1">#REF!</definedName>
    <definedName name="IntroPrintArea" localSheetId="0" hidden="1">#REF!</definedName>
    <definedName name="IntroPrintArea" hidden="1">#REF!</definedName>
    <definedName name="IntroPrintArea1" hidden="1">#REF!</definedName>
    <definedName name="IPDetail">'[50]IP Detail'!$A$1:$BS$216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CIQ" hidden="1">"c12103"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CIQ" hidden="1">"c12756"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" hidden="1">"c4983"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ACT_OR_EST_CIQ_COL" hidden="1">"c11719"</definedName>
    <definedName name="IQ_BV_SHARE_ACT_OR_EST_THOM" hidden="1">"c5312"</definedName>
    <definedName name="IQ_BV_SHARE_DET_EST" hidden="1">"c12047"</definedName>
    <definedName name="IQ_BV_SHARE_DET_EST_CIQ" hidden="1">"c12107"</definedName>
    <definedName name="IQ_BV_SHARE_DET_EST_CURRENCY" hidden="1">"c12456"</definedName>
    <definedName name="IQ_BV_SHARE_DET_EST_CURRENCY_CIQ" hidden="1">"c12500"</definedName>
    <definedName name="IQ_BV_SHARE_DET_EST_CURRENCY_THOM" hidden="1">"c12476"</definedName>
    <definedName name="IQ_BV_SHARE_DET_EST_DATE" hidden="1">"c12200"</definedName>
    <definedName name="IQ_BV_SHARE_DET_EST_DATE_CIQ" hidden="1">"c12253"</definedName>
    <definedName name="IQ_BV_SHARE_DET_EST_DATE_THOM" hidden="1">"c12225"</definedName>
    <definedName name="IQ_BV_SHARE_DET_EST_INCL" hidden="1">"c12339"</definedName>
    <definedName name="IQ_BV_SHARE_DET_EST_INCL_CIQ" hidden="1">"c12383"</definedName>
    <definedName name="IQ_BV_SHARE_DET_EST_INCL_THOM" hidden="1">"c12359"</definedName>
    <definedName name="IQ_BV_SHARE_DET_EST_ORIGIN" hidden="1">"c12573"</definedName>
    <definedName name="IQ_BV_SHARE_DET_EST_ORIGIN_CIQ" hidden="1">"c12622"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CIQ" hidden="1">"c3800"</definedName>
    <definedName name="IQ_BV_SHARE_EST_DOWN_2MONTH" hidden="1">"c16573"</definedName>
    <definedName name="IQ_BV_SHARE_EST_DOWN_2MONTH_CIQ" hidden="1">"c16837"</definedName>
    <definedName name="IQ_BV_SHARE_EST_DOWN_3MONTH" hidden="1">"c16577"</definedName>
    <definedName name="IQ_BV_SHARE_EST_DOWN_3MONTH_CIQ" hidden="1">"c16841"</definedName>
    <definedName name="IQ_BV_SHARE_EST_DOWN_MONTH" hidden="1">"c16569"</definedName>
    <definedName name="IQ_BV_SHARE_EST_DOWN_MONTH_CIQ" hidden="1">"c16833"</definedName>
    <definedName name="IQ_BV_SHARE_EST_NOTE" hidden="1">"c17523"</definedName>
    <definedName name="IQ_BV_SHARE_EST_NOTE_CIQ" hidden="1">"c17476"</definedName>
    <definedName name="IQ_BV_SHARE_EST_NUM_ANALYSTS_2MONTH" hidden="1">"c16571"</definedName>
    <definedName name="IQ_BV_SHARE_EST_NUM_ANALYSTS_2MONTH_CIQ" hidden="1">"c16835"</definedName>
    <definedName name="IQ_BV_SHARE_EST_NUM_ANALYSTS_3MONTH" hidden="1">"c16575"</definedName>
    <definedName name="IQ_BV_SHARE_EST_NUM_ANALYSTS_3MONTH_CIQ" hidden="1">"c16839"</definedName>
    <definedName name="IQ_BV_SHARE_EST_NUM_ANALYSTS_MONTH" hidden="1">"c16567"</definedName>
    <definedName name="IQ_BV_SHARE_EST_NUM_ANALYSTS_MONTH_CIQ" hidden="1">"c16831"</definedName>
    <definedName name="IQ_BV_SHARE_EST_THOM" hidden="1">"c4020"</definedName>
    <definedName name="IQ_BV_SHARE_EST_TOTAL_REVISED_2MONTH" hidden="1">"c16574"</definedName>
    <definedName name="IQ_BV_SHARE_EST_TOTAL_REVISED_2MONTH_CIQ" hidden="1">"c16838"</definedName>
    <definedName name="IQ_BV_SHARE_EST_TOTAL_REVISED_3MONTH" hidden="1">"c16578"</definedName>
    <definedName name="IQ_BV_SHARE_EST_TOTAL_REVISED_3MONTH_CIQ" hidden="1">"c16842"</definedName>
    <definedName name="IQ_BV_SHARE_EST_TOTAL_REVISED_MONTH" hidden="1">"c16570"</definedName>
    <definedName name="IQ_BV_SHARE_EST_TOTAL_REVISED_MONTH_CIQ" hidden="1">"c16834"</definedName>
    <definedName name="IQ_BV_SHARE_EST_UP_2MONTH" hidden="1">"c16572"</definedName>
    <definedName name="IQ_BV_SHARE_EST_UP_2MONTH_CIQ" hidden="1">"c16836"</definedName>
    <definedName name="IQ_BV_SHARE_EST_UP_3MONTH" hidden="1">"c16576"</definedName>
    <definedName name="IQ_BV_SHARE_EST_UP_3MONTH_CIQ" hidden="1">"c16840"</definedName>
    <definedName name="IQ_BV_SHARE_EST_UP_MONTH" hidden="1">"c16568"</definedName>
    <definedName name="IQ_BV_SHARE_EST_UP_MONTH_CIQ" hidden="1">"c16832"</definedName>
    <definedName name="IQ_BV_SHARE_HIGH_EST" hidden="1">"c3542"</definedName>
    <definedName name="IQ_BV_SHARE_HIGH_EST_CIQ" hidden="1">"c3802"</definedName>
    <definedName name="IQ_BV_SHARE_HIGH_EST_THOM" hidden="1">"c4022"</definedName>
    <definedName name="IQ_BV_SHARE_LOW_EST" hidden="1">"c3543"</definedName>
    <definedName name="IQ_BV_SHARE_LOW_EST_CIQ" hidden="1">"c3803"</definedName>
    <definedName name="IQ_BV_SHARE_LOW_EST_THOM" hidden="1">"c4023"</definedName>
    <definedName name="IQ_BV_SHARE_MEDIAN_EST" hidden="1">"c3544"</definedName>
    <definedName name="IQ_BV_SHARE_MEDIAN_EST_CIQ" hidden="1">"c3801"</definedName>
    <definedName name="IQ_BV_SHARE_MEDIAN_EST_THOM" hidden="1">"c4021"</definedName>
    <definedName name="IQ_BV_SHARE_NUM_EST" hidden="1">"c3539"</definedName>
    <definedName name="IQ_BV_SHARE_NUM_EST_CIQ" hidden="1">"c3804"</definedName>
    <definedName name="IQ_BV_SHARE_NUM_EST_THOM" hidden="1">"c4024"</definedName>
    <definedName name="IQ_BV_SHARE_STDDEV_EST" hidden="1">"c3540"</definedName>
    <definedName name="IQ_BV_SHARE_STDDEV_EST_CIQ" hidden="1">"c3805"</definedName>
    <definedName name="IQ_BV_SHARE_STDDEV_EST_THOM" hidden="1">"c4025"</definedName>
    <definedName name="IQ_BV_STDDEV_EST" hidden="1">"c5629"</definedName>
    <definedName name="IQ_BV_STDDEV_EST_CIQ" hidden="1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ACT_OR_EST_CIQ_COL" hidden="1">"c11718"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IQ" hidden="1">"c12108"</definedName>
    <definedName name="IQ_CAPEX_DET_EST_CURRENCY" hidden="1">"c12457"</definedName>
    <definedName name="IQ_CAPEX_DET_EST_CURRENCY_CIQ" hidden="1">"c12501"</definedName>
    <definedName name="IQ_CAPEX_DET_EST_CURRENCY_THOM" hidden="1">"c12477"</definedName>
    <definedName name="IQ_CAPEX_DET_EST_DATE" hidden="1">"c12201"</definedName>
    <definedName name="IQ_CAPEX_DET_EST_DATE_CIQ" hidden="1">"c12254"</definedName>
    <definedName name="IQ_CAPEX_DET_EST_DATE_THOM" hidden="1">"c12226"</definedName>
    <definedName name="IQ_CAPEX_DET_EST_INCL" hidden="1">"c12340"</definedName>
    <definedName name="IQ_CAPEX_DET_EST_INCL_CIQ" hidden="1">"c12384"</definedName>
    <definedName name="IQ_CAPEX_DET_EST_INCL_THOM" hidden="1">"c12360"</definedName>
    <definedName name="IQ_CAPEX_DET_EST_ORIGIN" hidden="1">"c12765"</definedName>
    <definedName name="IQ_CAPEX_DET_EST_ORIGIN_CIQ" hidden="1">"c12766"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CIQ" hidden="1">"c3807"</definedName>
    <definedName name="IQ_CAPEX_EST_DOWN_2MONTH" hidden="1">"c16525"</definedName>
    <definedName name="IQ_CAPEX_EST_DOWN_2MONTH_CIQ" hidden="1">"c16789"</definedName>
    <definedName name="IQ_CAPEX_EST_DOWN_3MONTH" hidden="1">"c16529"</definedName>
    <definedName name="IQ_CAPEX_EST_DOWN_3MONTH_CIQ" hidden="1">"c16793"</definedName>
    <definedName name="IQ_CAPEX_EST_DOWN_MONTH" hidden="1">"c16521"</definedName>
    <definedName name="IQ_CAPEX_EST_DOWN_MONTH_CIQ" hidden="1">"c16785"</definedName>
    <definedName name="IQ_CAPEX_EST_NOTE" hidden="1">"c17519"</definedName>
    <definedName name="IQ_CAPEX_EST_NOTE_CIQ" hidden="1">"c17472"</definedName>
    <definedName name="IQ_CAPEX_EST_NUM_ANALYSTS_2MONTH" hidden="1">"c16523"</definedName>
    <definedName name="IQ_CAPEX_EST_NUM_ANALYSTS_2MONTH_CIQ" hidden="1">"c16787"</definedName>
    <definedName name="IQ_CAPEX_EST_NUM_ANALYSTS_3MONTH" hidden="1">"c16527"</definedName>
    <definedName name="IQ_CAPEX_EST_NUM_ANALYSTS_3MONTH_CIQ" hidden="1">"c16791"</definedName>
    <definedName name="IQ_CAPEX_EST_NUM_ANALYSTS_MONTH" hidden="1">"c16519"</definedName>
    <definedName name="IQ_CAPEX_EST_NUM_ANALYSTS_MONTH_CIQ" hidden="1">"c16783"</definedName>
    <definedName name="IQ_CAPEX_EST_THOM" hidden="1">"c5502"</definedName>
    <definedName name="IQ_CAPEX_EST_TOTAL_REVISED_2MONTH" hidden="1">"c16526"</definedName>
    <definedName name="IQ_CAPEX_EST_TOTAL_REVISED_2MONTH_CIQ" hidden="1">"c16790"</definedName>
    <definedName name="IQ_CAPEX_EST_TOTAL_REVISED_3MONTH" hidden="1">"c16530"</definedName>
    <definedName name="IQ_CAPEX_EST_TOTAL_REVISED_3MONTH_CIQ" hidden="1">"c16794"</definedName>
    <definedName name="IQ_CAPEX_EST_TOTAL_REVISED_MONTH" hidden="1">"c16522"</definedName>
    <definedName name="IQ_CAPEX_EST_TOTAL_REVISED_MONTH_CIQ" hidden="1">"c16786"</definedName>
    <definedName name="IQ_CAPEX_EST_UP_2MONTH" hidden="1">"c16524"</definedName>
    <definedName name="IQ_CAPEX_EST_UP_2MONTH_CIQ" hidden="1">"c16788"</definedName>
    <definedName name="IQ_CAPEX_EST_UP_3MONTH" hidden="1">"c16528"</definedName>
    <definedName name="IQ_CAPEX_EST_UP_3MONTH_CIQ" hidden="1">"c16792"</definedName>
    <definedName name="IQ_CAPEX_EST_UP_MONTH" hidden="1">"c16520"</definedName>
    <definedName name="IQ_CAPEX_EST_UP_MONTH_CIQ" hidden="1">"c16784"</definedName>
    <definedName name="IQ_CAPEX_FIN" hidden="1">"c112"</definedName>
    <definedName name="IQ_CAPEX_GUIDANCE" hidden="1">"c4150"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CIQ" hidden="1">"c3809"</definedName>
    <definedName name="IQ_CAPEX_HIGH_EST_THOM" hidden="1">"c5504"</definedName>
    <definedName name="IQ_CAPEX_HIGH_GUIDANCE" hidden="1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CIQ" hidden="1">"c3810"</definedName>
    <definedName name="IQ_CAPEX_LOW_EST_THOM" hidden="1">"c5505"</definedName>
    <definedName name="IQ_CAPEX_LOW_GUIDANCE" hidden="1">"c4220"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CIQ" hidden="1">"c3808"</definedName>
    <definedName name="IQ_CAPEX_MEDIAN_EST_THOM" hidden="1">"c5503"</definedName>
    <definedName name="IQ_CAPEX_NUM_EST" hidden="1">"c3521"</definedName>
    <definedName name="IQ_CAPEX_NUM_EST_CIQ" hidden="1">"c3811"</definedName>
    <definedName name="IQ_CAPEX_NUM_EST_THOM" hidden="1">"c5506"</definedName>
    <definedName name="IQ_CAPEX_PCT_REV" hidden="1">"c19144"</definedName>
    <definedName name="IQ_CAPEX_STDDEV_EST" hidden="1">"c3522"</definedName>
    <definedName name="IQ_CAPEX_STDDEV_EST_CIQ" hidden="1">"c3812"</definedName>
    <definedName name="IQ_CAPEX_STDDEV_EST_THOM" hidden="1">"c5507"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DOWN_2MONTH" hidden="1">"c16333"</definedName>
    <definedName name="IQ_CASH_EPS_EST_DOWN_3MONTH" hidden="1">"c16337"</definedName>
    <definedName name="IQ_CASH_EPS_EST_DOWN_MONTH" hidden="1">"c16329"</definedName>
    <definedName name="IQ_CASH_EPS_EST_NUM_ANALYSTS_2MONTH" hidden="1">"c16331"</definedName>
    <definedName name="IQ_CASH_EPS_EST_NUM_ANALYSTS_3MONTH" hidden="1">"c16335"</definedName>
    <definedName name="IQ_CASH_EPS_EST_NUM_ANALYSTS_MONTH" hidden="1">"c16327"</definedName>
    <definedName name="IQ_CASH_EPS_EST_THOM" hidden="1">"c5639"</definedName>
    <definedName name="IQ_CASH_EPS_EST_TOTAL_REVISED_2MONTH" hidden="1">"c16334"</definedName>
    <definedName name="IQ_CASH_EPS_EST_TOTAL_REVISED_3MONTH" hidden="1">"c16338"</definedName>
    <definedName name="IQ_CASH_EPS_EST_TOTAL_REVISED_MONTH" hidden="1">"c16330"</definedName>
    <definedName name="IQ_CASH_EPS_EST_UP_2MONTH" hidden="1">"c16332"</definedName>
    <definedName name="IQ_CASH_EPS_EST_UP_3MONTH" hidden="1">"c16336"</definedName>
    <definedName name="IQ_CASH_EPS_EST_UP_MONTH" hidden="1">"c16328"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" hidden="1">"c5061"</definedName>
    <definedName name="IQ_CFPS_ACT_OR_EST_CIQ_COL" hidden="1">"c11708"</definedName>
    <definedName name="IQ_CFPS_ACT_OR_EST_THOM" hidden="1">"c5301"</definedName>
    <definedName name="IQ_CFPS_DET_EST" hidden="1">"c12049"</definedName>
    <definedName name="IQ_CFPS_DET_EST_CIQ" hidden="1">"c12109"</definedName>
    <definedName name="IQ_CFPS_DET_EST_CURRENCY" hidden="1">"c12458"</definedName>
    <definedName name="IQ_CFPS_DET_EST_CURRENCY_CIQ" hidden="1">"c12502"</definedName>
    <definedName name="IQ_CFPS_DET_EST_CURRENCY_THOM" hidden="1">"c12479"</definedName>
    <definedName name="IQ_CFPS_DET_EST_DATE" hidden="1">"c12202"</definedName>
    <definedName name="IQ_CFPS_DET_EST_DATE_CIQ" hidden="1">"c12255"</definedName>
    <definedName name="IQ_CFPS_DET_EST_DATE_THOM" hidden="1">"c12228"</definedName>
    <definedName name="IQ_CFPS_DET_EST_INCL" hidden="1">"c12341"</definedName>
    <definedName name="IQ_CFPS_DET_EST_INCL_CIQ" hidden="1">"c12385"</definedName>
    <definedName name="IQ_CFPS_DET_EST_INCL_THOM" hidden="1">"c12362"</definedName>
    <definedName name="IQ_CFPS_DET_EST_ORIGIN" hidden="1">"c12575"</definedName>
    <definedName name="IQ_CFPS_DET_EST_ORIGIN_CIQ" hidden="1">"c12624"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CIQ" hidden="1">"c3675"</definedName>
    <definedName name="IQ_CFPS_EST_DOWN_2MONTH" hidden="1">"c16321"</definedName>
    <definedName name="IQ_CFPS_EST_DOWN_2MONTH_CIQ" hidden="1">"c16645"</definedName>
    <definedName name="IQ_CFPS_EST_DOWN_3MONTH" hidden="1">"c16325"</definedName>
    <definedName name="IQ_CFPS_EST_DOWN_3MONTH_CIQ" hidden="1">"c16649"</definedName>
    <definedName name="IQ_CFPS_EST_DOWN_MONTH" hidden="1">"c16317"</definedName>
    <definedName name="IQ_CFPS_EST_DOWN_MONTH_CIQ" hidden="1">"c16641"</definedName>
    <definedName name="IQ_CFPS_EST_NOTE" hidden="1">"c17508"</definedName>
    <definedName name="IQ_CFPS_EST_NOTE_CIQ" hidden="1">"c17461"</definedName>
    <definedName name="IQ_CFPS_EST_NUM_ANALYSTS_2MONTH" hidden="1">"c16319"</definedName>
    <definedName name="IQ_CFPS_EST_NUM_ANALYSTS_2MONTH_CIQ" hidden="1">"c16643"</definedName>
    <definedName name="IQ_CFPS_EST_NUM_ANALYSTS_3MONTH" hidden="1">"c16323"</definedName>
    <definedName name="IQ_CFPS_EST_NUM_ANALYSTS_3MONTH_CIQ" hidden="1">"c16647"</definedName>
    <definedName name="IQ_CFPS_EST_NUM_ANALYSTS_MONTH" hidden="1">"c16315"</definedName>
    <definedName name="IQ_CFPS_EST_NUM_ANALYSTS_MONTH_CIQ" hidden="1">"c16639"</definedName>
    <definedName name="IQ_CFPS_EST_THOM" hidden="1">"c4006"</definedName>
    <definedName name="IQ_CFPS_EST_TOTAL_REVISED_2MONTH" hidden="1">"c16322"</definedName>
    <definedName name="IQ_CFPS_EST_TOTAL_REVISED_2MONTH_CIQ" hidden="1">"c16646"</definedName>
    <definedName name="IQ_CFPS_EST_TOTAL_REVISED_3MONTH" hidden="1">"c16326"</definedName>
    <definedName name="IQ_CFPS_EST_TOTAL_REVISED_3MONTH_CIQ" hidden="1">"c16650"</definedName>
    <definedName name="IQ_CFPS_EST_TOTAL_REVISED_MONTH" hidden="1">"c16318"</definedName>
    <definedName name="IQ_CFPS_EST_TOTAL_REVISED_MONTH_CIQ" hidden="1">"c16642"</definedName>
    <definedName name="IQ_CFPS_EST_UP_2MONTH" hidden="1">"c16320"</definedName>
    <definedName name="IQ_CFPS_EST_UP_2MONTH_CIQ" hidden="1">"c16644"</definedName>
    <definedName name="IQ_CFPS_EST_UP_3MONTH" hidden="1">"c16324"</definedName>
    <definedName name="IQ_CFPS_EST_UP_3MONTH_CIQ" hidden="1">"c16648"</definedName>
    <definedName name="IQ_CFPS_EST_UP_MONTH" hidden="1">"c16316"</definedName>
    <definedName name="IQ_CFPS_EST_UP_MONTH_CIQ" hidden="1">"c16640"</definedName>
    <definedName name="IQ_CFPS_GUIDANCE" hidden="1">"c4256"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CIQ" hidden="1">"c3677"</definedName>
    <definedName name="IQ_CFPS_HIGH_EST_THOM" hidden="1">"c4008"</definedName>
    <definedName name="IQ_CFPS_HIGH_GUIDANCE" hidden="1">"c4167"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CIQ" hidden="1">"c3678"</definedName>
    <definedName name="IQ_CFPS_LOW_EST_THOM" hidden="1">"c4009"</definedName>
    <definedName name="IQ_CFPS_LOW_GUIDANCE" hidden="1">"c4207"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CIQ" hidden="1">"c3676"</definedName>
    <definedName name="IQ_CFPS_MEDIAN_EST_THOM" hidden="1">"c4007"</definedName>
    <definedName name="IQ_CFPS_NUM_EST" hidden="1">"c1671"</definedName>
    <definedName name="IQ_CFPS_NUM_EST_CIQ" hidden="1">"c3679"</definedName>
    <definedName name="IQ_CFPS_NUM_EST_THOM" hidden="1">"c4010"</definedName>
    <definedName name="IQ_CFPS_STDDEV_EST" hidden="1">"c1672"</definedName>
    <definedName name="IQ_CFPS_STDDEV_EST_CIQ" hidden="1">"c3680"</definedName>
    <definedName name="IQ_CFPS_STDDEV_EST_THOM" hidden="1">"c4011"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DET_EST" hidden="1">"c13610"</definedName>
    <definedName name="IQ_COM_TARGET_PRICE_DET_EST_CIQ" hidden="1">"c13603"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CIQ" hidden="1">"c12105"</definedName>
    <definedName name="IQ_CONTRIB_ID_DET_EST_THOM" hidden="1">"c12073"</definedName>
    <definedName name="IQ_CONTRIB_ID_NON_PER_DET_EST" hidden="1">"c13824"</definedName>
    <definedName name="IQ_CONTRIB_ID_NON_PER_DET_EST_CIQ" hidden="1">"c13825"</definedName>
    <definedName name="IQ_CONTRIB_ID_NON_PER_DET_EST_THOM" hidden="1">"c13826"</definedName>
    <definedName name="IQ_CONTRIB_NAME_DET_EST" hidden="1">"c12046"</definedName>
    <definedName name="IQ_CONTRIB_NAME_DET_EST_CIQ" hidden="1">"c12106"</definedName>
    <definedName name="IQ_CONTRIB_NAME_DET_EST_THOM" hidden="1">"c12074"</definedName>
    <definedName name="IQ_CONTRIB_NAME_NON_PER_DET_EST" hidden="1">"c12760"</definedName>
    <definedName name="IQ_CONTRIB_NAME_NON_PER_DET_EST_CIQ" hidden="1">"c12761"</definedName>
    <definedName name="IQ_CONTRIB_NAME_NON_PER_DET_EST_THOM" hidden="1">"c12764"</definedName>
    <definedName name="IQ_CONTRIB_REC_DET_EST" hidden="1">"c12051"</definedName>
    <definedName name="IQ_CONTRIB_REC_DET_EST_CIQ" hidden="1">"c12111"</definedName>
    <definedName name="IQ_CONTRIB_REC_DET_EST_DATE" hidden="1">"c12204"</definedName>
    <definedName name="IQ_CONTRIB_REC_DET_EST_DATE_CIQ" hidden="1">"c12257"</definedName>
    <definedName name="IQ_CONTRIB_REC_DET_EST_DATE_THOM" hidden="1">"c12230"</definedName>
    <definedName name="IQ_CONTRIB_REC_DET_EST_ORIGIN" hidden="1">"c12577"</definedName>
    <definedName name="IQ_CONTRIB_REC_DET_EST_ORIGIN_CIQ" hidden="1">"c12626"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THOM" hidden="1">"c5278"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AMOUNT_LIST" hidden="1">"c17417"</definedName>
    <definedName name="IQ_DIV_PAYMENT_DATE" hidden="1">"c2106"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"c2105"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ACT_OR_EST_CIQ_COL" hidden="1">"c11709"</definedName>
    <definedName name="IQ_DPS_ACT_OR_EST_THOM" hidden="1">"c5302"</definedName>
    <definedName name="IQ_DPS_DET_EST" hidden="1">"c12052"</definedName>
    <definedName name="IQ_DPS_DET_EST_CIQ" hidden="1">"c12112"</definedName>
    <definedName name="IQ_DPS_DET_EST_CURRENCY" hidden="1">"c12459"</definedName>
    <definedName name="IQ_DPS_DET_EST_CURRENCY_CIQ" hidden="1">"c12503"</definedName>
    <definedName name="IQ_DPS_DET_EST_CURRENCY_THOM" hidden="1">"c12480"</definedName>
    <definedName name="IQ_DPS_DET_EST_DATE" hidden="1">"c12205"</definedName>
    <definedName name="IQ_DPS_DET_EST_DATE_CIQ" hidden="1">"c12258"</definedName>
    <definedName name="IQ_DPS_DET_EST_DATE_THOM" hidden="1">"c12231"</definedName>
    <definedName name="IQ_DPS_DET_EST_INCL" hidden="1">"c12342"</definedName>
    <definedName name="IQ_DPS_DET_EST_INCL_CIQ" hidden="1">"c12386"</definedName>
    <definedName name="IQ_DPS_DET_EST_INCL_THOM" hidden="1">"c12363"</definedName>
    <definedName name="IQ_DPS_DET_EST_ORIGIN" hidden="1">"c12578"</definedName>
    <definedName name="IQ_DPS_DET_EST_ORIGIN_CIQ" hidden="1">"c12627"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BOTTOM_UP_CIQ" hidden="1">"c12030"</definedName>
    <definedName name="IQ_DPS_EST_CIQ" hidden="1">"c3682"</definedName>
    <definedName name="IQ_DPS_EST_DOWN_2MONTH" hidden="1">"c16345"</definedName>
    <definedName name="IQ_DPS_EST_DOWN_2MONTH_CIQ" hidden="1">"c16657"</definedName>
    <definedName name="IQ_DPS_EST_DOWN_3MONTH" hidden="1">"c16349"</definedName>
    <definedName name="IQ_DPS_EST_DOWN_3MONTH_CIQ" hidden="1">"c16661"</definedName>
    <definedName name="IQ_DPS_EST_DOWN_MONTH" hidden="1">"c16341"</definedName>
    <definedName name="IQ_DPS_EST_DOWN_MONTH_CIQ" hidden="1">"c16653"</definedName>
    <definedName name="IQ_DPS_EST_NOTE" hidden="1">"c17509"</definedName>
    <definedName name="IQ_DPS_EST_NOTE_CIQ" hidden="1">"c17462"</definedName>
    <definedName name="IQ_DPS_EST_NUM_ANALYSTS_2MONTH" hidden="1">"c16343"</definedName>
    <definedName name="IQ_DPS_EST_NUM_ANALYSTS_2MONTH_CIQ" hidden="1">"c16655"</definedName>
    <definedName name="IQ_DPS_EST_NUM_ANALYSTS_3MONTH" hidden="1">"c16347"</definedName>
    <definedName name="IQ_DPS_EST_NUM_ANALYSTS_3MONTH_CIQ" hidden="1">"c16659"</definedName>
    <definedName name="IQ_DPS_EST_NUM_ANALYSTS_MONTH" hidden="1">"c16339"</definedName>
    <definedName name="IQ_DPS_EST_NUM_ANALYSTS_MONTH_CIQ" hidden="1">"c16651"</definedName>
    <definedName name="IQ_DPS_EST_THOM" hidden="1">"c4013"</definedName>
    <definedName name="IQ_DPS_EST_TOTAL_REVISED_2MONTH" hidden="1">"c16346"</definedName>
    <definedName name="IQ_DPS_EST_TOTAL_REVISED_2MONTH_CIQ" hidden="1">"c16658"</definedName>
    <definedName name="IQ_DPS_EST_TOTAL_REVISED_3MONTH" hidden="1">"c16350"</definedName>
    <definedName name="IQ_DPS_EST_TOTAL_REVISED_3MONTH_CIQ" hidden="1">"c16662"</definedName>
    <definedName name="IQ_DPS_EST_TOTAL_REVISED_MONTH" hidden="1">"c16342"</definedName>
    <definedName name="IQ_DPS_EST_TOTAL_REVISED_MONTH_CIQ" hidden="1">"c16654"</definedName>
    <definedName name="IQ_DPS_EST_UP_2MONTH" hidden="1">"c16344"</definedName>
    <definedName name="IQ_DPS_EST_UP_2MONTH_CIQ" hidden="1">"c16656"</definedName>
    <definedName name="IQ_DPS_EST_UP_3MONTH" hidden="1">"c16348"</definedName>
    <definedName name="IQ_DPS_EST_UP_3MONTH_CIQ" hidden="1">"c16660"</definedName>
    <definedName name="IQ_DPS_EST_UP_MONTH" hidden="1">"c16340"</definedName>
    <definedName name="IQ_DPS_EST_UP_MONTH_CIQ" hidden="1">"c16652"</definedName>
    <definedName name="IQ_DPS_GUIDANCE" hidden="1">"c4302"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CIQ" hidden="1">"c3684"</definedName>
    <definedName name="IQ_DPS_HIGH_EST_THOM" hidden="1">"c4015"</definedName>
    <definedName name="IQ_DPS_HIGH_GUIDANCE" hidden="1">"c4168"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CIQ" hidden="1">"c3685"</definedName>
    <definedName name="IQ_DPS_LOW_EST_THOM" hidden="1">"c4016"</definedName>
    <definedName name="IQ_DPS_LOW_GUIDANCE" hidden="1">"c4208"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CIQ" hidden="1">"c3683"</definedName>
    <definedName name="IQ_DPS_MEDIAN_EST_THOM" hidden="1">"c4014"</definedName>
    <definedName name="IQ_DPS_NUM_EST" hidden="1">"c1678"</definedName>
    <definedName name="IQ_DPS_NUM_EST_CIQ" hidden="1">"c3686"</definedName>
    <definedName name="IQ_DPS_NUM_EST_THOM" hidden="1">"c4017"</definedName>
    <definedName name="IQ_DPS_STDDEV_EST" hidden="1">"c1679"</definedName>
    <definedName name="IQ_DPS_STDDEV_EST_CIQ" hidden="1">"c3687"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ACT_OR_EST_CIQ_COL" hidden="1">"c11710"</definedName>
    <definedName name="IQ_EBIT_ACT_OR_EST_THOM" hidden="1">"c5303"</definedName>
    <definedName name="IQ_EBIT_DET_EST" hidden="1">"c12053"</definedName>
    <definedName name="IQ_EBIT_DET_EST_CIQ" hidden="1">"c12113"</definedName>
    <definedName name="IQ_EBIT_DET_EST_CURRENCY" hidden="1">"c12460"</definedName>
    <definedName name="IQ_EBIT_DET_EST_CURRENCY_CIQ" hidden="1">"c12504"</definedName>
    <definedName name="IQ_EBIT_DET_EST_CURRENCY_THOM" hidden="1">"c12481"</definedName>
    <definedName name="IQ_EBIT_DET_EST_DATE" hidden="1">"c12206"</definedName>
    <definedName name="IQ_EBIT_DET_EST_DATE_CIQ" hidden="1">"c12259"</definedName>
    <definedName name="IQ_EBIT_DET_EST_DATE_THOM" hidden="1">"c12232"</definedName>
    <definedName name="IQ_EBIT_DET_EST_INCL" hidden="1">"c12343"</definedName>
    <definedName name="IQ_EBIT_DET_EST_INCL_CIQ" hidden="1">"c12387"</definedName>
    <definedName name="IQ_EBIT_DET_EST_INCL_THOM" hidden="1">"c12364"</definedName>
    <definedName name="IQ_EBIT_DET_EST_ORIGIN" hidden="1">"c12579"</definedName>
    <definedName name="IQ_EBIT_DET_EST_ORIGIN_CIQ" hidden="1">"c12628"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ST_DOWN_2MONTH" hidden="1">"c16357"</definedName>
    <definedName name="IQ_EBIT_EST_DOWN_2MONTH_CIQ" hidden="1">"c16669"</definedName>
    <definedName name="IQ_EBIT_EST_DOWN_3MONTH" hidden="1">"c16361"</definedName>
    <definedName name="IQ_EBIT_EST_DOWN_3MONTH_CIQ" hidden="1">"c16673"</definedName>
    <definedName name="IQ_EBIT_EST_DOWN_MONTH" hidden="1">"c16353"</definedName>
    <definedName name="IQ_EBIT_EST_DOWN_MONTH_CIQ" hidden="1">"c16665"</definedName>
    <definedName name="IQ_EBIT_EST_NOTE" hidden="1">"c17510"</definedName>
    <definedName name="IQ_EBIT_EST_NOTE_CIQ" hidden="1">"c17463"</definedName>
    <definedName name="IQ_EBIT_EST_NUM_ANALYSTS_2MONTH" hidden="1">"c16355"</definedName>
    <definedName name="IQ_EBIT_EST_NUM_ANALYSTS_2MONTH_CIQ" hidden="1">"c16667"</definedName>
    <definedName name="IQ_EBIT_EST_NUM_ANALYSTS_3MONTH" hidden="1">"c16359"</definedName>
    <definedName name="IQ_EBIT_EST_NUM_ANALYSTS_3MONTH_CIQ" hidden="1">"c16671"</definedName>
    <definedName name="IQ_EBIT_EST_NUM_ANALYSTS_MONTH" hidden="1">"c16351"</definedName>
    <definedName name="IQ_EBIT_EST_NUM_ANALYSTS_MONTH_CIQ" hidden="1">"c16663"</definedName>
    <definedName name="IQ_EBIT_EST_THOM" hidden="1">"c5105"</definedName>
    <definedName name="IQ_EBIT_EST_TOTAL_REVISED_2MONTH" hidden="1">"c16358"</definedName>
    <definedName name="IQ_EBIT_EST_TOTAL_REVISED_2MONTH_CIQ" hidden="1">"c16670"</definedName>
    <definedName name="IQ_EBIT_EST_TOTAL_REVISED_3MONTH" hidden="1">"c16362"</definedName>
    <definedName name="IQ_EBIT_EST_TOTAL_REVISED_3MONTH_CIQ" hidden="1">"c16674"</definedName>
    <definedName name="IQ_EBIT_EST_TOTAL_REVISED_MONTH" hidden="1">"c16354"</definedName>
    <definedName name="IQ_EBIT_EST_TOTAL_REVISED_MONTH_CIQ" hidden="1">"c16666"</definedName>
    <definedName name="IQ_EBIT_EST_UP_2MONTH" hidden="1">"c16356"</definedName>
    <definedName name="IQ_EBIT_EST_UP_2MONTH_CIQ" hidden="1">"c16668"</definedName>
    <definedName name="IQ_EBIT_EST_UP_3MONTH" hidden="1">"c16360"</definedName>
    <definedName name="IQ_EBIT_EST_UP_3MONTH_CIQ" hidden="1">"c16672"</definedName>
    <definedName name="IQ_EBIT_EST_UP_MONTH" hidden="1">"c16352"</definedName>
    <definedName name="IQ_EBIT_EST_UP_MONTH_CIQ" hidden="1">"c16664"</definedName>
    <definedName name="IQ_EBIT_EXCL_SBC" hidden="1">"c3082"</definedName>
    <definedName name="IQ_EBIT_GUIDANCE" hidden="1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" hidden="1">"c4831"</definedName>
    <definedName name="IQ_EBIT_GW_ACT_OR_EST_CIQ_COL" hidden="1">"c11478"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EST_THOM" hidden="1">"c5107"</definedName>
    <definedName name="IQ_EBIT_HIGH_GUIDANCE" hidden="1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CIQ" hidden="1">"c4677"</definedName>
    <definedName name="IQ_EBIT_LOW_EST_THOM" hidden="1">"c5108"</definedName>
    <definedName name="IQ_EBIT_LOW_GUIDANCE" hidden="1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CIQ" hidden="1">"c4675"</definedName>
    <definedName name="IQ_EBIT_MEDIAN_EST_THOM" hidden="1">"c5106"</definedName>
    <definedName name="IQ_EBIT_NUM_EST" hidden="1">"c1685"</definedName>
    <definedName name="IQ_EBIT_NUM_EST_CIQ" hidden="1">"c4678"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THOM" hidden="1">"c5300"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DET_EST" hidden="1">"c12054"</definedName>
    <definedName name="IQ_EBITDA_DET_EST_CIQ" hidden="1">"c12114"</definedName>
    <definedName name="IQ_EBITDA_DET_EST_CURRENCY" hidden="1">"c12461"</definedName>
    <definedName name="IQ_EBITDA_DET_EST_CURRENCY_CIQ" hidden="1">"c12505"</definedName>
    <definedName name="IQ_EBITDA_DET_EST_CURRENCY_THOM" hidden="1">"c12482"</definedName>
    <definedName name="IQ_EBITDA_DET_EST_DATE" hidden="1">"c12207"</definedName>
    <definedName name="IQ_EBITDA_DET_EST_DATE_CIQ" hidden="1">"c12260"</definedName>
    <definedName name="IQ_EBITDA_DET_EST_DATE_THOM" hidden="1">"c12233"</definedName>
    <definedName name="IQ_EBITDA_DET_EST_INCL" hidden="1">"c12344"</definedName>
    <definedName name="IQ_EBITDA_DET_EST_INCL_CIQ" hidden="1">"c12388"</definedName>
    <definedName name="IQ_EBITDA_DET_EST_INCL_THOM" hidden="1">"c12365"</definedName>
    <definedName name="IQ_EBITDA_DET_EST_ORIGIN" hidden="1">"c12580"</definedName>
    <definedName name="IQ_EBITDA_DET_EST_ORIGIN_CIQ" hidden="1">"c12629"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" hidden="1">"c16297"</definedName>
    <definedName name="IQ_EBITDA_EST_DOWN_2MONTH_CIQ" hidden="1">"c16621"</definedName>
    <definedName name="IQ_EBITDA_EST_DOWN_3MONTH" hidden="1">"c16301"</definedName>
    <definedName name="IQ_EBITDA_EST_DOWN_3MONTH_CIQ" hidden="1">"c16625"</definedName>
    <definedName name="IQ_EBITDA_EST_DOWN_MONTH" hidden="1">"c16293"</definedName>
    <definedName name="IQ_EBITDA_EST_DOWN_MONTH_CIQ" hidden="1">"c16617"</definedName>
    <definedName name="IQ_EBITDA_EST_NOTE" hidden="1">"c17503"</definedName>
    <definedName name="IQ_EBITDA_EST_NOTE_CIQ" hidden="1">"c17456"</definedName>
    <definedName name="IQ_EBITDA_EST_NUM_ANALYSTS_2MONTH" hidden="1">"c16295"</definedName>
    <definedName name="IQ_EBITDA_EST_NUM_ANALYSTS_2MONTH_CIQ" hidden="1">"c16619"</definedName>
    <definedName name="IQ_EBITDA_EST_NUM_ANALYSTS_3MONTH" hidden="1">"c16299"</definedName>
    <definedName name="IQ_EBITDA_EST_NUM_ANALYSTS_3MONTH_CIQ" hidden="1">"c16623"</definedName>
    <definedName name="IQ_EBITDA_EST_NUM_ANALYSTS_MONTH" hidden="1">"c16291"</definedName>
    <definedName name="IQ_EBITDA_EST_NUM_ANALYSTS_MONTH_CIQ" hidden="1">"c16615"</definedName>
    <definedName name="IQ_EBITDA_EST_REUT" hidden="1">"c3640"</definedName>
    <definedName name="IQ_EBITDA_EST_THOM" hidden="1">"c3658"</definedName>
    <definedName name="IQ_EBITDA_EST_TOTAL_REVISED_2MONTH" hidden="1">"c16298"</definedName>
    <definedName name="IQ_EBITDA_EST_TOTAL_REVISED_2MONTH_CIQ" hidden="1">"c16622"</definedName>
    <definedName name="IQ_EBITDA_EST_TOTAL_REVISED_3MONTH" hidden="1">"c16302"</definedName>
    <definedName name="IQ_EBITDA_EST_TOTAL_REVISED_3MONTH_CIQ" hidden="1">"c16626"</definedName>
    <definedName name="IQ_EBITDA_EST_TOTAL_REVISED_MONTH" hidden="1">"c16294"</definedName>
    <definedName name="IQ_EBITDA_EST_TOTAL_REVISED_MONTH_CIQ" hidden="1">"c16618"</definedName>
    <definedName name="IQ_EBITDA_EST_UP_2MONTH" hidden="1">"c16296"</definedName>
    <definedName name="IQ_EBITDA_EST_UP_2MONTH_CIQ" hidden="1">"c16620"</definedName>
    <definedName name="IQ_EBITDA_EST_UP_3MONTH" hidden="1">"c16300"</definedName>
    <definedName name="IQ_EBITDA_EST_UP_3MONTH_CIQ" hidden="1">"c16624"</definedName>
    <definedName name="IQ_EBITDA_EST_UP_MONTH" hidden="1">"c16292"</definedName>
    <definedName name="IQ_EBITDA_EST_UP_MONTH_CIQ" hidden="1">"c16616"</definedName>
    <definedName name="IQ_EBITDA_EXCL_SBC" hidden="1">"c3081"</definedName>
    <definedName name="IQ_EBITDA_GUIDANCE" hidden="1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GUIDANCE_CIQ_COL" hidden="1">"c11517"</definedName>
    <definedName name="IQ_EBT_GAAP_HIGH_GUIDANCE" hidden="1">"c4174"</definedName>
    <definedName name="IQ_EBT_GAAP_HIGH_GUIDANCE_CIQ" hidden="1">"c4586"</definedName>
    <definedName name="IQ_EBT_GAAP_HIGH_GUIDANCE_CIQ_COL" hidden="1">"c11235"</definedName>
    <definedName name="IQ_EBT_GAAP_LOW_GUIDANCE" hidden="1">"c4214"</definedName>
    <definedName name="IQ_EBT_GAAP_LOW_GUIDANCE_CIQ" hidden="1">"c4626"</definedName>
    <definedName name="IQ_EBT_GAAP_LOW_GUIDANCE_CIQ_COL" hidden="1">"c11275"</definedName>
    <definedName name="IQ_EBT_GUIDANCE" hidden="1">"c4346"</definedName>
    <definedName name="IQ_EBT_GUIDANCE_CIQ" hidden="1">"c4871"</definedName>
    <definedName name="IQ_EBT_GUIDANCE_CIQ_COL" hidden="1">"c11518"</definedName>
    <definedName name="IQ_EBT_GW_GUIDANCE" hidden="1">"c4347"</definedName>
    <definedName name="IQ_EBT_GW_GUIDANCE_CIQ" hidden="1">"c4872"</definedName>
    <definedName name="IQ_EBT_GW_GUIDANCE_CIQ_COL" hidden="1">"c11519"</definedName>
    <definedName name="IQ_EBT_GW_HIGH_GUIDANCE" hidden="1">"c4175"</definedName>
    <definedName name="IQ_EBT_GW_HIGH_GUIDANCE_CIQ" hidden="1">"c4587"</definedName>
    <definedName name="IQ_EBT_GW_HIGH_GUIDANCE_CIQ_COL" hidden="1">"c11236"</definedName>
    <definedName name="IQ_EBT_GW_LOW_GUIDANCE" hidden="1">"c4215"</definedName>
    <definedName name="IQ_EBT_GW_LOW_GUIDANCE_CIQ" hidden="1">"c4627"</definedName>
    <definedName name="IQ_EBT_GW_LOW_GUIDANCE_CIQ_COL" hidden="1">"c11276"</definedName>
    <definedName name="IQ_EBT_HIGH_GUIDANCE" hidden="1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"c15615"</definedName>
    <definedName name="IQ_ECS_NUM_SHAREHOLDERS_OTHER_ABS" hidden="1">"c15632"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ITLEMENT_DET_EST" hidden="1">"c12044"</definedName>
    <definedName name="IQ_ENTITLEMENT_DET_EST_CIQ" hidden="1">"c12104"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IQ" hidden="1">"c13573"</definedName>
    <definedName name="IQ_EPS_DET_EST_CURRENCY" hidden="1">"c13583"</definedName>
    <definedName name="IQ_EPS_DET_EST_CURRENCY_CIQ" hidden="1">"c13585"</definedName>
    <definedName name="IQ_EPS_DET_EST_CURRENCY_THOM" hidden="1">"c12484"</definedName>
    <definedName name="IQ_EPS_DET_EST_DATE" hidden="1">"c13575"</definedName>
    <definedName name="IQ_EPS_DET_EST_DATE_CIQ" hidden="1">"c13577"</definedName>
    <definedName name="IQ_EPS_DET_EST_DATE_THOM" hidden="1">"c12235"</definedName>
    <definedName name="IQ_EPS_DET_EST_INCL" hidden="1">"c13587"</definedName>
    <definedName name="IQ_EPS_DET_EST_INCL_CIQ" hidden="1">"c13589"</definedName>
    <definedName name="IQ_EPS_DET_EST_INCL_THOM" hidden="1">"c12367"</definedName>
    <definedName name="IQ_EPS_DET_EST_ORIGIN" hidden="1">"c13579"</definedName>
    <definedName name="IQ_EPS_DET_EST_ORIGIN_CIQ" hidden="1">"c13581"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BOTTOM_UP" hidden="1">"c5489"</definedName>
    <definedName name="IQ_EPS_EST_BOTTOM_UP_CIQ" hidden="1">"c12026"</definedName>
    <definedName name="IQ_EPS_EST_BOTTOM_UP_THOM" hidden="1">"c5647"</definedName>
    <definedName name="IQ_EPS_EST_CIQ" hidden="1">"c4994"</definedName>
    <definedName name="IQ_EPS_EST_DOWN_2MONTH" hidden="1">"c16309"</definedName>
    <definedName name="IQ_EPS_EST_DOWN_2MONTH_CIQ" hidden="1">"c16633"</definedName>
    <definedName name="IQ_EPS_EST_DOWN_3MONTH" hidden="1">"c16313"</definedName>
    <definedName name="IQ_EPS_EST_DOWN_3MONTH_CIQ" hidden="1">"c16637"</definedName>
    <definedName name="IQ_EPS_EST_DOWN_MONTH" hidden="1">"c16305"</definedName>
    <definedName name="IQ_EPS_EST_DOWN_MONTH_CIQ" hidden="1">"c16629"</definedName>
    <definedName name="IQ_EPS_EST_NOTE" hidden="1">"c17504"</definedName>
    <definedName name="IQ_EPS_EST_NOTE_CIQ" hidden="1">"c17457"</definedName>
    <definedName name="IQ_EPS_EST_NUM_ANALYSTS_2MONTH" hidden="1">"c16307"</definedName>
    <definedName name="IQ_EPS_EST_NUM_ANALYSTS_2MONTH_CIQ" hidden="1">"c16631"</definedName>
    <definedName name="IQ_EPS_EST_NUM_ANALYSTS_3MONTH" hidden="1">"c16311"</definedName>
    <definedName name="IQ_EPS_EST_NUM_ANALYSTS_3MONTH_CIQ" hidden="1">"c16635"</definedName>
    <definedName name="IQ_EPS_EST_NUM_ANALYSTS_MONTH" hidden="1">"c16303"</definedName>
    <definedName name="IQ_EPS_EST_NUM_ANALYSTS_MONTH_CIQ" hidden="1">"c16627"</definedName>
    <definedName name="IQ_EPS_EST_REUT" hidden="1">"c5453"</definedName>
    <definedName name="IQ_EPS_EST_THOM" hidden="1">"c5290"</definedName>
    <definedName name="IQ_EPS_EST_TOTAL_REVISED_2MONTH" hidden="1">"c16310"</definedName>
    <definedName name="IQ_EPS_EST_TOTAL_REVISED_2MONTH_CIQ" hidden="1">"c16634"</definedName>
    <definedName name="IQ_EPS_EST_TOTAL_REVISED_3MONTH" hidden="1">"c16314"</definedName>
    <definedName name="IQ_EPS_EST_TOTAL_REVISED_3MONTH_CIQ" hidden="1">"c16638"</definedName>
    <definedName name="IQ_EPS_EST_TOTAL_REVISED_MONTH" hidden="1">"c16306"</definedName>
    <definedName name="IQ_EPS_EST_TOTAL_REVISED_MONTH_CIQ" hidden="1">"c16630"</definedName>
    <definedName name="IQ_EPS_EST_UP_2MONTH" hidden="1">"c16308"</definedName>
    <definedName name="IQ_EPS_EST_UP_2MONTH_CIQ" hidden="1">"c16632"</definedName>
    <definedName name="IQ_EPS_EST_UP_3MONTH" hidden="1">"c16312"</definedName>
    <definedName name="IQ_EPS_EST_UP_3MONTH_CIQ" hidden="1">"c16636"</definedName>
    <definedName name="IQ_EPS_EST_UP_MONTH" hidden="1">"c16304"</definedName>
    <definedName name="IQ_EPS_EST_UP_MONTH_CIQ" hidden="1">"c16628"</definedName>
    <definedName name="IQ_EPS_EXCL_GUIDANCE" hidden="1">"c4368"</definedName>
    <definedName name="IQ_EPS_EXCL_GUIDANCE_CIQ" hidden="1">"c4893"</definedName>
    <definedName name="IQ_EPS_EXCL_GUIDANCE_CIQ_COL" hidden="1">"c11540"</definedName>
    <definedName name="IQ_EPS_EXCL_HIGH_GUIDANCE" hidden="1">"c4369"</definedName>
    <definedName name="IQ_EPS_EXCL_HIGH_GUIDANCE_CIQ" hidden="1">"c4894"</definedName>
    <definedName name="IQ_EPS_EXCL_HIGH_GUIDANCE_CIQ_COL" hidden="1">"c11541"</definedName>
    <definedName name="IQ_EPS_EXCL_LOW_GUIDANCE" hidden="1">"c4204"</definedName>
    <definedName name="IQ_EPS_EXCL_LOW_GUIDANCE_CIQ" hidden="1">"c4616"</definedName>
    <definedName name="IQ_EPS_EXCL_LOW_GUIDANCE_CIQ_COL" hidden="1">"c11265"</definedName>
    <definedName name="IQ_EPS_GAAP_GUIDANCE" hidden="1">"c4370"</definedName>
    <definedName name="IQ_EPS_GAAP_GUIDANCE_CIQ" hidden="1">"c4895"</definedName>
    <definedName name="IQ_EPS_GAAP_GUIDANCE_CIQ_COL" hidden="1">"c11542"</definedName>
    <definedName name="IQ_EPS_GAAP_HIGH_GUIDANCE" hidden="1">"c4371"</definedName>
    <definedName name="IQ_EPS_GAAP_HIGH_GUIDANCE_CIQ" hidden="1">"c4896"</definedName>
    <definedName name="IQ_EPS_GAAP_HIGH_GUIDANCE_CIQ_COL" hidden="1">"c11543"</definedName>
    <definedName name="IQ_EPS_GAAP_LOW_GUIDANCE" hidden="1">"c4205"</definedName>
    <definedName name="IQ_EPS_GAAP_LOW_GUIDANCE_CIQ" hidden="1">"c4617"</definedName>
    <definedName name="IQ_EPS_GAAP_LOW_GUIDANCE_CIQ_COL" hidden="1">"c11266"</definedName>
    <definedName name="IQ_EPS_GROWTH_GUIDANCE" hidden="1">"c13495"</definedName>
    <definedName name="IQ_EPS_GROWTH_GUIDANCE_CIQ" hidden="1">"c32283"</definedName>
    <definedName name="IQ_EPS_GROWTH_GUIDANCE_CIQ_COL" hidden="1">"c32286"</definedName>
    <definedName name="IQ_EPS_GROWTH_HIGH_GUIDANCE" hidden="1">"c13496"</definedName>
    <definedName name="IQ_EPS_GROWTH_HIGH_GUIDANCE_CIQ" hidden="1">"c32284"</definedName>
    <definedName name="IQ_EPS_GROWTH_HIGH_GUIDANCE_CIQ_COL" hidden="1">"c32287"</definedName>
    <definedName name="IQ_EPS_GROWTH_LOW_GUIDANCE" hidden="1">"c13497"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DET_EST" hidden="1">"c12056"</definedName>
    <definedName name="IQ_EPS_GW_DET_EST_CIQ" hidden="1">"c12118"</definedName>
    <definedName name="IQ_EPS_GW_DET_EST_CURRENCY" hidden="1">"c12463"</definedName>
    <definedName name="IQ_EPS_GW_DET_EST_CURRENCY_CIQ" hidden="1">"c12509"</definedName>
    <definedName name="IQ_EPS_GW_DET_EST_CURRENCY_THOM" hidden="1">"c12485"</definedName>
    <definedName name="IQ_EPS_GW_DET_EST_DATE" hidden="1">"c12209"</definedName>
    <definedName name="IQ_EPS_GW_DET_EST_DATE_CIQ" hidden="1">"c12264"</definedName>
    <definedName name="IQ_EPS_GW_DET_EST_DATE_THOM" hidden="1">"c12236"</definedName>
    <definedName name="IQ_EPS_GW_DET_EST_INCL" hidden="1">"c12346"</definedName>
    <definedName name="IQ_EPS_GW_DET_EST_INCL_CIQ" hidden="1">"c12392"</definedName>
    <definedName name="IQ_EPS_GW_DET_EST_INCL_THOM" hidden="1">"c12368"</definedName>
    <definedName name="IQ_EPS_GW_DET_EST_ORIGIN" hidden="1">"c12582"</definedName>
    <definedName name="IQ_EPS_GW_DET_EST_ORIGIN_CIQ" hidden="1">"c12633"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EST_DOWN_2MONTH" hidden="1">"c16465"</definedName>
    <definedName name="IQ_EPS_GW_EST_DOWN_2MONTH_CIQ" hidden="1">"c16753"</definedName>
    <definedName name="IQ_EPS_GW_EST_DOWN_3MONTH" hidden="1">"c16469"</definedName>
    <definedName name="IQ_EPS_GW_EST_DOWN_3MONTH_CIQ" hidden="1">"c16757"</definedName>
    <definedName name="IQ_EPS_GW_EST_DOWN_MONTH" hidden="1">"c16461"</definedName>
    <definedName name="IQ_EPS_GW_EST_DOWN_MONTH_CIQ" hidden="1">"c16749"</definedName>
    <definedName name="IQ_EPS_GW_EST_NOTE" hidden="1">"c17524"</definedName>
    <definedName name="IQ_EPS_GW_EST_NOTE_CIQ" hidden="1">"c17477"</definedName>
    <definedName name="IQ_EPS_GW_EST_NUM_ANALYSTS_2MONTH" hidden="1">"c16463"</definedName>
    <definedName name="IQ_EPS_GW_EST_NUM_ANALYSTS_2MONTH_CIQ" hidden="1">"c16751"</definedName>
    <definedName name="IQ_EPS_GW_EST_NUM_ANALYSTS_3MONTH" hidden="1">"c16467"</definedName>
    <definedName name="IQ_EPS_GW_EST_NUM_ANALYSTS_3MONTH_CIQ" hidden="1">"c16755"</definedName>
    <definedName name="IQ_EPS_GW_EST_NUM_ANALYSTS_MONTH" hidden="1">"c16459"</definedName>
    <definedName name="IQ_EPS_GW_EST_NUM_ANALYSTS_MONTH_CIQ" hidden="1">"c16747"</definedName>
    <definedName name="IQ_EPS_GW_EST_REUT" hidden="1">"c5389"</definedName>
    <definedName name="IQ_EPS_GW_EST_THOM" hidden="1">"c5133"</definedName>
    <definedName name="IQ_EPS_GW_EST_TOTAL_REVISED_2MONTH" hidden="1">"c16466"</definedName>
    <definedName name="IQ_EPS_GW_EST_TOTAL_REVISED_2MONTH_CIQ" hidden="1">"c16754"</definedName>
    <definedName name="IQ_EPS_GW_EST_TOTAL_REVISED_3MONTH" hidden="1">"c16470"</definedName>
    <definedName name="IQ_EPS_GW_EST_TOTAL_REVISED_3MONTH_CIQ" hidden="1">"c16758"</definedName>
    <definedName name="IQ_EPS_GW_EST_TOTAL_REVISED_MONTH" hidden="1">"c16462"</definedName>
    <definedName name="IQ_EPS_GW_EST_TOTAL_REVISED_MONTH_CIQ" hidden="1">"c16750"</definedName>
    <definedName name="IQ_EPS_GW_EST_UP_2MONTH" hidden="1">"c16464"</definedName>
    <definedName name="IQ_EPS_GW_EST_UP_2MONTH_CIQ" hidden="1">"c16752"</definedName>
    <definedName name="IQ_EPS_GW_EST_UP_3MONTH" hidden="1">"c16468"</definedName>
    <definedName name="IQ_EPS_GW_EST_UP_3MONTH_CIQ" hidden="1">"c16756"</definedName>
    <definedName name="IQ_EPS_GW_EST_UP_MONTH" hidden="1">"c16460"</definedName>
    <definedName name="IQ_EPS_GW_EST_UP_MONTH_CIQ" hidden="1">"c16748"</definedName>
    <definedName name="IQ_EPS_GW_GUIDANCE" hidden="1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DET_EST" hidden="1">"c12058"</definedName>
    <definedName name="IQ_EPS_NORM_DET_EST_CIQ" hidden="1">"c12120"</definedName>
    <definedName name="IQ_EPS_NORM_DET_EST_CURRENCY" hidden="1">"c12465"</definedName>
    <definedName name="IQ_EPS_NORM_DET_EST_CURRENCY_CIQ" hidden="1">"c12511"</definedName>
    <definedName name="IQ_EPS_NORM_DET_EST_DATE" hidden="1">"c12211"</definedName>
    <definedName name="IQ_EPS_NORM_DET_EST_DATE_CIQ" hidden="1">"c12266"</definedName>
    <definedName name="IQ_EPS_NORM_DET_EST_INCL" hidden="1">"c12348"</definedName>
    <definedName name="IQ_EPS_NORM_DET_EST_INCL_CIQ" hidden="1">"c12394"</definedName>
    <definedName name="IQ_EPS_NORM_DET_EST_ORIGIN" hidden="1">"c12583"</definedName>
    <definedName name="IQ_EPS_NORM_DET_EST_ORIGIN_CIQ" hidden="1">"c12635"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EST_DOWN_2MONTH" hidden="1">"c16597"</definedName>
    <definedName name="IQ_EPS_NORM_EST_DOWN_2MONTH_CIQ" hidden="1">"c16861"</definedName>
    <definedName name="IQ_EPS_NORM_EST_DOWN_3MONTH" hidden="1">"c16601"</definedName>
    <definedName name="IQ_EPS_NORM_EST_DOWN_3MONTH_CIQ" hidden="1">"c16865"</definedName>
    <definedName name="IQ_EPS_NORM_EST_DOWN_MONTH" hidden="1">"c16593"</definedName>
    <definedName name="IQ_EPS_NORM_EST_DOWN_MONTH_CIQ" hidden="1">"c16857"</definedName>
    <definedName name="IQ_EPS_NORM_EST_NOTE" hidden="1">"c17505"</definedName>
    <definedName name="IQ_EPS_NORM_EST_NOTE_CIQ" hidden="1">"c17458"</definedName>
    <definedName name="IQ_EPS_NORM_EST_NUM_ANALYSTS_2MONTH" hidden="1">"c16595"</definedName>
    <definedName name="IQ_EPS_NORM_EST_NUM_ANALYSTS_2MONTH_CIQ" hidden="1">"c16859"</definedName>
    <definedName name="IQ_EPS_NORM_EST_NUM_ANALYSTS_3MONTH" hidden="1">"c16599"</definedName>
    <definedName name="IQ_EPS_NORM_EST_NUM_ANALYSTS_3MONTH_CIQ" hidden="1">"c16863"</definedName>
    <definedName name="IQ_EPS_NORM_EST_NUM_ANALYSTS_MONTH" hidden="1">"c16591"</definedName>
    <definedName name="IQ_EPS_NORM_EST_NUM_ANALYSTS_MONTH_CIQ" hidden="1">"c16855"</definedName>
    <definedName name="IQ_EPS_NORM_EST_REUT" hidden="1">"c5326"</definedName>
    <definedName name="IQ_EPS_NORM_EST_TOTAL_REVISED_2MONTH" hidden="1">"c16598"</definedName>
    <definedName name="IQ_EPS_NORM_EST_TOTAL_REVISED_2MONTH_CIQ" hidden="1">"c16862"</definedName>
    <definedName name="IQ_EPS_NORM_EST_TOTAL_REVISED_3MONTH" hidden="1">"c16602"</definedName>
    <definedName name="IQ_EPS_NORM_EST_TOTAL_REVISED_3MONTH_CIQ" hidden="1">"c16866"</definedName>
    <definedName name="IQ_EPS_NORM_EST_TOTAL_REVISED_MONTH" hidden="1">"c16594"</definedName>
    <definedName name="IQ_EPS_NORM_EST_TOTAL_REVISED_MONTH_CIQ" hidden="1">"c16858"</definedName>
    <definedName name="IQ_EPS_NORM_EST_UP_2MONTH" hidden="1">"c16596"</definedName>
    <definedName name="IQ_EPS_NORM_EST_UP_2MONTH_CIQ" hidden="1">"c16860"</definedName>
    <definedName name="IQ_EPS_NORM_EST_UP_3MONTH" hidden="1">"c16600"</definedName>
    <definedName name="IQ_EPS_NORM_EST_UP_3MONTH_CIQ" hidden="1">"c16864"</definedName>
    <definedName name="IQ_EPS_NORM_EST_UP_MONTH" hidden="1">"c16592"</definedName>
    <definedName name="IQ_EPS_NORM_EST_UP_MONTH_CIQ" hidden="1">"c16856"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THOM" hidden="1">"c5307"</definedName>
    <definedName name="IQ_EPS_REPORTED_DET_EST" hidden="1">"c12057"</definedName>
    <definedName name="IQ_EPS_REPORTED_DET_EST_CIQ" hidden="1">"c12119"</definedName>
    <definedName name="IQ_EPS_REPORTED_DET_EST_CURRENCY" hidden="1">"c12464"</definedName>
    <definedName name="IQ_EPS_REPORTED_DET_EST_CURRENCY_CIQ" hidden="1">"c12510"</definedName>
    <definedName name="IQ_EPS_REPORTED_DET_EST_CURRENCY_THOM" hidden="1">"c12486"</definedName>
    <definedName name="IQ_EPS_REPORTED_DET_EST_DATE" hidden="1">"c12210"</definedName>
    <definedName name="IQ_EPS_REPORTED_DET_EST_DATE_CIQ" hidden="1">"c12265"</definedName>
    <definedName name="IQ_EPS_REPORTED_DET_EST_DATE_THOM" hidden="1">"c12237"</definedName>
    <definedName name="IQ_EPS_REPORTED_DET_EST_INCL" hidden="1">"c12347"</definedName>
    <definedName name="IQ_EPS_REPORTED_DET_EST_INCL_CIQ" hidden="1">"c12393"</definedName>
    <definedName name="IQ_EPS_REPORTED_DET_EST_INCL_THOM" hidden="1">"c12369"</definedName>
    <definedName name="IQ_EPS_REPORTED_DET_EST_ORIGIN" hidden="1">"c12772"</definedName>
    <definedName name="IQ_EPS_REPORTED_DET_EST_ORIGIN_CIQ" hidden="1">"c12634"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EST_DOWN_2MONTH" hidden="1">"c16477"</definedName>
    <definedName name="IQ_EPS_REPORTED_EST_DOWN_2MONTH_CIQ" hidden="1">"c16765"</definedName>
    <definedName name="IQ_EPS_REPORTED_EST_DOWN_3MONTH" hidden="1">"c16481"</definedName>
    <definedName name="IQ_EPS_REPORTED_EST_DOWN_3MONTH_CIQ" hidden="1">"c16769"</definedName>
    <definedName name="IQ_EPS_REPORTED_EST_DOWN_MONTH" hidden="1">"c16473"</definedName>
    <definedName name="IQ_EPS_REPORTED_EST_DOWN_MONTH_CIQ" hidden="1">"c16761"</definedName>
    <definedName name="IQ_EPS_REPORTED_EST_NOTE" hidden="1">"c17517"</definedName>
    <definedName name="IQ_EPS_REPORTED_EST_NOTE_CIQ" hidden="1">"c17470"</definedName>
    <definedName name="IQ_EPS_REPORTED_EST_NUM_ANALYSTS_2MONTH" hidden="1">"c16475"</definedName>
    <definedName name="IQ_EPS_REPORTED_EST_NUM_ANALYSTS_2MONTH_CIQ" hidden="1">"c16763"</definedName>
    <definedName name="IQ_EPS_REPORTED_EST_NUM_ANALYSTS_3MONTH" hidden="1">"c16479"</definedName>
    <definedName name="IQ_EPS_REPORTED_EST_NUM_ANALYSTS_3MONTH_CIQ" hidden="1">"c16767"</definedName>
    <definedName name="IQ_EPS_REPORTED_EST_NUM_ANALYSTS_MONTH" hidden="1">"c16471"</definedName>
    <definedName name="IQ_EPS_REPORTED_EST_NUM_ANALYSTS_MONTH_CIQ" hidden="1">"c16759"</definedName>
    <definedName name="IQ_EPS_REPORTED_EST_REUT" hidden="1">"c5396"</definedName>
    <definedName name="IQ_EPS_REPORTED_EST_THOM" hidden="1">"c5140"</definedName>
    <definedName name="IQ_EPS_REPORTED_EST_TOTAL_REVISED_2MONTH" hidden="1">"c16478"</definedName>
    <definedName name="IQ_EPS_REPORTED_EST_TOTAL_REVISED_2MONTH_CIQ" hidden="1">"c16766"</definedName>
    <definedName name="IQ_EPS_REPORTED_EST_TOTAL_REVISED_3MONTH" hidden="1">"c16482"</definedName>
    <definedName name="IQ_EPS_REPORTED_EST_TOTAL_REVISED_3MONTH_CIQ" hidden="1">"c16770"</definedName>
    <definedName name="IQ_EPS_REPORTED_EST_TOTAL_REVISED_MONTH" hidden="1">"c16474"</definedName>
    <definedName name="IQ_EPS_REPORTED_EST_TOTAL_REVISED_MONTH_CIQ" hidden="1">"c16762"</definedName>
    <definedName name="IQ_EPS_REPORTED_EST_UP_2MONTH" hidden="1">"c16476"</definedName>
    <definedName name="IQ_EPS_REPORTED_EST_UP_2MONTH_CIQ" hidden="1">"c16764"</definedName>
    <definedName name="IQ_EPS_REPORTED_EST_UP_3MONTH" hidden="1">"c16480"</definedName>
    <definedName name="IQ_EPS_REPORTED_EST_UP_3MONTH_CIQ" hidden="1">"c16768"</definedName>
    <definedName name="IQ_EPS_REPORTED_EST_UP_MONTH" hidden="1">"c16472"</definedName>
    <definedName name="IQ_EPS_REPORTED_EST_UP_MONTH_CIQ" hidden="1">"c16760"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BV_SHARE_THOM" hidden="1">"c4026"</definedName>
    <definedName name="IQ_EST_ACT_CAPEX" hidden="1">"c3546"</definedName>
    <definedName name="IQ_EST_ACT_CAPEX_CIQ" hidden="1">"c3813"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CFPS_THOM" hidden="1">"c4012"</definedName>
    <definedName name="IQ_EST_ACT_DISTRIBUTABLE_CASH" hidden="1">"c4396"</definedName>
    <definedName name="IQ_EST_ACT_DISTRIBUTABLE_CASH_CIQ" hidden="1">"c4921"</definedName>
    <definedName name="IQ_EST_ACT_DISTRIBUTABLE_CASH_CIQ_COL" hidden="1">"c11568"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DPS_THOM" hidden="1">"c4019"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ITDA_THOM" hidden="1">"c3998"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EPS_THOM" hidden="1">"c5294"</definedName>
    <definedName name="IQ_EST_ACT_FFO" hidden="1">"c4407"</definedName>
    <definedName name="IQ_EST_ACT_FFO_ADJ" hidden="1">"c4406"</definedName>
    <definedName name="IQ_EST_ACT_FFO_ADJ_CIQ" hidden="1">"c4931"</definedName>
    <definedName name="IQ_EST_ACT_FFO_CIQ" hidden="1">"c4932"</definedName>
    <definedName name="IQ_EST_ACT_FFO_CIQ_COL" hidden="1">"c11579"</definedName>
    <definedName name="IQ_EST_ACT_FFO_REUT" hidden="1">"c3843"</definedName>
    <definedName name="IQ_EST_ACT_FFO_SHARE" hidden="1">"c1666"</definedName>
    <definedName name="IQ_EST_ACT_FFO_SHARE_CIQ" hidden="1">"c3674"</definedName>
    <definedName name="IQ_EST_ACT_FFO_SHARE_SHARE_THOM" hidden="1">"c4005"</definedName>
    <definedName name="IQ_EST_ACT_FFO_SHARE_THOM" hidden="1">"c4005"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AV_THOM" hidden="1">"c5600"</definedName>
    <definedName name="IQ_EST_ACT_NET_DEBT" hidden="1">"c3545"</definedName>
    <definedName name="IQ_EST_ACT_NET_DEBT_CIQ" hidden="1">"c3820"</definedName>
    <definedName name="IQ_EST_ACT_NET_DEBT_THOM" hidden="1">"c4033"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NI_THOM" hidden="1">"c5132"</definedName>
    <definedName name="IQ_EST_ACT_OPER_INC" hidden="1">"c1694"</definedName>
    <definedName name="IQ_EST_ACT_OPER_INC_CIQ" hidden="1">"c12016"</definedName>
    <definedName name="IQ_EST_ACT_OPER_INC_THOM" hidden="1">"c5118"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INC_THOM" hidden="1">"c5125"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ASSETS_CIQ" hidden="1">"c3834"</definedName>
    <definedName name="IQ_EST_ACT_RETURN_ASSETS_THOM" hidden="1">"c4040"</definedName>
    <definedName name="IQ_EST_ACT_RETURN_EQUITY" hidden="1">"c3548"</definedName>
    <definedName name="IQ_EST_ACT_RETURN_EQUITY_CIQ" hidden="1">"c3827"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THOM" hidden="1">"c3997"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1YR_THOM" hidden="1">"c5542"</definedName>
    <definedName name="IQ_EST_CAPEX_GROWTH_2YR" hidden="1">"c3589"</definedName>
    <definedName name="IQ_EST_CAPEX_GROWTH_2YR_CIQ" hidden="1">"c4973"</definedName>
    <definedName name="IQ_EST_CAPEX_GROWTH_2YR_THOM" hidden="1">"c5543"</definedName>
    <definedName name="IQ_EST_CAPEX_GROWTH_Q_1YR" hidden="1">"c3590"</definedName>
    <definedName name="IQ_EST_CAPEX_GROWTH_Q_1YR_CIQ" hidden="1">"c4974"</definedName>
    <definedName name="IQ_EST_CAPEX_GROWTH_Q_1YR_THOM" hidden="1">"c5544"</definedName>
    <definedName name="IQ_EST_CAPEX_SEQ_GROWTH_Q" hidden="1">"c3591"</definedName>
    <definedName name="IQ_EST_CAPEX_SEQ_GROWTH_Q_CIQ" hidden="1">"c4975"</definedName>
    <definedName name="IQ_EST_CAPEX_SEQ_GROWTH_Q_THOM" hidden="1">"c5545"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DIFF_CIQ_COL" hidden="1">"c11213"</definedName>
    <definedName name="IQ_EST_CASH_FLOW_SURPRISE_PERCENT" hidden="1">"c4161"</definedName>
    <definedName name="IQ_EST_CASH_FLOW_SURPRISE_PERCENT_CIQ" hidden="1">"c4573"</definedName>
    <definedName name="IQ_EST_CASH_FLOW_SURPRISE_PERCENT_CIQ_COL" hidden="1">"c11222"</definedName>
    <definedName name="IQ_EST_CASH_OPER_DIFF" hidden="1">"c4162"</definedName>
    <definedName name="IQ_EST_CASH_OPER_DIFF_CIQ" hidden="1">"c4574"</definedName>
    <definedName name="IQ_EST_CASH_OPER_DIFF_CIQ_COL" hidden="1">"c11223"</definedName>
    <definedName name="IQ_EST_CASH_OPER_SURPRISE_PERCENT" hidden="1">"c4248"</definedName>
    <definedName name="IQ_EST_CASH_OPER_SURPRISE_PERCENT_CIQ" hidden="1">"c4774"</definedName>
    <definedName name="IQ_EST_CASH_OPER_SURPRISE_PERCENT_CIQ_COL" hidden="1">"c11421"</definedName>
    <definedName name="IQ_EST_CFPS_DIFF" hidden="1">"c1871"</definedName>
    <definedName name="IQ_EST_CFPS_DIFF_CIQ" hidden="1">"c3723"</definedName>
    <definedName name="IQ_EST_CFPS_DIFF_THOM" hidden="1">"c5188"</definedName>
    <definedName name="IQ_EST_CFPS_GROWTH_1YR" hidden="1">"c1774"</definedName>
    <definedName name="IQ_EST_CFPS_GROWTH_1YR_CIQ" hidden="1">"c3709"</definedName>
    <definedName name="IQ_EST_CFPS_GROWTH_1YR_THOM" hidden="1">"c5174"</definedName>
    <definedName name="IQ_EST_CFPS_GROWTH_2YR" hidden="1">"c1775"</definedName>
    <definedName name="IQ_EST_CFPS_GROWTH_2YR_CIQ" hidden="1">"c3710"</definedName>
    <definedName name="IQ_EST_CFPS_GROWTH_2YR_THOM" hidden="1">"c5175"</definedName>
    <definedName name="IQ_EST_CFPS_GROWTH_Q_1YR" hidden="1">"c1776"</definedName>
    <definedName name="IQ_EST_CFPS_GROWTH_Q_1YR_CIQ" hidden="1">"c3711"</definedName>
    <definedName name="IQ_EST_CFPS_GROWTH_Q_1YR_THOM" hidden="1">"c5176"</definedName>
    <definedName name="IQ_EST_CFPS_SEQ_GROWTH_Q" hidden="1">"c1777"</definedName>
    <definedName name="IQ_EST_CFPS_SEQ_GROWTH_Q_CIQ" hidden="1">"c3712"</definedName>
    <definedName name="IQ_EST_CFPS_SEQ_GROWTH_Q_THOM" hidden="1">"c5177"</definedName>
    <definedName name="IQ_EST_CFPS_SURPRISE_PERCENT" hidden="1">"c1872"</definedName>
    <definedName name="IQ_EST_CFPS_SURPRISE_PERCENT_CIQ" hidden="1">"c3724"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DIFF_CIQ" hidden="1">"c4801"</definedName>
    <definedName name="IQ_EST_DISTRIBUTABLE_CASH_DIFF_CIQ_COL" hidden="1">"c11448"</definedName>
    <definedName name="IQ_EST_DISTRIBUTABLE_CASH_GROWTH_1YR" hidden="1">"c4413"</definedName>
    <definedName name="IQ_EST_DISTRIBUTABLE_CASH_GROWTH_1YR_CIQ" hidden="1">"c4938"</definedName>
    <definedName name="IQ_EST_DISTRIBUTABLE_CASH_GROWTH_1YR_CIQ_COL" hidden="1">"c11585"</definedName>
    <definedName name="IQ_EST_DISTRIBUTABLE_CASH_GROWTH_2YR" hidden="1">"c4414"</definedName>
    <definedName name="IQ_EST_DISTRIBUTABLE_CASH_GROWTH_2YR_CIQ" hidden="1">"c4939"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" hidden="1">"c4940"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" hidden="1">"c4941"</definedName>
    <definedName name="IQ_EST_DISTRIBUTABLE_CASH_SEQ_GROWTH_Q_CIQ_COL" hidden="1">"c11588"</definedName>
    <definedName name="IQ_EST_DISTRIBUTABLE_CASH_SHARE_DIFF" hidden="1">"c4284"</definedName>
    <definedName name="IQ_EST_DISTRIBUTABLE_CASH_SHARE_DIFF_CIQ" hidden="1">"c4809"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" hidden="1">"c4944"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" hidden="1">"c4820"</definedName>
    <definedName name="IQ_EST_DISTRIBUTABLE_CASH_SURPRISE_PERCENT_CIQ_COL" hidden="1">"c11467"</definedName>
    <definedName name="IQ_EST_DPS_DIFF" hidden="1">"c1873"</definedName>
    <definedName name="IQ_EST_DPS_DIFF_CIQ" hidden="1">"c3725"</definedName>
    <definedName name="IQ_EST_DPS_DIFF_THOM" hidden="1">"c5190"</definedName>
    <definedName name="IQ_EST_DPS_GROWTH_1YR" hidden="1">"c1778"</definedName>
    <definedName name="IQ_EST_DPS_GROWTH_1YR_CIQ" hidden="1">"c3713"</definedName>
    <definedName name="IQ_EST_DPS_GROWTH_1YR_THOM" hidden="1">"c5178"</definedName>
    <definedName name="IQ_EST_DPS_GROWTH_2YR" hidden="1">"c1779"</definedName>
    <definedName name="IQ_EST_DPS_GROWTH_2YR_CIQ" hidden="1">"c3714"</definedName>
    <definedName name="IQ_EST_DPS_GROWTH_2YR_THOM" hidden="1">"c5179"</definedName>
    <definedName name="IQ_EST_DPS_GROWTH_Q_1YR" hidden="1">"c1780"</definedName>
    <definedName name="IQ_EST_DPS_GROWTH_Q_1YR_CIQ" hidden="1">"c3715"</definedName>
    <definedName name="IQ_EST_DPS_GROWTH_Q_1YR_THOM" hidden="1">"c5180"</definedName>
    <definedName name="IQ_EST_DPS_SEQ_GROWTH_Q" hidden="1">"c1781"</definedName>
    <definedName name="IQ_EST_DPS_SEQ_GROWTH_Q_CIQ" hidden="1">"c3716"</definedName>
    <definedName name="IQ_EST_DPS_SEQ_GROWTH_Q_THOM" hidden="1">"c5181"</definedName>
    <definedName name="IQ_EST_DPS_SURPRISE_PERCENT" hidden="1">"c1874"</definedName>
    <definedName name="IQ_EST_DPS_SURPRISE_PERCENT_CIQ" hidden="1">"c3726"</definedName>
    <definedName name="IQ_EST_DPS_SURPRISE_PERCENT_THOM" hidden="1">"c5191"</definedName>
    <definedName name="IQ_EST_EBIT_DIFF" hidden="1">"c1875"</definedName>
    <definedName name="IQ_EST_EBIT_DIFF_CIQ" hidden="1">"c4747"</definedName>
    <definedName name="IQ_EST_EBIT_DIFF_THOM" hidden="1">"c5192"</definedName>
    <definedName name="IQ_EST_EBIT_GW_DIFF" hidden="1">"c4304"</definedName>
    <definedName name="IQ_EST_EBIT_GW_DIFF_CIQ" hidden="1">"c4829"</definedName>
    <definedName name="IQ_EST_EBIT_GW_DIFF_CIQ_COL" hidden="1">"c11476"</definedName>
    <definedName name="IQ_EST_EBIT_GW_SURPRISE_PERCENT" hidden="1">"c4313"</definedName>
    <definedName name="IQ_EST_EBIT_GW_SURPRISE_PERCENT_CIQ" hidden="1">"c4838"</definedName>
    <definedName name="IQ_EST_EBIT_GW_SURPRISE_PERCENT_CIQ_COL" hidden="1">"c11485"</definedName>
    <definedName name="IQ_EST_EBIT_SBC_DIFF" hidden="1">"c4314"</definedName>
    <definedName name="IQ_EST_EBIT_SBC_DIFF_CIQ" hidden="1">"c4839"</definedName>
    <definedName name="IQ_EST_EBIT_SBC_DIFF_CIQ_COL" hidden="1">"c11486"</definedName>
    <definedName name="IQ_EST_EBIT_SBC_GW_DIFF" hidden="1">"c4318"</definedName>
    <definedName name="IQ_EST_EBIT_SBC_GW_DIFF_CIQ" hidden="1">"c4843"</definedName>
    <definedName name="IQ_EST_EBIT_SBC_GW_DIFF_CIQ_COL" hidden="1">"c11490"</definedName>
    <definedName name="IQ_EST_EBIT_SBC_GW_SURPRISE_PERCENT" hidden="1">"c4327"</definedName>
    <definedName name="IQ_EST_EBIT_SBC_GW_SURPRISE_PERCENT_CIQ" hidden="1">"c4852"</definedName>
    <definedName name="IQ_EST_EBIT_SBC_GW_SURPRISE_PERCENT_CIQ_COL" hidden="1">"c11499"</definedName>
    <definedName name="IQ_EST_EBIT_SBC_SURPRISE_PERCENT" hidden="1">"c4333"</definedName>
    <definedName name="IQ_EST_EBIT_SBC_SURPRISE_PERCENT_CIQ" hidden="1">"c4858"</definedName>
    <definedName name="IQ_EST_EBIT_SBC_SURPRISE_PERCENT_CIQ_COL" hidden="1">"c11505"</definedName>
    <definedName name="IQ_EST_EBIT_SURPRISE_PERCENT" hidden="1">"c1876"</definedName>
    <definedName name="IQ_EST_EBIT_SURPRISE_PERCENT_CIQ" hidden="1">"c4748"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THOM" hidden="1">"c5163"</definedName>
    <definedName name="IQ_EST_EBITDA_SBC_DIFF" hidden="1">"c4335"</definedName>
    <definedName name="IQ_EST_EBITDA_SBC_DIFF_CIQ" hidden="1">"c4860"</definedName>
    <definedName name="IQ_EST_EBITDA_SBC_DIFF_CIQ_COL" hidden="1">"c11507"</definedName>
    <definedName name="IQ_EST_EBITDA_SBC_SURPRISE_PERCENT" hidden="1">"c4344"</definedName>
    <definedName name="IQ_EST_EBITDA_SBC_SURPRISE_PERCENT_CIQ" hidden="1">"c4869"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THOM" hidden="1">"c5185"</definedName>
    <definedName name="IQ_EST_EBT_SBC_DIFF" hidden="1">"c4348"</definedName>
    <definedName name="IQ_EST_EBT_SBC_DIFF_CIQ" hidden="1">"c4873"</definedName>
    <definedName name="IQ_EST_EBT_SBC_DIFF_CIQ_COL" hidden="1">"c11520"</definedName>
    <definedName name="IQ_EST_EBT_SBC_GW_DIFF" hidden="1">"c4352"</definedName>
    <definedName name="IQ_EST_EBT_SBC_GW_DIFF_CIQ" hidden="1">"c4877"</definedName>
    <definedName name="IQ_EST_EBT_SBC_GW_DIFF_CIQ_COL" hidden="1">"c11524"</definedName>
    <definedName name="IQ_EST_EBT_SBC_GW_SURPRISE_PERCENT" hidden="1">"c4361"</definedName>
    <definedName name="IQ_EST_EBT_SBC_GW_SURPRISE_PERCENT_CIQ" hidden="1">"c4886"</definedName>
    <definedName name="IQ_EST_EBT_SBC_GW_SURPRISE_PERCENT_CIQ_COL" hidden="1">"c11533"</definedName>
    <definedName name="IQ_EST_EBT_SBC_SURPRISE_PERCENT" hidden="1">"c4367"</definedName>
    <definedName name="IQ_EST_EBT_SBC_SURPRISE_PERCENT_CIQ" hidden="1">"c4892"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DIFF_CIQ" hidden="1">"c4899"</definedName>
    <definedName name="IQ_EST_EPS_SBC_DIFF_CIQ_COL" hidden="1">"c11546"</definedName>
    <definedName name="IQ_EST_EPS_SBC_GW_DIFF" hidden="1">"c4378"</definedName>
    <definedName name="IQ_EST_EPS_SBC_GW_DIFF_CIQ" hidden="1">"c4903"</definedName>
    <definedName name="IQ_EST_EPS_SBC_GW_DIFF_CIQ_COL" hidden="1">"c11550"</definedName>
    <definedName name="IQ_EST_EPS_SBC_GW_SURPRISE_PERCENT" hidden="1">"c4387"</definedName>
    <definedName name="IQ_EST_EPS_SBC_GW_SURPRISE_PERCENT_CIQ" hidden="1">"c4912"</definedName>
    <definedName name="IQ_EST_EPS_SBC_GW_SURPRISE_PERCENT_CIQ_COL" hidden="1">"c11559"</definedName>
    <definedName name="IQ_EST_EPS_SBC_SURPRISE_PERCENT" hidden="1">"c4393"</definedName>
    <definedName name="IQ_EST_EPS_SBC_SURPRISE_PERCENT_CIQ" hidden="1">"c4918"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DIFF_CIQ_COL" hidden="1">"c11605"</definedName>
    <definedName name="IQ_EST_FFO_ADJ_GROWTH_1YR" hidden="1">"c4421"</definedName>
    <definedName name="IQ_EST_FFO_ADJ_GROWTH_1YR_CIQ" hidden="1">"c4946"</definedName>
    <definedName name="IQ_EST_FFO_ADJ_GROWTH_1YR_CIQ_COL" hidden="1">"c11593"</definedName>
    <definedName name="IQ_EST_FFO_ADJ_GROWTH_2YR" hidden="1">"c4422"</definedName>
    <definedName name="IQ_EST_FFO_ADJ_GROWTH_2YR_CIQ" hidden="1">"c4947"</definedName>
    <definedName name="IQ_EST_FFO_ADJ_GROWTH_2YR_CIQ_COL" hidden="1">"c11594"</definedName>
    <definedName name="IQ_EST_FFO_ADJ_GROWTH_Q_1YR" hidden="1">"c4423"</definedName>
    <definedName name="IQ_EST_FFO_ADJ_GROWTH_Q_1YR_CIQ" hidden="1">"c4948"</definedName>
    <definedName name="IQ_EST_FFO_ADJ_GROWTH_Q_1YR_CIQ_COL" hidden="1">"c11595"</definedName>
    <definedName name="IQ_EST_FFO_ADJ_SEQ_GROWTH_Q" hidden="1">"c4424"</definedName>
    <definedName name="IQ_EST_FFO_ADJ_SEQ_GROWTH_Q_CIQ" hidden="1">"c4949"</definedName>
    <definedName name="IQ_EST_FFO_ADJ_SEQ_GROWTH_Q_CIQ_COL" hidden="1">"c11596"</definedName>
    <definedName name="IQ_EST_FFO_ADJ_SURPRISE_PERCENT" hidden="1">"c4442"</definedName>
    <definedName name="IQ_EST_FFO_ADJ_SURPRISE_PERCENT_CIQ" hidden="1">"c4967"</definedName>
    <definedName name="IQ_EST_FFO_ADJ_SURPRISE_PERCENT_CIQ_COL" hidden="1">"c11614"</definedName>
    <definedName name="IQ_EST_FFO_DIFF" hidden="1">"c4444"</definedName>
    <definedName name="IQ_EST_FFO_DIFF_CIQ" hidden="1">"c4969"</definedName>
    <definedName name="IQ_EST_FFO_DIFF_CIQ_COL" hidden="1">"c11616"</definedName>
    <definedName name="IQ_EST_FFO_DIFF_REUT" hidden="1">"c3890"</definedName>
    <definedName name="IQ_EST_FFO_DIFF_THOM" hidden="1">"c5186"</definedName>
    <definedName name="IQ_EST_FFO_GROWTH_1YR" hidden="1">"c4425"</definedName>
    <definedName name="IQ_EST_FFO_GROWTH_1YR_CIQ" hidden="1">"c4950"</definedName>
    <definedName name="IQ_EST_FFO_GROWTH_1YR_CIQ_COL" hidden="1">"c11597"</definedName>
    <definedName name="IQ_EST_FFO_GROWTH_1YR_THOM" hidden="1">"c5170"</definedName>
    <definedName name="IQ_EST_FFO_GROWTH_2YR" hidden="1">"c4426"</definedName>
    <definedName name="IQ_EST_FFO_GROWTH_2YR_CIQ" hidden="1">"c4951"</definedName>
    <definedName name="IQ_EST_FFO_GROWTH_2YR_CIQ_COL" hidden="1">"c11598"</definedName>
    <definedName name="IQ_EST_FFO_GROWTH_2YR_THOM" hidden="1">"c5171"</definedName>
    <definedName name="IQ_EST_FFO_GROWTH_Q_1YR" hidden="1">"c4427"</definedName>
    <definedName name="IQ_EST_FFO_GROWTH_Q_1YR_CIQ" hidden="1">"c4952"</definedName>
    <definedName name="IQ_EST_FFO_GROWTH_Q_1YR_CIQ_COL" hidden="1">"c11599"</definedName>
    <definedName name="IQ_EST_FFO_GROWTH_Q_1YR_THOM" hidden="1">"c5172"</definedName>
    <definedName name="IQ_EST_FFO_SEQ_GROWTH_Q" hidden="1">"c4428"</definedName>
    <definedName name="IQ_EST_FFO_SEQ_GROWTH_Q_CIQ" hidden="1">"c4953"</definedName>
    <definedName name="IQ_EST_FFO_SEQ_GROWTH_Q_CIQ_COL" hidden="1">"c11600"</definedName>
    <definedName name="IQ_EST_FFO_SEQ_GROWTH_Q_THOM" hidden="1">"c5173"</definedName>
    <definedName name="IQ_EST_FFO_SHARE_DIFF" hidden="1">"c1869"</definedName>
    <definedName name="IQ_EST_FFO_SHARE_DIFF_CIQ" hidden="1">"c3721"</definedName>
    <definedName name="IQ_EST_FFO_SHARE_DIFF_THOM" hidden="1">"c5186"</definedName>
    <definedName name="IQ_EST_FFO_SHARE_GROWTH_1YR" hidden="1">"c1770"</definedName>
    <definedName name="IQ_EST_FFO_SHARE_GROWTH_1YR_CIQ" hidden="1">"c3705"</definedName>
    <definedName name="IQ_EST_FFO_SHARE_GROWTH_2YR" hidden="1">"c1771"</definedName>
    <definedName name="IQ_EST_FFO_SHARE_GROWTH_2YR_CIQ" hidden="1">"c3706"</definedName>
    <definedName name="IQ_EST_FFO_SHARE_GROWTH_Q_1YR" hidden="1">"c1772"</definedName>
    <definedName name="IQ_EST_FFO_SHARE_GROWTH_Q_1YR_CIQ" hidden="1">"c3707"</definedName>
    <definedName name="IQ_EST_FFO_SHARE_SEQ_GROWTH_Q" hidden="1">"c1773"</definedName>
    <definedName name="IQ_EST_FFO_SHARE_SEQ_GROWTH_Q_CIQ" hidden="1">"c3708"</definedName>
    <definedName name="IQ_EST_FFO_SHARE_SHARE_DIFF_THOM" hidden="1">"c5186"</definedName>
    <definedName name="IQ_EST_FFO_SHARE_SHARE_SURPRISE_PERCENT_THOM" hidden="1">"c5187"</definedName>
    <definedName name="IQ_EST_FFO_SHARE_SURPRISE_PERCENT" hidden="1">"c1870"</definedName>
    <definedName name="IQ_EST_FFO_SHARE_SURPRISE_PERCENT_CIQ" hidden="1">"c3722"</definedName>
    <definedName name="IQ_EST_FFO_SHARE_SURPRISE_PERCENT_THOM" hidden="1">"c5187"</definedName>
    <definedName name="IQ_EST_FFO_SURPRISE_PERCENT" hidden="1">"c4453"</definedName>
    <definedName name="IQ_EST_FFO_SURPRISE_PERCENT_CIQ" hidden="1">"c4982"</definedName>
    <definedName name="IQ_EST_FFO_SURPRISE_PERCENT_CIQ_COL" hidden="1">"c11629"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THOM" hidden="1">"c5313"</definedName>
    <definedName name="IQ_EST_MAINT_CAPEX_DIFF" hidden="1">"c4456"</definedName>
    <definedName name="IQ_EST_MAINT_CAPEX_DIFF_CIQ" hidden="1">"c4985"</definedName>
    <definedName name="IQ_EST_MAINT_CAPEX_DIFF_CIQ_COL" hidden="1">"c11632"</definedName>
    <definedName name="IQ_EST_MAINT_CAPEX_GROWTH_1YR" hidden="1">"c4429"</definedName>
    <definedName name="IQ_EST_MAINT_CAPEX_GROWTH_1YR_CIQ" hidden="1">"c4954"</definedName>
    <definedName name="IQ_EST_MAINT_CAPEX_GROWTH_1YR_CIQ_COL" hidden="1">"c11601"</definedName>
    <definedName name="IQ_EST_MAINT_CAPEX_GROWTH_2YR" hidden="1">"c4430"</definedName>
    <definedName name="IQ_EST_MAINT_CAPEX_GROWTH_2YR_CIQ" hidden="1">"c4955"</definedName>
    <definedName name="IQ_EST_MAINT_CAPEX_GROWTH_2YR_CIQ_COL" hidden="1">"c11602"</definedName>
    <definedName name="IQ_EST_MAINT_CAPEX_GROWTH_Q_1YR" hidden="1">"c4431"</definedName>
    <definedName name="IQ_EST_MAINT_CAPEX_GROWTH_Q_1YR_CIQ" hidden="1">"c4956"</definedName>
    <definedName name="IQ_EST_MAINT_CAPEX_GROWTH_Q_1YR_CIQ_COL" hidden="1">"c11603"</definedName>
    <definedName name="IQ_EST_MAINT_CAPEX_SEQ_GROWTH_Q" hidden="1">"c4432"</definedName>
    <definedName name="IQ_EST_MAINT_CAPEX_SEQ_GROWTH_Q_CIQ" hidden="1">"c4957"</definedName>
    <definedName name="IQ_EST_MAINT_CAPEX_SEQ_GROWTH_Q_CIQ_COL" hidden="1">"c11604"</definedName>
    <definedName name="IQ_EST_MAINT_CAPEX_SURPRISE_PERCENT" hidden="1">"c4465"</definedName>
    <definedName name="IQ_EST_MAINT_CAPEX_SURPRISE_PERCENT_CIQ" hidden="1">"c5003"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EXT_EARNINGS_DATE" hidden="1">"c13591"</definedName>
    <definedName name="IQ_EST_NI_DIFF" hidden="1">"c1885"</definedName>
    <definedName name="IQ_EST_NI_DIFF_CIQ" hidden="1">"c4755"</definedName>
    <definedName name="IQ_EST_NI_DIFF_THOM" hidden="1">"c5198"</definedName>
    <definedName name="IQ_EST_NI_GW_DIFF" hidden="1">"c1887"</definedName>
    <definedName name="IQ_EST_NI_GW_DIFF_CIQ" hidden="1">"c4757"</definedName>
    <definedName name="IQ_EST_NI_GW_SURPRISE_PERCENT" hidden="1">"c1888"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DIFF_CIQ_COL" hidden="1">"c11657"</definedName>
    <definedName name="IQ_EST_NI_SBC_GW_DIFF" hidden="1">"c4476"</definedName>
    <definedName name="IQ_EST_NI_SBC_GW_DIFF_CIQ" hidden="1">"c5014"</definedName>
    <definedName name="IQ_EST_NI_SBC_GW_DIFF_CIQ_COL" hidden="1">"c11661"</definedName>
    <definedName name="IQ_EST_NI_SBC_GW_SURPRISE_PERCENT" hidden="1">"c4485"</definedName>
    <definedName name="IQ_EST_NI_SBC_GW_SURPRISE_PERCENT_CIQ" hidden="1">"c5023"</definedName>
    <definedName name="IQ_EST_NI_SBC_GW_SURPRISE_PERCENT_CIQ_COL" hidden="1">"c11670"</definedName>
    <definedName name="IQ_EST_NI_SBC_SURPRISE_PERCENT" hidden="1">"c4491"</definedName>
    <definedName name="IQ_EST_NI_SBC_SURPRISE_PERCENT_CIQ" hidden="1">"c5029"</definedName>
    <definedName name="IQ_EST_NI_SBC_SURPRISE_PERCENT_CIQ_COL" hidden="1">"c11676"</definedName>
    <definedName name="IQ_EST_NI_SURPRISE_PERCENT" hidden="1">"c1886"</definedName>
    <definedName name="IQ_EST_NI_SURPRISE_PERCENT_CIQ" hidden="1">"c4756"</definedName>
    <definedName name="IQ_EST_NI_SURPRISE_PERCENT_THOM" hidden="1">"c5199"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THOM" hidden="1">"c5165"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 hidden="1">"c12017"</definedName>
    <definedName name="IQ_EST_OPER_INC_DIFF_THOM" hidden="1">"c5194"</definedName>
    <definedName name="IQ_EST_OPER_INC_SURPRISE_PERCENT" hidden="1">"c1878"</definedName>
    <definedName name="IQ_EST_OPER_INC_SURPRISE_PERCENT_CIQ" hidden="1">"c12018"</definedName>
    <definedName name="IQ_EST_OPER_INC_SURPRISE_PERCENT_THOM" hidden="1">"c5195"</definedName>
    <definedName name="IQ_EST_PERIOD_ID" hidden="1">"c13923"</definedName>
    <definedName name="IQ_EST_PRE_TAX_DIFF" hidden="1">"c1879"</definedName>
    <definedName name="IQ_EST_PRE_TAX_DIFF_CIQ" hidden="1">"c4749"</definedName>
    <definedName name="IQ_EST_PRE_TAX_DIFF_THOM" hidden="1">"c5196"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PRE_TAX_SURPRISE_PERCENT_THOM" hidden="1">"c5197"</definedName>
    <definedName name="IQ_EST_RECURRING_PROFIT_SHARE_DIFF" hidden="1">"c4505"</definedName>
    <definedName name="IQ_EST_RECURRING_PROFIT_SHARE_DIFF_CIQ" hidden="1">"c5043"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" hidden="1">"c5053"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>"F000016"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"c4446"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DILUTED" hidden="1">"c16186"</definedName>
    <definedName name="IQ_FFO_EST" hidden="1">"c4445"</definedName>
    <definedName name="IQ_FFO_EST_CIQ" hidden="1">"c4970"</definedName>
    <definedName name="IQ_FFO_EST_CIQ_COL" hidden="1">"c11617"</definedName>
    <definedName name="IQ_FFO_EST_REUT" hidden="1">"c3837"</definedName>
    <definedName name="IQ_FFO_EST_THOM" hidden="1">"c3999"</definedName>
    <definedName name="IQ_FFO_GUIDANCE" hidden="1">"c4443"</definedName>
    <definedName name="IQ_FFO_GUIDANCE_CIQ" hidden="1">"c4968"</definedName>
    <definedName name="IQ_FFO_GUIDANCE_CIQ_COL" hidden="1">"c11615"</definedName>
    <definedName name="IQ_FFO_HIGH_EST" hidden="1">"c4448"</definedName>
    <definedName name="IQ_FFO_HIGH_EST_CIQ" hidden="1">"c4977"</definedName>
    <definedName name="IQ_FFO_HIGH_EST_CIQ_COL" hidden="1">"c11624"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HIGH_GUIDANCE_CIQ" hidden="1">"c4596"</definedName>
    <definedName name="IQ_FFO_HIGH_GUIDANCE_CIQ_COL" hidden="1">"c11245"</definedName>
    <definedName name="IQ_FFO_LOW_EST" hidden="1">"c4449"</definedName>
    <definedName name="IQ_FFO_LOW_EST_CIQ" hidden="1">"c4978"</definedName>
    <definedName name="IQ_FFO_LOW_EST_CIQ_COL" hidden="1">"c11625"</definedName>
    <definedName name="IQ_FFO_LOW_EST_REUT" hidden="1">"c3840"</definedName>
    <definedName name="IQ_FFO_LOW_EST_THOM" hidden="1">"c4002"</definedName>
    <definedName name="IQ_FFO_LOW_GUIDANCE" hidden="1">"c4224"</definedName>
    <definedName name="IQ_FFO_LOW_GUIDANCE_CIQ" hidden="1">"c4636"</definedName>
    <definedName name="IQ_FFO_LOW_GUIDANCE_CIQ_COL" hidden="1">"c11285"</definedName>
    <definedName name="IQ_FFO_MEDIAN_EST" hidden="1">"c4450"</definedName>
    <definedName name="IQ_FFO_MEDIAN_EST_CIQ" hidden="1">"c4979"</definedName>
    <definedName name="IQ_FFO_MEDIAN_EST_CIQ_COL" hidden="1">"c11626"</definedName>
    <definedName name="IQ_FFO_MEDIAN_EST_REUT" hidden="1">"c3838"</definedName>
    <definedName name="IQ_FFO_MEDIAN_EST_THOM" hidden="1">"c4000"</definedName>
    <definedName name="IQ_FFO_NUM_EST" hidden="1">"c4451"</definedName>
    <definedName name="IQ_FFO_NUM_EST_CIQ" hidden="1">"c4980"</definedName>
    <definedName name="IQ_FFO_NUM_EST_CIQ_COL" hidden="1">"c11627"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"c2216"</definedName>
    <definedName name="IQ_FFO_SHARE_ACT_OR_EST_CIQ" hidden="1">"c4971"</definedName>
    <definedName name="IQ_FFO_SHARE_ACT_OR_EST_CIQ_COL" hidden="1">"c11618"</definedName>
    <definedName name="IQ_FFO_SHARE_EST" hidden="1">"c418"</definedName>
    <definedName name="IQ_FFO_SHARE_EST_CIQ" hidden="1">"c3668"</definedName>
    <definedName name="IQ_FFO_SHARE_EST_DET_EST" hidden="1">"c12059"</definedName>
    <definedName name="IQ_FFO_SHARE_EST_DET_EST_CIQ" hidden="1">"c12121"</definedName>
    <definedName name="IQ_FFO_SHARE_EST_DET_EST_CURRENCY" hidden="1">"c12466"</definedName>
    <definedName name="IQ_FFO_SHARE_EST_DET_EST_CURRENCY_CIQ" hidden="1">"c12512"</definedName>
    <definedName name="IQ_FFO_SHARE_EST_DET_EST_CURRENCY_THOM" hidden="1">"c12487"</definedName>
    <definedName name="IQ_FFO_SHARE_EST_DET_EST_DATE" hidden="1">"c12212"</definedName>
    <definedName name="IQ_FFO_SHARE_EST_DET_EST_DATE_CIQ" hidden="1">"c12267"</definedName>
    <definedName name="IQ_FFO_SHARE_EST_DET_EST_DATE_THOM" hidden="1">"c12238"</definedName>
    <definedName name="IQ_FFO_SHARE_EST_DET_EST_INCL" hidden="1">"c12349"</definedName>
    <definedName name="IQ_FFO_SHARE_EST_DET_EST_INCL_CIQ" hidden="1">"c12395"</definedName>
    <definedName name="IQ_FFO_SHARE_EST_DET_EST_INCL_THOM" hidden="1">"c12370"</definedName>
    <definedName name="IQ_FFO_SHARE_EST_DET_EST_ORIGIN" hidden="1">"c12722"</definedName>
    <definedName name="IQ_FFO_SHARE_EST_DET_EST_ORIGIN_CIQ" hidden="1">"c12720"</definedName>
    <definedName name="IQ_FFO_SHARE_EST_DET_EST_ORIGIN_THOM" hidden="1">"c12608"</definedName>
    <definedName name="IQ_FFO_SHARE_EST_DET_EST_THOM" hidden="1">"c12088"</definedName>
    <definedName name="IQ_FFO_SHARE_EST_DOWN_2MONTH" hidden="1">"c16585"</definedName>
    <definedName name="IQ_FFO_SHARE_EST_DOWN_2MONTH_CIQ" hidden="1">"c16849"</definedName>
    <definedName name="IQ_FFO_SHARE_EST_DOWN_3MONTH" hidden="1">"c16589"</definedName>
    <definedName name="IQ_FFO_SHARE_EST_DOWN_3MONTH_CIQ" hidden="1">"c16853"</definedName>
    <definedName name="IQ_FFO_SHARE_EST_DOWN_MONTH" hidden="1">"c16581"</definedName>
    <definedName name="IQ_FFO_SHARE_EST_DOWN_MONTH_CIQ" hidden="1">"c16845"</definedName>
    <definedName name="IQ_FFO_SHARE_EST_NUM_ANALYSTS_2MONTH" hidden="1">"c16583"</definedName>
    <definedName name="IQ_FFO_SHARE_EST_NUM_ANALYSTS_2MONTH_CIQ" hidden="1">"c16847"</definedName>
    <definedName name="IQ_FFO_SHARE_EST_NUM_ANALYSTS_3MONTH" hidden="1">"c16587"</definedName>
    <definedName name="IQ_FFO_SHARE_EST_NUM_ANALYSTS_3MONTH_CIQ" hidden="1">"c16851"</definedName>
    <definedName name="IQ_FFO_SHARE_EST_NUM_ANALYSTS_MONTH" hidden="1">"c16579"</definedName>
    <definedName name="IQ_FFO_SHARE_EST_NUM_ANALYSTS_MONTH_CIQ" hidden="1">"c16843"</definedName>
    <definedName name="IQ_FFO_SHARE_EST_THOM" hidden="1">"c3999"</definedName>
    <definedName name="IQ_FFO_SHARE_EST_TOTAL_REVISED_2MONTH" hidden="1">"c16586"</definedName>
    <definedName name="IQ_FFO_SHARE_EST_TOTAL_REVISED_2MONTH_CIQ" hidden="1">"c16850"</definedName>
    <definedName name="IQ_FFO_SHARE_EST_TOTAL_REVISED_3MONTH" hidden="1">"c16590"</definedName>
    <definedName name="IQ_FFO_SHARE_EST_TOTAL_REVISED_3MONTH_CIQ" hidden="1">"c16854"</definedName>
    <definedName name="IQ_FFO_SHARE_EST_TOTAL_REVISED_MONTH" hidden="1">"c16582"</definedName>
    <definedName name="IQ_FFO_SHARE_EST_TOTAL_REVISED_MONTH_CIQ" hidden="1">"c16846"</definedName>
    <definedName name="IQ_FFO_SHARE_EST_UP_2MONTH" hidden="1">"c16584"</definedName>
    <definedName name="IQ_FFO_SHARE_EST_UP_2MONTH_CIQ" hidden="1">"c16848"</definedName>
    <definedName name="IQ_FFO_SHARE_EST_UP_3MONTH" hidden="1">"c16588"</definedName>
    <definedName name="IQ_FFO_SHARE_EST_UP_3MONTH_CIQ" hidden="1">"c16852"</definedName>
    <definedName name="IQ_FFO_SHARE_EST_UP_MONTH" hidden="1">"c16580"</definedName>
    <definedName name="IQ_FFO_SHARE_EST_UP_MONTH_CIQ" hidden="1">"c16844"</definedName>
    <definedName name="IQ_FFO_SHARE_GUIDANCE" hidden="1">"c4447"</definedName>
    <definedName name="IQ_FFO_SHARE_GUIDANCE_CIQ" hidden="1">"c4976"</definedName>
    <definedName name="IQ_FFO_SHARE_GUIDANCE_CIQ_COL" hidden="1">"c11623"</definedName>
    <definedName name="IQ_FFO_SHARE_HIGH_EST" hidden="1">"c419"</definedName>
    <definedName name="IQ_FFO_SHARE_HIGH_EST_CIQ" hidden="1">"c3670"</definedName>
    <definedName name="IQ_FFO_SHARE_HIGH_EST_THOM" hidden="1">"c4001"</definedName>
    <definedName name="IQ_FFO_SHARE_HIGH_GUIDANCE" hidden="1">"c4203"</definedName>
    <definedName name="IQ_FFO_SHARE_HIGH_GUIDANCE_CIQ" hidden="1">"c4615"</definedName>
    <definedName name="IQ_FFO_SHARE_HIGH_GUIDANCE_CIQ_COL" hidden="1">"c11264"</definedName>
    <definedName name="IQ_FFO_SHARE_LOW_EST" hidden="1">"c420"</definedName>
    <definedName name="IQ_FFO_SHARE_LOW_EST_CIQ" hidden="1">"c3671"</definedName>
    <definedName name="IQ_FFO_SHARE_LOW_EST_THOM" hidden="1">"c4002"</definedName>
    <definedName name="IQ_FFO_SHARE_LOW_GUIDANCE" hidden="1">"c4243"</definedName>
    <definedName name="IQ_FFO_SHARE_LOW_GUIDANCE_CIQ" hidden="1">"c4655"</definedName>
    <definedName name="IQ_FFO_SHARE_LOW_GUIDANCE_CIQ_COL" hidden="1">"c11304"</definedName>
    <definedName name="IQ_FFO_SHARE_MEDIAN_EST" hidden="1">"c1665"</definedName>
    <definedName name="IQ_FFO_SHARE_MEDIAN_EST_CIQ" hidden="1">"c3669"</definedName>
    <definedName name="IQ_FFO_SHARE_MEDIAN_EST_THOM" hidden="1">"c4000"</definedName>
    <definedName name="IQ_FFO_SHARE_NUM_EST" hidden="1">"c421"</definedName>
    <definedName name="IQ_FFO_SHARE_NUM_EST_CIQ" hidden="1">"c3672"</definedName>
    <definedName name="IQ_FFO_SHARE_NUM_EST_THOM" hidden="1">"c4003"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THOM" hidden="1">"c3999"</definedName>
    <definedName name="IQ_FFO_SHARE_SHARE_HIGH_EST_THOM" hidden="1">"c4001"</definedName>
    <definedName name="IQ_FFO_SHARE_SHARE_LOW_EST_THOM" hidden="1">"c4002"</definedName>
    <definedName name="IQ_FFO_SHARE_SHARE_MEDIAN_EST_THOM" hidden="1">"c4000"</definedName>
    <definedName name="IQ_FFO_SHARE_SHARE_NUM_EST_THOM" hidden="1">"c4003"</definedName>
    <definedName name="IQ_FFO_SHARE_SHARE_STDDEV_EST_THOM" hidden="1">"c4004"</definedName>
    <definedName name="IQ_FFO_SHARE_STDDEV_EST" hidden="1">"c422"</definedName>
    <definedName name="IQ_FFO_SHARE_STDDEV_EST_CIQ" hidden="1">"c3673"</definedName>
    <definedName name="IQ_FFO_SHARE_STDDEV_EST_THOM" hidden="1">"c4004"</definedName>
    <definedName name="IQ_FFO_SHARES_BASIC" hidden="1">"c16185"</definedName>
    <definedName name="IQ_FFO_SHARES_DILUTED" hidden="1">"c16187"</definedName>
    <definedName name="IQ_FFO_STDDEV_EST" hidden="1">"c4452"</definedName>
    <definedName name="IQ_FFO_STDDEV_EST_CIQ" hidden="1">"c4981"</definedName>
    <definedName name="IQ_FFO_STDDEV_EST_CIQ_COL" hidden="1">"c11628"</definedName>
    <definedName name="IQ_FFO_STDDEV_EST_REUT" hidden="1">"c3842"</definedName>
    <definedName name="IQ_FFO_STDDEV_EST_THOM" hidden="1">"c4004"</definedName>
    <definedName name="IQ_FFO_TOTAL_REVENUE" hidden="1">"c16060"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REUT" hidden="1">"c6799"</definedName>
    <definedName name="IQ_FISCAL_Y_EST_THOM" hidden="1">"c6803"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ST_CIQ" hidden="1">"c13924"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DOWN_2MONTH" hidden="1">"c16381"</definedName>
    <definedName name="IQ_GROSS_MARGIN_EST_DOWN_3MONTH" hidden="1">"c16385"</definedName>
    <definedName name="IQ_GROSS_MARGIN_EST_DOWN_MONTH" hidden="1">"c16377"</definedName>
    <definedName name="IQ_GROSS_MARGIN_EST_NUM_ANALYSTS_2MONTH" hidden="1">"c16379"</definedName>
    <definedName name="IQ_GROSS_MARGIN_EST_NUM_ANALYSTS_3MONTH" hidden="1">"c16383"</definedName>
    <definedName name="IQ_GROSS_MARGIN_EST_NUM_ANALYSTS_MONTH" hidden="1">"c16375"</definedName>
    <definedName name="IQ_GROSS_MARGIN_EST_THOM" hidden="1">"c5555"</definedName>
    <definedName name="IQ_GROSS_MARGIN_EST_TOTAL_REVISED_2MONTH" hidden="1">"c16382"</definedName>
    <definedName name="IQ_GROSS_MARGIN_EST_TOTAL_REVISED_3MONTH" hidden="1">"c16386"</definedName>
    <definedName name="IQ_GROSS_MARGIN_EST_TOTAL_REVISED_MONTH" hidden="1">"c16378"</definedName>
    <definedName name="IQ_GROSS_MARGIN_EST_UP_2MONTH" hidden="1">"c16380"</definedName>
    <definedName name="IQ_GROSS_MARGIN_EST_UP_3MONTH" hidden="1">"c16384"</definedName>
    <definedName name="IQ_GROSS_MARGIN_EST_UP_MONTH" hidden="1">"c16376"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CIQ" hidden="1">"c12122"</definedName>
    <definedName name="IQ_LT_GROWTH_DET_EST_DATE" hidden="1">"c12213"</definedName>
    <definedName name="IQ_LT_GROWTH_DET_EST_DATE_CIQ" hidden="1">"c12268"</definedName>
    <definedName name="IQ_LT_GROWTH_DET_EST_DATE_THOM" hidden="1">"c12240"</definedName>
    <definedName name="IQ_LT_GROWTH_DET_EST_INCL" hidden="1">"c12350"</definedName>
    <definedName name="IQ_LT_GROWTH_DET_EST_INCL_CIQ" hidden="1">"c12396"</definedName>
    <definedName name="IQ_LT_GROWTH_DET_EST_INCL_THOM" hidden="1">"c12372"</definedName>
    <definedName name="IQ_LT_GROWTH_DET_EST_ORIGIN" hidden="1">"c12725"</definedName>
    <definedName name="IQ_LT_GROWTH_DET_EST_ORIGIN_CIQ" hidden="1">"c12721"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LIST" hidden="1">"c19092"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MES_REVISION_DATE_" hidden="1">42634.7296875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" hidden="1">"c2225"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DOWN_2MONTH" hidden="1">"c16501"</definedName>
    <definedName name="IQ_NAV_EST_DOWN_3MONTH" hidden="1">"c16505"</definedName>
    <definedName name="IQ_NAV_EST_DOWN_MONTH" hidden="1">"c16497"</definedName>
    <definedName name="IQ_NAV_EST_NUM_ANALYSTS_2MONTH" hidden="1">"c16499"</definedName>
    <definedName name="IQ_NAV_EST_NUM_ANALYSTS_3MONTH" hidden="1">"c16503"</definedName>
    <definedName name="IQ_NAV_EST_NUM_ANALYSTS_MONTH" hidden="1">"c16495"</definedName>
    <definedName name="IQ_NAV_EST_THOM" hidden="1">"c5601"</definedName>
    <definedName name="IQ_NAV_EST_TOTAL_REVISED_2MONTH" hidden="1">"c16502"</definedName>
    <definedName name="IQ_NAV_EST_TOTAL_REVISED_3MONTH" hidden="1">"c16506"</definedName>
    <definedName name="IQ_NAV_EST_TOTAL_REVISED_MONTH" hidden="1">"c16498"</definedName>
    <definedName name="IQ_NAV_EST_UP_2MONTH" hidden="1">"c16500"</definedName>
    <definedName name="IQ_NAV_EST_UP_3MONTH" hidden="1">"c16504"</definedName>
    <definedName name="IQ_NAV_EST_UP_MONTH" hidden="1">"c16496"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RE" hidden="1">"c15996"</definedName>
    <definedName name="IQ_NAV_SHARE_ACT_OR_EST" hidden="1">"c2225"</definedName>
    <definedName name="IQ_NAV_SHARE_ACT_OR_EST_CIQ" hidden="1">"c12038"</definedName>
    <definedName name="IQ_NAV_SHARE_DET_EST_CIQ" hidden="1">"c12123"</definedName>
    <definedName name="IQ_NAV_SHARE_DET_EST_CURRENCY_CIQ" hidden="1">"c12514"</definedName>
    <definedName name="IQ_NAV_SHARE_DET_EST_DATE_CIQ" hidden="1">"c12269"</definedName>
    <definedName name="IQ_NAV_SHARE_DET_EST_INCL_CIQ" hidden="1">"c12397"</definedName>
    <definedName name="IQ_NAV_SHARE_DET_EST_ORIGIN" hidden="1">"c12585"</definedName>
    <definedName name="IQ_NAV_SHARE_DET_EST_ORIGIN_CIQ" hidden="1">"c12638"</definedName>
    <definedName name="IQ_NAV_SHARE_DET_EST_ORIGIN_THOM" hidden="1">"c12611"</definedName>
    <definedName name="IQ_NAV_SHARE_EST" hidden="1">"c5609"</definedName>
    <definedName name="IQ_NAV_SHARE_EST_CIQ" hidden="1">"c12032"</definedName>
    <definedName name="IQ_NAV_SHARE_EST_DOWN_2MONTH" hidden="1">"c16561"</definedName>
    <definedName name="IQ_NAV_SHARE_EST_DOWN_2MONTH_CIQ" hidden="1">"c16825"</definedName>
    <definedName name="IQ_NAV_SHARE_EST_DOWN_3MONTH" hidden="1">"c16565"</definedName>
    <definedName name="IQ_NAV_SHARE_EST_DOWN_3MONTH_CIQ" hidden="1">"c16829"</definedName>
    <definedName name="IQ_NAV_SHARE_EST_DOWN_MONTH" hidden="1">"c16557"</definedName>
    <definedName name="IQ_NAV_SHARE_EST_DOWN_MONTH_CIQ" hidden="1">"c16821"</definedName>
    <definedName name="IQ_NAV_SHARE_EST_NOTE" hidden="1">"c17522"</definedName>
    <definedName name="IQ_NAV_SHARE_EST_NOTE_CIQ" hidden="1">"c17475"</definedName>
    <definedName name="IQ_NAV_SHARE_EST_NUM_ANALYSTS_2MONTH" hidden="1">"c16559"</definedName>
    <definedName name="IQ_NAV_SHARE_EST_NUM_ANALYSTS_2MONTH_CIQ" hidden="1">"c16823"</definedName>
    <definedName name="IQ_NAV_SHARE_EST_NUM_ANALYSTS_3MONTH" hidden="1">"c16563"</definedName>
    <definedName name="IQ_NAV_SHARE_EST_NUM_ANALYSTS_3MONTH_CIQ" hidden="1">"c16827"</definedName>
    <definedName name="IQ_NAV_SHARE_EST_NUM_ANALYSTS_MONTH" hidden="1">"c16555"</definedName>
    <definedName name="IQ_NAV_SHARE_EST_NUM_ANALYSTS_MONTH_CIQ" hidden="1">"c16819"</definedName>
    <definedName name="IQ_NAV_SHARE_EST_TOTAL_REVISED_2MONTH" hidden="1">"c16562"</definedName>
    <definedName name="IQ_NAV_SHARE_EST_TOTAL_REVISED_2MONTH_CIQ" hidden="1">"c16826"</definedName>
    <definedName name="IQ_NAV_SHARE_EST_TOTAL_REVISED_3MONTH" hidden="1">"c16566"</definedName>
    <definedName name="IQ_NAV_SHARE_EST_TOTAL_REVISED_3MONTH_CIQ" hidden="1">"c16830"</definedName>
    <definedName name="IQ_NAV_SHARE_EST_TOTAL_REVISED_MONTH" hidden="1">"c16558"</definedName>
    <definedName name="IQ_NAV_SHARE_EST_TOTAL_REVISED_MONTH_CIQ" hidden="1">"c16822"</definedName>
    <definedName name="IQ_NAV_SHARE_EST_UP_2MONTH" hidden="1">"c16560"</definedName>
    <definedName name="IQ_NAV_SHARE_EST_UP_2MONTH_CIQ" hidden="1">"c16824"</definedName>
    <definedName name="IQ_NAV_SHARE_EST_UP_3MONTH" hidden="1">"c16564"</definedName>
    <definedName name="IQ_NAV_SHARE_EST_UP_3MONTH_CIQ" hidden="1">"c16828"</definedName>
    <definedName name="IQ_NAV_SHARE_EST_UP_MONTH" hidden="1">"c16556"</definedName>
    <definedName name="IQ_NAV_SHARE_EST_UP_MONTH_CIQ" hidden="1">"c16820"</definedName>
    <definedName name="IQ_NAV_SHARE_HIGH_EST" hidden="1">"c5612"</definedName>
    <definedName name="IQ_NAV_SHARE_HIGH_EST_CIQ" hidden="1">"c12035"</definedName>
    <definedName name="IQ_NAV_SHARE_LOW_EST" hidden="1">"c5613"</definedName>
    <definedName name="IQ_NAV_SHARE_LOW_EST_CIQ" hidden="1">"c12036"</definedName>
    <definedName name="IQ_NAV_SHARE_MEDIAN_EST" hidden="1">"c5610"</definedName>
    <definedName name="IQ_NAV_SHARE_MEDIAN_EST_CIQ" hidden="1">"c12033"</definedName>
    <definedName name="IQ_NAV_SHARE_NUM_EST" hidden="1">"c5614"</definedName>
    <definedName name="IQ_NAV_SHARE_NUM_EST_CIQ" hidden="1">"c12037"</definedName>
    <definedName name="IQ_NAV_SHARE_RE" hidden="1">"c16011"</definedName>
    <definedName name="IQ_NAV_SHARE_STDDEV_EST" hidden="1">"c5611"</definedName>
    <definedName name="IQ_NAV_SHARE_STDDEV_EST_CIQ" hidden="1">"c12034"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ACT_OR_EST_CIQ_COL" hidden="1">"c11717"</definedName>
    <definedName name="IQ_NET_DEBT_ACT_OR_EST_THOM" hidden="1">"c5309"</definedName>
    <definedName name="IQ_NET_DEBT_DET_EST" hidden="1">"c12061"</definedName>
    <definedName name="IQ_NET_DEBT_DET_EST_CIQ" hidden="1">"c12124"</definedName>
    <definedName name="IQ_NET_DEBT_DET_EST_CURRENCY" hidden="1">"c12468"</definedName>
    <definedName name="IQ_NET_DEBT_DET_EST_CURRENCY_CIQ" hidden="1">"c12515"</definedName>
    <definedName name="IQ_NET_DEBT_DET_EST_CURRENCY_THOM" hidden="1">"c12491"</definedName>
    <definedName name="IQ_NET_DEBT_DET_EST_DATE" hidden="1">"c12214"</definedName>
    <definedName name="IQ_NET_DEBT_DET_EST_DATE_CIQ" hidden="1">"c12270"</definedName>
    <definedName name="IQ_NET_DEBT_DET_EST_DATE_THOM" hidden="1">"c12242"</definedName>
    <definedName name="IQ_NET_DEBT_DET_EST_INCL" hidden="1">"c12351"</definedName>
    <definedName name="IQ_NET_DEBT_DET_EST_INCL_CIQ" hidden="1">"c12398"</definedName>
    <definedName name="IQ_NET_DEBT_DET_EST_INCL_THOM" hidden="1">"c12374"</definedName>
    <definedName name="IQ_NET_DEBT_DET_EST_ORIGIN" hidden="1">"c12586"</definedName>
    <definedName name="IQ_NET_DEBT_DET_EST_ORIGIN_CIQ" hidden="1">"c12639"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EST_DOWN_2MONTH" hidden="1">"c16513"</definedName>
    <definedName name="IQ_NET_DEBT_EST_DOWN_2MONTH_CIQ" hidden="1">"c16777"</definedName>
    <definedName name="IQ_NET_DEBT_EST_DOWN_3MONTH" hidden="1">"c16517"</definedName>
    <definedName name="IQ_NET_DEBT_EST_DOWN_3MONTH_CIQ" hidden="1">"c16781"</definedName>
    <definedName name="IQ_NET_DEBT_EST_DOWN_MONTH" hidden="1">"c16509"</definedName>
    <definedName name="IQ_NET_DEBT_EST_DOWN_MONTH_CIQ" hidden="1">"c16773"</definedName>
    <definedName name="IQ_NET_DEBT_EST_NOTE" hidden="1">"c17518"</definedName>
    <definedName name="IQ_NET_DEBT_EST_NOTE_CIQ" hidden="1">"c17471"</definedName>
    <definedName name="IQ_NET_DEBT_EST_NUM_ANALYSTS_2MONTH" hidden="1">"c16511"</definedName>
    <definedName name="IQ_NET_DEBT_EST_NUM_ANALYSTS_2MONTH_CIQ" hidden="1">"c16775"</definedName>
    <definedName name="IQ_NET_DEBT_EST_NUM_ANALYSTS_3MONTH" hidden="1">"c16515"</definedName>
    <definedName name="IQ_NET_DEBT_EST_NUM_ANALYSTS_3MONTH_CIQ" hidden="1">"c16779"</definedName>
    <definedName name="IQ_NET_DEBT_EST_NUM_ANALYSTS_MONTH" hidden="1">"c16507"</definedName>
    <definedName name="IQ_NET_DEBT_EST_NUM_ANALYSTS_MONTH_CIQ" hidden="1">"c16771"</definedName>
    <definedName name="IQ_NET_DEBT_EST_THOM" hidden="1">"c4027"</definedName>
    <definedName name="IQ_NET_DEBT_EST_TOTAL_REVISED_2MONTH" hidden="1">"c16514"</definedName>
    <definedName name="IQ_NET_DEBT_EST_TOTAL_REVISED_2MONTH_CIQ" hidden="1">"c16778"</definedName>
    <definedName name="IQ_NET_DEBT_EST_TOTAL_REVISED_3MONTH" hidden="1">"c16518"</definedName>
    <definedName name="IQ_NET_DEBT_EST_TOTAL_REVISED_3MONTH_CIQ" hidden="1">"c16782"</definedName>
    <definedName name="IQ_NET_DEBT_EST_TOTAL_REVISED_MONTH" hidden="1">"c16510"</definedName>
    <definedName name="IQ_NET_DEBT_EST_TOTAL_REVISED_MONTH_CIQ" hidden="1">"c16774"</definedName>
    <definedName name="IQ_NET_DEBT_EST_UP_2MONTH" hidden="1">"c16512"</definedName>
    <definedName name="IQ_NET_DEBT_EST_UP_2MONTH_CIQ" hidden="1">"c16776"</definedName>
    <definedName name="IQ_NET_DEBT_EST_UP_3MONTH" hidden="1">"c16516"</definedName>
    <definedName name="IQ_NET_DEBT_EST_UP_3MONTH_CIQ" hidden="1">"c16780"</definedName>
    <definedName name="IQ_NET_DEBT_EST_UP_MONTH" hidden="1">"c16508"</definedName>
    <definedName name="IQ_NET_DEBT_EST_UP_MONTH_CIQ" hidden="1">"c16772"</definedName>
    <definedName name="IQ_NET_DEBT_GUIDANCE" hidden="1">"c4467"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CIQ" hidden="1">"c3816"</definedName>
    <definedName name="IQ_NET_DEBT_HIGH_EST_THOM" hidden="1">"c4029"</definedName>
    <definedName name="IQ_NET_DEBT_HIGH_GUIDANCE" hidden="1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EST_THOM" hidden="1">"c4030"</definedName>
    <definedName name="IQ_NET_DEBT_LOW_GUIDANCE" hidden="1">"c4221"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CIQ" hidden="1">"c3815"</definedName>
    <definedName name="IQ_NET_DEBT_MEDIAN_EST_THOM" hidden="1">"c4028"</definedName>
    <definedName name="IQ_NET_DEBT_NUM_EST" hidden="1">"c3515"</definedName>
    <definedName name="IQ_NET_DEBT_NUM_EST_CIQ" hidden="1">"c3818"</definedName>
    <definedName name="IQ_NET_DEBT_NUM_EST_THOM" hidden="1">"c4031"</definedName>
    <definedName name="IQ_NET_DEBT_STDDEV_EST" hidden="1">"c3516"</definedName>
    <definedName name="IQ_NET_DEBT_STDDEV_EST_CIQ" hidden="1">"c3819"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EW_CLIENT_ASSETS" hidden="1">"c20430"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CT_OR_EST_CIQ_COL" hidden="1">"c11712"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IQ" hidden="1">"c12125"</definedName>
    <definedName name="IQ_NI_DET_EST_CURRENCY" hidden="1">"c12469"</definedName>
    <definedName name="IQ_NI_DET_EST_CURRENCY_CIQ" hidden="1">"c12516"</definedName>
    <definedName name="IQ_NI_DET_EST_CURRENCY_THOM" hidden="1">"c12492"</definedName>
    <definedName name="IQ_NI_DET_EST_DATE" hidden="1">"c12215"</definedName>
    <definedName name="IQ_NI_DET_EST_DATE_CIQ" hidden="1">"c12271"</definedName>
    <definedName name="IQ_NI_DET_EST_DATE_THOM" hidden="1">"c12243"</definedName>
    <definedName name="IQ_NI_DET_EST_INCL" hidden="1">"c12352"</definedName>
    <definedName name="IQ_NI_DET_EST_INCL_CIQ" hidden="1">"c12399"</definedName>
    <definedName name="IQ_NI_DET_EST_INCL_THOM" hidden="1">"c12375"</definedName>
    <definedName name="IQ_NI_DET_EST_ORIGIN" hidden="1">"c12587"</definedName>
    <definedName name="IQ_NI_DET_EST_ORIGIN_CIQ" hidden="1">"c12640"</definedName>
    <definedName name="IQ_NI_DET_EST_ORIGIN_THOM" hidden="1">"c12613"</definedName>
    <definedName name="IQ_NI_DET_EST_THOM" hidden="1">"c12093"</definedName>
    <definedName name="IQ_NI_EST" hidden="1">"c1716"</definedName>
    <definedName name="IQ_NI_EST_CIQ" hidden="1">"c4702"</definedName>
    <definedName name="IQ_NI_EST_DOWN_2MONTH" hidden="1">"c16429"</definedName>
    <definedName name="IQ_NI_EST_DOWN_2MONTH_CIQ" hidden="1">"c16717"</definedName>
    <definedName name="IQ_NI_EST_DOWN_3MONTH" hidden="1">"c16433"</definedName>
    <definedName name="IQ_NI_EST_DOWN_3MONTH_CIQ" hidden="1">"c16721"</definedName>
    <definedName name="IQ_NI_EST_DOWN_MONTH" hidden="1">"c16425"</definedName>
    <definedName name="IQ_NI_EST_DOWN_MONTH_CIQ" hidden="1">"c16713"</definedName>
    <definedName name="IQ_NI_EST_NOTE" hidden="1">"c17514"</definedName>
    <definedName name="IQ_NI_EST_NOTE_CIQ" hidden="1">"c17467"</definedName>
    <definedName name="IQ_NI_EST_NUM_ANALYSTS_2MONTH" hidden="1">"c16427"</definedName>
    <definedName name="IQ_NI_EST_NUM_ANALYSTS_2MONTH_CIQ" hidden="1">"c16715"</definedName>
    <definedName name="IQ_NI_EST_NUM_ANALYSTS_3MONTH" hidden="1">"c16431"</definedName>
    <definedName name="IQ_NI_EST_NUM_ANALYSTS_3MONTH_CIQ" hidden="1">"c16719"</definedName>
    <definedName name="IQ_NI_EST_NUM_ANALYSTS_MONTH" hidden="1">"c16423"</definedName>
    <definedName name="IQ_NI_EST_NUM_ANALYSTS_MONTH_CIQ" hidden="1">"c16711"</definedName>
    <definedName name="IQ_NI_EST_THOM" hidden="1">"c5126"</definedName>
    <definedName name="IQ_NI_EST_TOTAL_REVISED_2MONTH" hidden="1">"c16430"</definedName>
    <definedName name="IQ_NI_EST_TOTAL_REVISED_2MONTH_CIQ" hidden="1">"c16718"</definedName>
    <definedName name="IQ_NI_EST_TOTAL_REVISED_3MONTH" hidden="1">"c16434"</definedName>
    <definedName name="IQ_NI_EST_TOTAL_REVISED_3MONTH_CIQ" hidden="1">"c16722"</definedName>
    <definedName name="IQ_NI_EST_TOTAL_REVISED_MONTH" hidden="1">"c16426"</definedName>
    <definedName name="IQ_NI_EST_TOTAL_REVISED_MONTH_CIQ" hidden="1">"c16714"</definedName>
    <definedName name="IQ_NI_EST_UP_2MONTH" hidden="1">"c16428"</definedName>
    <definedName name="IQ_NI_EST_UP_2MONTH_CIQ" hidden="1">"c16716"</definedName>
    <definedName name="IQ_NI_EST_UP_3MONTH" hidden="1">"c16432"</definedName>
    <definedName name="IQ_NI_EST_UP_3MONTH_CIQ" hidden="1">"c16720"</definedName>
    <definedName name="IQ_NI_EST_UP_MONTH" hidden="1">"c16424"</definedName>
    <definedName name="IQ_NI_EST_UP_MONTH_CIQ" hidden="1">"c16712"</definedName>
    <definedName name="IQ_NI_FFIEC" hidden="1">"c13034"</definedName>
    <definedName name="IQ_NI_GAAP_GUIDANCE" hidden="1">"c4470"</definedName>
    <definedName name="IQ_NI_GAAP_GUIDANCE_CIQ" hidden="1">"c5008"</definedName>
    <definedName name="IQ_NI_GAAP_GUIDANCE_CIQ_COL" hidden="1">"c11655"</definedName>
    <definedName name="IQ_NI_GAAP_HIGH_GUIDANCE" hidden="1">"c4177"</definedName>
    <definedName name="IQ_NI_GAAP_HIGH_GUIDANCE_CIQ" hidden="1">"c4589"</definedName>
    <definedName name="IQ_NI_GAAP_HIGH_GUIDANCE_CIQ_COL" hidden="1">"c11238"</definedName>
    <definedName name="IQ_NI_GAAP_LOW_GUIDANCE" hidden="1">"c4217"</definedName>
    <definedName name="IQ_NI_GAAP_LOW_GUIDANCE_CIQ" hidden="1">"c4629"</definedName>
    <definedName name="IQ_NI_GAAP_LOW_GUIDANCE_CIQ_COL" hidden="1">"c11278"</definedName>
    <definedName name="IQ_NI_GUIDANCE" hidden="1">"c4469"</definedName>
    <definedName name="IQ_NI_GUIDANCE_CIQ" hidden="1">"c5007"</definedName>
    <definedName name="IQ_NI_GUIDANCE_CIQ_COL" hidden="1">"c11654"</definedName>
    <definedName name="IQ_NI_GW_DET_EST" hidden="1">"c12063"</definedName>
    <definedName name="IQ_NI_GW_DET_EST_CIQ" hidden="1">"c12126"</definedName>
    <definedName name="IQ_NI_GW_DET_EST_CURRENCY" hidden="1">"c12470"</definedName>
    <definedName name="IQ_NI_GW_DET_EST_CURRENCY_CIQ" hidden="1">"c12517"</definedName>
    <definedName name="IQ_NI_GW_DET_EST_DATE" hidden="1">"c12216"</definedName>
    <definedName name="IQ_NI_GW_DET_EST_DATE_CIQ" hidden="1">"c12272"</definedName>
    <definedName name="IQ_NI_GW_DET_EST_INCL" hidden="1">"c12353"</definedName>
    <definedName name="IQ_NI_GW_DET_EST_INCL_CIQ" hidden="1">"c12400"</definedName>
    <definedName name="IQ_NI_GW_DET_EST_ORIGIN_CIQ" hidden="1">"c12641"</definedName>
    <definedName name="IQ_NI_GW_EST" hidden="1">"c1723"</definedName>
    <definedName name="IQ_NI_GW_EST_CIQ" hidden="1">"c4709"</definedName>
    <definedName name="IQ_NI_GW_EST_DOWN_2MONTH" hidden="1">"c16453"</definedName>
    <definedName name="IQ_NI_GW_EST_DOWN_2MONTH_CIQ" hidden="1">"c16741"</definedName>
    <definedName name="IQ_NI_GW_EST_DOWN_3MONTH" hidden="1">"c16457"</definedName>
    <definedName name="IQ_NI_GW_EST_DOWN_3MONTH_CIQ" hidden="1">"c16745"</definedName>
    <definedName name="IQ_NI_GW_EST_DOWN_MONTH" hidden="1">"c16449"</definedName>
    <definedName name="IQ_NI_GW_EST_DOWN_MONTH_CIQ" hidden="1">"c16737"</definedName>
    <definedName name="IQ_NI_GW_EST_NOTE" hidden="1">"c17516"</definedName>
    <definedName name="IQ_NI_GW_EST_NOTE_CIQ" hidden="1">"c17469"</definedName>
    <definedName name="IQ_NI_GW_EST_NUM_ANALYSTS_2MONTH" hidden="1">"c16451"</definedName>
    <definedName name="IQ_NI_GW_EST_NUM_ANALYSTS_2MONTH_CIQ" hidden="1">"c16739"</definedName>
    <definedName name="IQ_NI_GW_EST_NUM_ANALYSTS_3MONTH" hidden="1">"c16455"</definedName>
    <definedName name="IQ_NI_GW_EST_NUM_ANALYSTS_3MONTH_CIQ" hidden="1">"c16743"</definedName>
    <definedName name="IQ_NI_GW_EST_NUM_ANALYSTS_MONTH" hidden="1">"c16447"</definedName>
    <definedName name="IQ_NI_GW_EST_NUM_ANALYSTS_MONTH_CIQ" hidden="1">"c16735"</definedName>
    <definedName name="IQ_NI_GW_EST_TOTAL_REVISED_2MONTH" hidden="1">"c16454"</definedName>
    <definedName name="IQ_NI_GW_EST_TOTAL_REVISED_2MONTH_CIQ" hidden="1">"c16742"</definedName>
    <definedName name="IQ_NI_GW_EST_TOTAL_REVISED_3MONTH" hidden="1">"c16458"</definedName>
    <definedName name="IQ_NI_GW_EST_TOTAL_REVISED_3MONTH_CIQ" hidden="1">"c16746"</definedName>
    <definedName name="IQ_NI_GW_EST_TOTAL_REVISED_MONTH" hidden="1">"c16450"</definedName>
    <definedName name="IQ_NI_GW_EST_TOTAL_REVISED_MONTH_CIQ" hidden="1">"c16738"</definedName>
    <definedName name="IQ_NI_GW_EST_UP_2MONTH" hidden="1">"c16452"</definedName>
    <definedName name="IQ_NI_GW_EST_UP_2MONTH_CIQ" hidden="1">"c16740"</definedName>
    <definedName name="IQ_NI_GW_EST_UP_3MONTH" hidden="1">"c16456"</definedName>
    <definedName name="IQ_NI_GW_EST_UP_3MONTH_CIQ" hidden="1">"c16744"</definedName>
    <definedName name="IQ_NI_GW_EST_UP_MONTH" hidden="1">"c16448"</definedName>
    <definedName name="IQ_NI_GW_EST_UP_MONTH_CIQ" hidden="1">"c16736"</definedName>
    <definedName name="IQ_NI_GW_GUIDANCE" hidden="1">"c4471"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EST_CIQ" hidden="1">"c4711"</definedName>
    <definedName name="IQ_NI_GW_HIGH_GUIDANCE" hidden="1">"c4178"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EST_CIQ" hidden="1">"c4712"</definedName>
    <definedName name="IQ_NI_GW_LOW_GUIDANCE" hidden="1">"c4218"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MEDIAN_EST_CIQ" hidden="1">"c4710"</definedName>
    <definedName name="IQ_NI_GW_NUM_EST" hidden="1">"c1727"</definedName>
    <definedName name="IQ_NI_GW_NUM_EST_CIQ" hidden="1">"c4713"</definedName>
    <definedName name="IQ_NI_GW_STDDEV_EST" hidden="1">"c1728"</definedName>
    <definedName name="IQ_NI_GW_STDDEV_EST_CIQ" hidden="1">"c4714"</definedName>
    <definedName name="IQ_NI_HIGH_EST" hidden="1">"c1718"</definedName>
    <definedName name="IQ_NI_HIGH_EST_CIQ" hidden="1">"c4704"</definedName>
    <definedName name="IQ_NI_HIGH_EST_THOM" hidden="1">"c5128"</definedName>
    <definedName name="IQ_NI_HIGH_GUIDANCE" hidden="1">"c4176"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CIQ" hidden="1">"c4705"</definedName>
    <definedName name="IQ_NI_LOW_EST_THOM" hidden="1">"c5129"</definedName>
    <definedName name="IQ_NI_LOW_GUIDANCE" hidden="1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CIQ" hidden="1">"c4703"</definedName>
    <definedName name="IQ_NI_MEDIAN_EST_THOM" hidden="1">"c5127"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NUM_EST_THOM" hidden="1">"c5130"</definedName>
    <definedName name="IQ_NI_REPORTED_DET_EST_CIQ" hidden="1">"c12127"</definedName>
    <definedName name="IQ_NI_REPORTED_DET_EST_CURRENCY_CIQ" hidden="1">"c12518"</definedName>
    <definedName name="IQ_NI_REPORTED_DET_EST_DATE_CIQ" hidden="1">"c12273"</definedName>
    <definedName name="IQ_NI_REPORTED_DET_EST_INCL_CIQ" hidden="1">"c12401"</definedName>
    <definedName name="IQ_NI_REPORTED_DET_EST_ORIGIN" hidden="1">"c12588"</definedName>
    <definedName name="IQ_NI_REPORTED_DET_EST_ORIGIN_CIQ" hidden="1">"c12642"</definedName>
    <definedName name="IQ_NI_REPORTED_EST" hidden="1">"c1730"</definedName>
    <definedName name="IQ_NI_REPORTED_EST_CIQ" hidden="1">"c4716"</definedName>
    <definedName name="IQ_NI_REPORTED_EST_DOWN_2MONTH" hidden="1">"c16441"</definedName>
    <definedName name="IQ_NI_REPORTED_EST_DOWN_2MONTH_CIQ" hidden="1">"c16729"</definedName>
    <definedName name="IQ_NI_REPORTED_EST_DOWN_3MONTH" hidden="1">"c16445"</definedName>
    <definedName name="IQ_NI_REPORTED_EST_DOWN_3MONTH_CIQ" hidden="1">"c16733"</definedName>
    <definedName name="IQ_NI_REPORTED_EST_DOWN_MONTH" hidden="1">"c16437"</definedName>
    <definedName name="IQ_NI_REPORTED_EST_DOWN_MONTH_CIQ" hidden="1">"c16725"</definedName>
    <definedName name="IQ_NI_REPORTED_EST_NOTE" hidden="1">"c17515"</definedName>
    <definedName name="IQ_NI_REPORTED_EST_NOTE_CIQ" hidden="1">"c17468"</definedName>
    <definedName name="IQ_NI_REPORTED_EST_NUM_ANALYSTS_2MONTH" hidden="1">"c16439"</definedName>
    <definedName name="IQ_NI_REPORTED_EST_NUM_ANALYSTS_2MONTH_CIQ" hidden="1">"c16727"</definedName>
    <definedName name="IQ_NI_REPORTED_EST_NUM_ANALYSTS_3MONTH" hidden="1">"c16443"</definedName>
    <definedName name="IQ_NI_REPORTED_EST_NUM_ANALYSTS_3MONTH_CIQ" hidden="1">"c16731"</definedName>
    <definedName name="IQ_NI_REPORTED_EST_NUM_ANALYSTS_MONTH" hidden="1">"c16435"</definedName>
    <definedName name="IQ_NI_REPORTED_EST_NUM_ANALYSTS_MONTH_CIQ" hidden="1">"c16723"</definedName>
    <definedName name="IQ_NI_REPORTED_EST_TOTAL_REVISED_2MONTH" hidden="1">"c16442"</definedName>
    <definedName name="IQ_NI_REPORTED_EST_TOTAL_REVISED_2MONTH_CIQ" hidden="1">"c16730"</definedName>
    <definedName name="IQ_NI_REPORTED_EST_TOTAL_REVISED_3MONTH" hidden="1">"c16446"</definedName>
    <definedName name="IQ_NI_REPORTED_EST_TOTAL_REVISED_3MONTH_CIQ" hidden="1">"c16734"</definedName>
    <definedName name="IQ_NI_REPORTED_EST_TOTAL_REVISED_MONTH" hidden="1">"c16438"</definedName>
    <definedName name="IQ_NI_REPORTED_EST_TOTAL_REVISED_MONTH_CIQ" hidden="1">"c16726"</definedName>
    <definedName name="IQ_NI_REPORTED_EST_UP_2MONTH" hidden="1">"c16440"</definedName>
    <definedName name="IQ_NI_REPORTED_EST_UP_2MONTH_CIQ" hidden="1">"c16728"</definedName>
    <definedName name="IQ_NI_REPORTED_EST_UP_3MONTH" hidden="1">"c16444"</definedName>
    <definedName name="IQ_NI_REPORTED_EST_UP_3MONTH_CIQ" hidden="1">"c16732"</definedName>
    <definedName name="IQ_NI_REPORTED_EST_UP_MONTH" hidden="1">"c16436"</definedName>
    <definedName name="IQ_NI_REPORTED_EST_UP_MONTH_CIQ" hidden="1">"c16724"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IQ" hidden="1">"c12128"</definedName>
    <definedName name="IQ_OPER_INC_DET_EST_CIQ_CURRENCY_CIQ" hidden="1">"c12519"</definedName>
    <definedName name="IQ_OPER_INC_DET_EST_CIQ_INCL_INCL_CIQ" hidden="1">"c12402"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CIQ" hidden="1">"c12274"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ORIGIN" hidden="1">"c12589"</definedName>
    <definedName name="IQ_OPER_INC_DET_EST_ORIGIN_CIQ" hidden="1">"c12643"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CIQ" hidden="1">"c12010"</definedName>
    <definedName name="IQ_OPER_INC_EST_DOWN_2MONTH" hidden="1">"c16369"</definedName>
    <definedName name="IQ_OPER_INC_EST_DOWN_3MONTH" hidden="1">"c16373"</definedName>
    <definedName name="IQ_OPER_INC_EST_DOWN_MONTH" hidden="1">"c16365"</definedName>
    <definedName name="IQ_OPER_INC_EST_NUM_ANALYSTS_2MONTH" hidden="1">"c16367"</definedName>
    <definedName name="IQ_OPER_INC_EST_NUM_ANALYSTS_3MONTH" hidden="1">"c16371"</definedName>
    <definedName name="IQ_OPER_INC_EST_NUM_ANALYSTS_MONTH" hidden="1">"c16363"</definedName>
    <definedName name="IQ_OPER_INC_EST_THOM" hidden="1">"c5112"</definedName>
    <definedName name="IQ_OPER_INC_EST_TOTAL_REVISED_2MONTH" hidden="1">"c16370"</definedName>
    <definedName name="IQ_OPER_INC_EST_TOTAL_REVISED_3MONTH" hidden="1">"c16374"</definedName>
    <definedName name="IQ_OPER_INC_EST_TOTAL_REVISED_MONTH" hidden="1">"c16366"</definedName>
    <definedName name="IQ_OPER_INC_EST_UP_2MONTH" hidden="1">"c16368"</definedName>
    <definedName name="IQ_OPER_INC_EST_UP_3MONTH" hidden="1">"c16372"</definedName>
    <definedName name="IQ_OPER_INC_EST_UP_MONTH" hidden="1">"c16364"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MEDIAN_EST_THOM" hidden="1">"c5113"</definedName>
    <definedName name="IQ_OPER_INC_NUM_EST" hidden="1">"c1692"</definedName>
    <definedName name="IQ_OPER_INC_NUM_EST_CIQ" hidden="1">"c12014"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BV_FWD_THOM" hidden="1">"c15237"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THOM" hidden="1">"c5277"</definedName>
    <definedName name="IQ_PERCENT_CHANGE_EST_CFPS_12MONTHS" hidden="1">"c1812"</definedName>
    <definedName name="IQ_PERCENT_CHANGE_EST_CFPS_12MONTHS_CIQ" hidden="1">"c3755"</definedName>
    <definedName name="IQ_PERCENT_CHANGE_EST_CFPS_12MONTHS_THOM" hidden="1">"c5234"</definedName>
    <definedName name="IQ_PERCENT_CHANGE_EST_CFPS_18MONTHS" hidden="1">"c1813"</definedName>
    <definedName name="IQ_PERCENT_CHANGE_EST_CFPS_18MONTHS_CIQ" hidden="1">"c3756"</definedName>
    <definedName name="IQ_PERCENT_CHANGE_EST_CFPS_18MONTHS_THOM" hidden="1">"c5235"</definedName>
    <definedName name="IQ_PERCENT_CHANGE_EST_CFPS_3MONTHS" hidden="1">"c1809"</definedName>
    <definedName name="IQ_PERCENT_CHANGE_EST_CFPS_3MONTHS_CIQ" hidden="1">"c3752"</definedName>
    <definedName name="IQ_PERCENT_CHANGE_EST_CFPS_3MONTHS_THOM" hidden="1">"c5231"</definedName>
    <definedName name="IQ_PERCENT_CHANGE_EST_CFPS_6MONTHS" hidden="1">"c1810"</definedName>
    <definedName name="IQ_PERCENT_CHANGE_EST_CFPS_6MONTHS_CIQ" hidden="1">"c3753"</definedName>
    <definedName name="IQ_PERCENT_CHANGE_EST_CFPS_6MONTHS_THOM" hidden="1">"c5232"</definedName>
    <definedName name="IQ_PERCENT_CHANGE_EST_CFPS_9MONTHS" hidden="1">"c1811"</definedName>
    <definedName name="IQ_PERCENT_CHANGE_EST_CFPS_9MONTHS_CIQ" hidden="1">"c3754"</definedName>
    <definedName name="IQ_PERCENT_CHANGE_EST_CFPS_9MONTHS_THOM" hidden="1">"c5233"</definedName>
    <definedName name="IQ_PERCENT_CHANGE_EST_CFPS_DAY" hidden="1">"c1806"</definedName>
    <definedName name="IQ_PERCENT_CHANGE_EST_CFPS_DAY_CIQ" hidden="1">"c3750"</definedName>
    <definedName name="IQ_PERCENT_CHANGE_EST_CFPS_DAY_THOM" hidden="1">"c5229"</definedName>
    <definedName name="IQ_PERCENT_CHANGE_EST_CFPS_MONTH" hidden="1">"c1808"</definedName>
    <definedName name="IQ_PERCENT_CHANGE_EST_CFPS_MONTH_CIQ" hidden="1">"c3751"</definedName>
    <definedName name="IQ_PERCENT_CHANGE_EST_CFPS_MONTH_THOM" hidden="1">"c5230"</definedName>
    <definedName name="IQ_PERCENT_CHANGE_EST_CFPS_WEEK" hidden="1">"c1807"</definedName>
    <definedName name="IQ_PERCENT_CHANGE_EST_CFPS_WEEK_CIQ" hidden="1">"c3793"</definedName>
    <definedName name="IQ_PERCENT_CHANGE_EST_CFPS_WEEK_THOM" hidden="1">"c5272"</definedName>
    <definedName name="IQ_PERCENT_CHANGE_EST_DPS_12MONTHS" hidden="1">"c1820"</definedName>
    <definedName name="IQ_PERCENT_CHANGE_EST_DPS_12MONTHS_CIQ" hidden="1">"c3762"</definedName>
    <definedName name="IQ_PERCENT_CHANGE_EST_DPS_12MONTHS_THOM" hidden="1">"c5241"</definedName>
    <definedName name="IQ_PERCENT_CHANGE_EST_DPS_18MONTHS" hidden="1">"c1821"</definedName>
    <definedName name="IQ_PERCENT_CHANGE_EST_DPS_18MONTHS_CIQ" hidden="1">"c3763"</definedName>
    <definedName name="IQ_PERCENT_CHANGE_EST_DPS_18MONTHS_THOM" hidden="1">"c5242"</definedName>
    <definedName name="IQ_PERCENT_CHANGE_EST_DPS_3MONTHS" hidden="1">"c1817"</definedName>
    <definedName name="IQ_PERCENT_CHANGE_EST_DPS_3MONTHS_CIQ" hidden="1">"c3759"</definedName>
    <definedName name="IQ_PERCENT_CHANGE_EST_DPS_3MONTHS_THOM" hidden="1">"c5238"</definedName>
    <definedName name="IQ_PERCENT_CHANGE_EST_DPS_6MONTHS" hidden="1">"c1818"</definedName>
    <definedName name="IQ_PERCENT_CHANGE_EST_DPS_6MONTHS_CIQ" hidden="1">"c3760"</definedName>
    <definedName name="IQ_PERCENT_CHANGE_EST_DPS_6MONTHS_THOM" hidden="1">"c5239"</definedName>
    <definedName name="IQ_PERCENT_CHANGE_EST_DPS_9MONTHS" hidden="1">"c1819"</definedName>
    <definedName name="IQ_PERCENT_CHANGE_EST_DPS_9MONTHS_CIQ" hidden="1">"c3761"</definedName>
    <definedName name="IQ_PERCENT_CHANGE_EST_DPS_9MONTHS_THOM" hidden="1">"c5240"</definedName>
    <definedName name="IQ_PERCENT_CHANGE_EST_DPS_DAY" hidden="1">"c1814"</definedName>
    <definedName name="IQ_PERCENT_CHANGE_EST_DPS_DAY_CIQ" hidden="1">"c3757"</definedName>
    <definedName name="IQ_PERCENT_CHANGE_EST_DPS_DAY_THOM" hidden="1">"c5236"</definedName>
    <definedName name="IQ_PERCENT_CHANGE_EST_DPS_MONTH" hidden="1">"c1816"</definedName>
    <definedName name="IQ_PERCENT_CHANGE_EST_DPS_MONTH_CIQ" hidden="1">"c3758"</definedName>
    <definedName name="IQ_PERCENT_CHANGE_EST_DPS_MONTH_THOM" hidden="1">"c5237"</definedName>
    <definedName name="IQ_PERCENT_CHANGE_EST_DPS_WEEK" hidden="1">"c1815"</definedName>
    <definedName name="IQ_PERCENT_CHANGE_EST_DPS_WEEK_CIQ" hidden="1">"c3794"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THOM" hidden="1">"c5207"</definedName>
    <definedName name="IQ_PERCENT_CHANGE_EST_FFO_12MONTHS" hidden="1">"c1828"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REUT" hidden="1">"c3934"</definedName>
    <definedName name="IQ_PERCENT_CHANGE_EST_FFO_MONTH_THOM" hidden="1">"c5244"</definedName>
    <definedName name="IQ_PERCENT_CHANGE_EST_FFO_SHARE_12MONTHS" hidden="1">"c1828"</definedName>
    <definedName name="IQ_PERCENT_CHANGE_EST_FFO_SHARE_12MONTHS_CIQ" hidden="1">"c3769"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CIQ" hidden="1">"c3770"</definedName>
    <definedName name="IQ_PERCENT_CHANGE_EST_FFO_SHARE_18MONTHS_THOM" hidden="1">"c5249"</definedName>
    <definedName name="IQ_PERCENT_CHANGE_EST_FFO_SHARE_3MONTHS" hidden="1">"c1825"</definedName>
    <definedName name="IQ_PERCENT_CHANGE_EST_FFO_SHARE_3MONTHS_CIQ" hidden="1">"c3766"</definedName>
    <definedName name="IQ_PERCENT_CHANGE_EST_FFO_SHARE_3MONTHS_THOM" hidden="1">"c5245"</definedName>
    <definedName name="IQ_PERCENT_CHANGE_EST_FFO_SHARE_6MONTHS" hidden="1">"c1826"</definedName>
    <definedName name="IQ_PERCENT_CHANGE_EST_FFO_SHARE_6MONTHS_CIQ" hidden="1">"c3767"</definedName>
    <definedName name="IQ_PERCENT_CHANGE_EST_FFO_SHARE_6MONTHS_THOM" hidden="1">"c5246"</definedName>
    <definedName name="IQ_PERCENT_CHANGE_EST_FFO_SHARE_9MONTHS" hidden="1">"c1827"</definedName>
    <definedName name="IQ_PERCENT_CHANGE_EST_FFO_SHARE_9MONTHS_CIQ" hidden="1">"c3768"</definedName>
    <definedName name="IQ_PERCENT_CHANGE_EST_FFO_SHARE_9MONTHS_THOM" hidden="1">"c5247"</definedName>
    <definedName name="IQ_PERCENT_CHANGE_EST_FFO_SHARE_DAY" hidden="1">"c1822"</definedName>
    <definedName name="IQ_PERCENT_CHANGE_EST_FFO_SHARE_DAY_CIQ" hidden="1">"c3764"</definedName>
    <definedName name="IQ_PERCENT_CHANGE_EST_FFO_SHARE_DAY_THOM" hidden="1">"c5243"</definedName>
    <definedName name="IQ_PERCENT_CHANGE_EST_FFO_SHARE_MONTH" hidden="1">"c1824"</definedName>
    <definedName name="IQ_PERCENT_CHANGE_EST_FFO_SHARE_MONTH_CIQ" hidden="1">"c3765"</definedName>
    <definedName name="IQ_PERCENT_CHANGE_EST_FFO_SHARE_MONTH_THOM" hidden="1">"c5244"</definedName>
    <definedName name="IQ_PERCENT_CHANGE_EST_FFO_SHARE_SHARE_12MONTHS" hidden="1">"c1828"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THOM" hidden="1">"c5274"</definedName>
    <definedName name="IQ_PERCENT_CHANGE_EST_FFO_SHARE_WEEK" hidden="1">"c1823"</definedName>
    <definedName name="IQ_PERCENT_CHANGE_EST_FFO_SHARE_WEEK_CIQ" hidden="1">"c3795"</definedName>
    <definedName name="IQ_PERCENT_CHANGE_EST_FFO_SHARE_WEEK_THOM" hidden="1">"c5274"</definedName>
    <definedName name="IQ_PERCENT_CHANGE_EST_FFO_WEEK" hidden="1">"c1823"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THOM" hidden="1">"c5215"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ACT_OR_EST_CIQ_COL" hidden="1">"c11711"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DET_EST_CIQ" hidden="1">"c12116"</definedName>
    <definedName name="IQ_PRETAX_GW_INC_DET_EST_CURRENCY_CIQ" hidden="1">"c12507"</definedName>
    <definedName name="IQ_PRETAX_GW_INC_DET_EST_DATE_CIQ" hidden="1">"c12262"</definedName>
    <definedName name="IQ_PRETAX_GW_INC_DET_EST_INCL_CIQ" hidden="1">"c12390"</definedName>
    <definedName name="IQ_PRETAX_GW_INC_DET_EST_ORIGIN_CIQ" hidden="1">"c12631"</definedName>
    <definedName name="IQ_PRETAX_GW_INC_EST" hidden="1">"c1702"</definedName>
    <definedName name="IQ_PRETAX_GW_INC_EST_CIQ" hidden="1">"c4688"</definedName>
    <definedName name="IQ_PRETAX_GW_INC_EST_DOWN_2MONTH" hidden="1">"c16417"</definedName>
    <definedName name="IQ_PRETAX_GW_INC_EST_DOWN_2MONTH_CIQ" hidden="1">"c16705"</definedName>
    <definedName name="IQ_PRETAX_GW_INC_EST_DOWN_3MONTH" hidden="1">"c16421"</definedName>
    <definedName name="IQ_PRETAX_GW_INC_EST_DOWN_3MONTH_CIQ" hidden="1">"c16709"</definedName>
    <definedName name="IQ_PRETAX_GW_INC_EST_DOWN_MONTH" hidden="1">"c16413"</definedName>
    <definedName name="IQ_PRETAX_GW_INC_EST_DOWN_MONTH_CIQ" hidden="1">"c16701"</definedName>
    <definedName name="IQ_PRETAX_GW_INC_EST_NOTE" hidden="1">"c17513"</definedName>
    <definedName name="IQ_PRETAX_GW_INC_EST_NOTE_CIQ" hidden="1">"c17466"</definedName>
    <definedName name="IQ_PRETAX_GW_INC_EST_NUM_ANALYSTS_2MONTH" hidden="1">"c16415"</definedName>
    <definedName name="IQ_PRETAX_GW_INC_EST_NUM_ANALYSTS_2MONTH_CIQ" hidden="1">"c16703"</definedName>
    <definedName name="IQ_PRETAX_GW_INC_EST_NUM_ANALYSTS_3MONTH" hidden="1">"c16419"</definedName>
    <definedName name="IQ_PRETAX_GW_INC_EST_NUM_ANALYSTS_3MONTH_CIQ" hidden="1">"c16707"</definedName>
    <definedName name="IQ_PRETAX_GW_INC_EST_NUM_ANALYSTS_MONTH" hidden="1">"c16411"</definedName>
    <definedName name="IQ_PRETAX_GW_INC_EST_NUM_ANALYSTS_MONTH_CIQ" hidden="1">"c16699"</definedName>
    <definedName name="IQ_PRETAX_GW_INC_EST_TOTAL_REVISED_2MONTH" hidden="1">"c16418"</definedName>
    <definedName name="IQ_PRETAX_GW_INC_EST_TOTAL_REVISED_2MONTH_CIQ" hidden="1">"c16706"</definedName>
    <definedName name="IQ_PRETAX_GW_INC_EST_TOTAL_REVISED_3MONTH" hidden="1">"c16422"</definedName>
    <definedName name="IQ_PRETAX_GW_INC_EST_TOTAL_REVISED_3MONTH_CIQ" hidden="1">"c16710"</definedName>
    <definedName name="IQ_PRETAX_GW_INC_EST_TOTAL_REVISED_MONTH" hidden="1">"c16414"</definedName>
    <definedName name="IQ_PRETAX_GW_INC_EST_TOTAL_REVISED_MONTH_CIQ" hidden="1">"c16702"</definedName>
    <definedName name="IQ_PRETAX_GW_INC_EST_UP_2MONTH" hidden="1">"c16416"</definedName>
    <definedName name="IQ_PRETAX_GW_INC_EST_UP_2MONTH_CIQ" hidden="1">"c16704"</definedName>
    <definedName name="IQ_PRETAX_GW_INC_EST_UP_3MONTH" hidden="1">"c16420"</definedName>
    <definedName name="IQ_PRETAX_GW_INC_EST_UP_3MONTH_CIQ" hidden="1">"c16708"</definedName>
    <definedName name="IQ_PRETAX_GW_INC_EST_UP_MONTH" hidden="1">"c16412"</definedName>
    <definedName name="IQ_PRETAX_GW_INC_EST_UP_MONTH_CIQ" hidden="1">"c16700"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AFTER_CAP_ALLOCATION_FOREIGN_FFIEC" hidden="1">"c15390"</definedName>
    <definedName name="IQ_PRETAX_INC_BEFORE_CAP_ALLOCATION_FOREIGN_FFIEC" hidden="1">"c15388"</definedName>
    <definedName name="IQ_PRETAX_INC_DET_EST" hidden="1">"c12055"</definedName>
    <definedName name="IQ_PRETAX_INC_DET_EST_CIQ" hidden="1">"c12115"</definedName>
    <definedName name="IQ_PRETAX_INC_DET_EST_CURRENCY" hidden="1">"c12462"</definedName>
    <definedName name="IQ_PRETAX_INC_DET_EST_CURRENCY_CIQ" hidden="1">"c12506"</definedName>
    <definedName name="IQ_PRETAX_INC_DET_EST_CURRENCY_THOM" hidden="1">"c12483"</definedName>
    <definedName name="IQ_PRETAX_INC_DET_EST_DATE" hidden="1">"c12208"</definedName>
    <definedName name="IQ_PRETAX_INC_DET_EST_DATE_CIQ" hidden="1">"c12261"</definedName>
    <definedName name="IQ_PRETAX_INC_DET_EST_DATE_THOM" hidden="1">"c12234"</definedName>
    <definedName name="IQ_PRETAX_INC_DET_EST_INCL" hidden="1">"c12345"</definedName>
    <definedName name="IQ_PRETAX_INC_DET_EST_INCL_CIQ" hidden="1">"c12389"</definedName>
    <definedName name="IQ_PRETAX_INC_DET_EST_INCL_THOM" hidden="1">"c12366"</definedName>
    <definedName name="IQ_PRETAX_INC_DET_EST_ORIGIN" hidden="1">"c12771"</definedName>
    <definedName name="IQ_PRETAX_INC_DET_EST_ORIGIN_CIQ" hidden="1">"c12630"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CIQ" hidden="1">"c4681"</definedName>
    <definedName name="IQ_PRETAX_INC_EST_DOWN_2MONTH" hidden="1">"c16393"</definedName>
    <definedName name="IQ_PRETAX_INC_EST_DOWN_2MONTH_CIQ" hidden="1">"c16681"</definedName>
    <definedName name="IQ_PRETAX_INC_EST_DOWN_3MONTH" hidden="1">"c16397"</definedName>
    <definedName name="IQ_PRETAX_INC_EST_DOWN_3MONTH_CIQ" hidden="1">"c16685"</definedName>
    <definedName name="IQ_PRETAX_INC_EST_DOWN_MONTH" hidden="1">"c16389"</definedName>
    <definedName name="IQ_PRETAX_INC_EST_DOWN_MONTH_CIQ" hidden="1">"c16677"</definedName>
    <definedName name="IQ_PRETAX_INC_EST_NOTE" hidden="1">"c17511"</definedName>
    <definedName name="IQ_PRETAX_INC_EST_NOTE_CIQ" hidden="1">"c17464"</definedName>
    <definedName name="IQ_PRETAX_INC_EST_NUM_ANALYSTS_2MONTH" hidden="1">"c16391"</definedName>
    <definedName name="IQ_PRETAX_INC_EST_NUM_ANALYSTS_2MONTH_CIQ" hidden="1">"c16679"</definedName>
    <definedName name="IQ_PRETAX_INC_EST_NUM_ANALYSTS_3MONTH" hidden="1">"c16395"</definedName>
    <definedName name="IQ_PRETAX_INC_EST_NUM_ANALYSTS_3MONTH_CIQ" hidden="1">"c16683"</definedName>
    <definedName name="IQ_PRETAX_INC_EST_NUM_ANALYSTS_MONTH" hidden="1">"c16387"</definedName>
    <definedName name="IQ_PRETAX_INC_EST_NUM_ANALYSTS_MONTH_CIQ" hidden="1">"c16675"</definedName>
    <definedName name="IQ_PRETAX_INC_EST_THOM" hidden="1">"c5119"</definedName>
    <definedName name="IQ_PRETAX_INC_EST_TOTAL_REVISED_2MONTH" hidden="1">"c16394"</definedName>
    <definedName name="IQ_PRETAX_INC_EST_TOTAL_REVISED_2MONTH_CIQ" hidden="1">"c16682"</definedName>
    <definedName name="IQ_PRETAX_INC_EST_TOTAL_REVISED_3MONTH" hidden="1">"c16398"</definedName>
    <definedName name="IQ_PRETAX_INC_EST_TOTAL_REVISED_3MONTH_CIQ" hidden="1">"c16686"</definedName>
    <definedName name="IQ_PRETAX_INC_EST_TOTAL_REVISED_MONTH" hidden="1">"c16390"</definedName>
    <definedName name="IQ_PRETAX_INC_EST_TOTAL_REVISED_MONTH_CIQ" hidden="1">"c16678"</definedName>
    <definedName name="IQ_PRETAX_INC_EST_UP_2MONTH" hidden="1">"c16392"</definedName>
    <definedName name="IQ_PRETAX_INC_EST_UP_2MONTH_CIQ" hidden="1">"c16680"</definedName>
    <definedName name="IQ_PRETAX_INC_EST_UP_3MONTH" hidden="1">"c16396"</definedName>
    <definedName name="IQ_PRETAX_INC_EST_UP_3MONTH_CIQ" hidden="1">"c16684"</definedName>
    <definedName name="IQ_PRETAX_INC_EST_UP_MONTH" hidden="1">"c16388"</definedName>
    <definedName name="IQ_PRETAX_INC_EST_UP_MONTH_CIQ" hidden="1">"c16676"</definedName>
    <definedName name="IQ_PRETAX_INC_HIGH_EST" hidden="1">"c1697"</definedName>
    <definedName name="IQ_PRETAX_INC_HIGH_EST_CIQ" hidden="1">"c4683"</definedName>
    <definedName name="IQ_PRETAX_INC_HIGH_EST_THOM" hidden="1">"c5121"</definedName>
    <definedName name="IQ_PRETAX_INC_LOW_EST" hidden="1">"c1698"</definedName>
    <definedName name="IQ_PRETAX_INC_LOW_EST_CIQ" hidden="1">"c4684"</definedName>
    <definedName name="IQ_PRETAX_INC_LOW_EST_THOM" hidden="1">"c5122"</definedName>
    <definedName name="IQ_PRETAX_INC_MEDIAN_EST" hidden="1">"c1696"</definedName>
    <definedName name="IQ_PRETAX_INC_MEDIAN_EST_CIQ" hidden="1">"c4682"</definedName>
    <definedName name="IQ_PRETAX_INC_MEDIAN_EST_THOM" hidden="1">"c5120"</definedName>
    <definedName name="IQ_PRETAX_INC_NUM_EST" hidden="1">"c1699"</definedName>
    <definedName name="IQ_PRETAX_INC_NUM_EST_CIQ" hidden="1">"c4685"</definedName>
    <definedName name="IQ_PRETAX_INC_NUM_EST_THOM" hidden="1">"c5123"</definedName>
    <definedName name="IQ_PRETAX_INC_STDDEV_EST" hidden="1">"c1700"</definedName>
    <definedName name="IQ_PRETAX_INC_STDDEV_EST_CIQ" hidden="1">"c4686"</definedName>
    <definedName name="IQ_PRETAX_INC_STDDEV_EST_THOM" hidden="1">"c5124"</definedName>
    <definedName name="IQ_PRETAX_OPERATING_INC_AVG_ASSETS_FFIEC" hidden="1">"c13365"</definedName>
    <definedName name="IQ_PRETAX_REPORT_INC_DET_EST_CIQ" hidden="1">"c12117"</definedName>
    <definedName name="IQ_PRETAX_REPORT_INC_DET_EST_CURRENCY_CIQ" hidden="1">"c12508"</definedName>
    <definedName name="IQ_PRETAX_REPORT_INC_DET_EST_DATE_CIQ" hidden="1">"c12263"</definedName>
    <definedName name="IQ_PRETAX_REPORT_INC_DET_EST_INCL_CIQ" hidden="1">"c12391"</definedName>
    <definedName name="IQ_PRETAX_REPORT_INC_DET_EST_ORIGIN_CIQ" hidden="1">"c12719"</definedName>
    <definedName name="IQ_PRETAX_REPORT_INC_EST" hidden="1">"c1709"</definedName>
    <definedName name="IQ_PRETAX_REPORT_INC_EST_CIQ" hidden="1">"c4695"</definedName>
    <definedName name="IQ_PRETAX_REPORT_INC_EST_DOWN_2MONTH" hidden="1">"c16405"</definedName>
    <definedName name="IQ_PRETAX_REPORT_INC_EST_DOWN_2MONTH_CIQ" hidden="1">"c16693"</definedName>
    <definedName name="IQ_PRETAX_REPORT_INC_EST_DOWN_3MONTH" hidden="1">"c16409"</definedName>
    <definedName name="IQ_PRETAX_REPORT_INC_EST_DOWN_3MONTH_CIQ" hidden="1">"c16697"</definedName>
    <definedName name="IQ_PRETAX_REPORT_INC_EST_DOWN_MONTH" hidden="1">"c16401"</definedName>
    <definedName name="IQ_PRETAX_REPORT_INC_EST_DOWN_MONTH_CIQ" hidden="1">"c16689"</definedName>
    <definedName name="IQ_PRETAX_REPORT_INC_EST_NOTE" hidden="1">"c17512"</definedName>
    <definedName name="IQ_PRETAX_REPORT_INC_EST_NOTE_CIQ" hidden="1">"c17465"</definedName>
    <definedName name="IQ_PRETAX_REPORT_INC_EST_NUM_ANALYSTS_2MONTH" hidden="1">"c16403"</definedName>
    <definedName name="IQ_PRETAX_REPORT_INC_EST_NUM_ANALYSTS_2MONTH_CIQ" hidden="1">"c16691"</definedName>
    <definedName name="IQ_PRETAX_REPORT_INC_EST_NUM_ANALYSTS_3MONTH" hidden="1">"c16407"</definedName>
    <definedName name="IQ_PRETAX_REPORT_INC_EST_NUM_ANALYSTS_3MONTH_CIQ" hidden="1">"c16695"</definedName>
    <definedName name="IQ_PRETAX_REPORT_INC_EST_NUM_ANALYSTS_MONTH" hidden="1">"c16399"</definedName>
    <definedName name="IQ_PRETAX_REPORT_INC_EST_NUM_ANALYSTS_MONTH_CIQ" hidden="1">"c16687"</definedName>
    <definedName name="IQ_PRETAX_REPORT_INC_EST_TOTAL_REVISED_2MONTH" hidden="1">"c16406"</definedName>
    <definedName name="IQ_PRETAX_REPORT_INC_EST_TOTAL_REVISED_2MONTH_CIQ" hidden="1">"c16694"</definedName>
    <definedName name="IQ_PRETAX_REPORT_INC_EST_TOTAL_REVISED_3MONTH" hidden="1">"c16410"</definedName>
    <definedName name="IQ_PRETAX_REPORT_INC_EST_TOTAL_REVISED_3MONTH_CIQ" hidden="1">"c16698"</definedName>
    <definedName name="IQ_PRETAX_REPORT_INC_EST_TOTAL_REVISED_MONTH" hidden="1">"c16402"</definedName>
    <definedName name="IQ_PRETAX_REPORT_INC_EST_TOTAL_REVISED_MONTH_CIQ" hidden="1">"c16690"</definedName>
    <definedName name="IQ_PRETAX_REPORT_INC_EST_UP_2MONTH" hidden="1">"c16404"</definedName>
    <definedName name="IQ_PRETAX_REPORT_INC_EST_UP_2MONTH_CIQ" hidden="1">"c16692"</definedName>
    <definedName name="IQ_PRETAX_REPORT_INC_EST_UP_3MONTH" hidden="1">"c16408"</definedName>
    <definedName name="IQ_PRETAX_REPORT_INC_EST_UP_3MONTH_CIQ" hidden="1">"c16696"</definedName>
    <definedName name="IQ_PRETAX_REPORT_INC_EST_UP_MONTH" hidden="1">"c16400"</definedName>
    <definedName name="IQ_PRETAX_REPORT_INC_EST_UP_MONTH_CIQ" hidden="1">"c16688"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CIQ" hidden="1">"c4046"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" hidden="1">"c5030"</definedName>
    <definedName name="IQ_PRICE_VOLATILITY_EST_CIQ_COL" hidden="1">"c11677"</definedName>
    <definedName name="IQ_PRICE_VOLATILITY_HIGH" hidden="1">"c4493"</definedName>
    <definedName name="IQ_PRICE_VOLATILITY_HIGH_CIQ" hidden="1">"c5031"</definedName>
    <definedName name="IQ_PRICE_VOLATILITY_HIGH_CIQ_COL" hidden="1">"c11678"</definedName>
    <definedName name="IQ_PRICE_VOLATILITY_LOW" hidden="1">"c4494"</definedName>
    <definedName name="IQ_PRICE_VOLATILITY_LOW_CIQ" hidden="1">"c5032"</definedName>
    <definedName name="IQ_PRICE_VOLATILITY_LOW_CIQ_COL" hidden="1">"c11679"</definedName>
    <definedName name="IQ_PRICE_VOLATILITY_MEDIAN" hidden="1">"c4495"</definedName>
    <definedName name="IQ_PRICE_VOLATILITY_MEDIAN_CIQ" hidden="1">"c5033"</definedName>
    <definedName name="IQ_PRICE_VOLATILITY_MEDIAN_CIQ_COL" hidden="1">"c11680"</definedName>
    <definedName name="IQ_PRICE_VOLATILITY_NUM" hidden="1">"c4496"</definedName>
    <definedName name="IQ_PRICE_VOLATILITY_NUM_CIQ" hidden="1">"c5034"</definedName>
    <definedName name="IQ_PRICE_VOLATILITY_NUM_CIQ_COL" hidden="1">"c11681"</definedName>
    <definedName name="IQ_PRICE_VOLATILITY_STDDEV" hidden="1">"c4497"</definedName>
    <definedName name="IQ_PRICE_VOLATILITY_STDDEV_CIQ" hidden="1">"c5035"</definedName>
    <definedName name="IQ_PRICE_VOLATILITY_STDDEV_CIQ_COL" hidden="1">"c11682"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CIQ" hidden="1">"c12130"</definedName>
    <definedName name="IQ_RETURN_ASSETS_DET_EST_DATE" hidden="1">"c12219"</definedName>
    <definedName name="IQ_RETURN_ASSETS_DET_EST_DATE_CIQ" hidden="1">"c12276"</definedName>
    <definedName name="IQ_RETURN_ASSETS_DET_EST_DATE_THOM" hidden="1">"c12247"</definedName>
    <definedName name="IQ_RETURN_ASSETS_DET_EST_INCL" hidden="1">"c12356"</definedName>
    <definedName name="IQ_RETURN_ASSETS_DET_EST_INCL_CIQ" hidden="1">"c12404"</definedName>
    <definedName name="IQ_RETURN_ASSETS_DET_EST_INCL_THOM" hidden="1">"c12379"</definedName>
    <definedName name="IQ_RETURN_ASSETS_DET_EST_ORIGIN" hidden="1">"c12591"</definedName>
    <definedName name="IQ_RETURN_ASSETS_DET_EST_ORIGIN_CIQ" hidden="1">"c12645"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CIQ" hidden="1">"c3828"</definedName>
    <definedName name="IQ_RETURN_ASSETS_EST_DOWN_2MONTH" hidden="1">"c16537"</definedName>
    <definedName name="IQ_RETURN_ASSETS_EST_DOWN_2MONTH_CIQ" hidden="1">"c16801"</definedName>
    <definedName name="IQ_RETURN_ASSETS_EST_DOWN_3MONTH" hidden="1">"c16541"</definedName>
    <definedName name="IQ_RETURN_ASSETS_EST_DOWN_3MONTH_CIQ" hidden="1">"c16805"</definedName>
    <definedName name="IQ_RETURN_ASSETS_EST_DOWN_MONTH" hidden="1">"c16533"</definedName>
    <definedName name="IQ_RETURN_ASSETS_EST_DOWN_MONTH_CIQ" hidden="1">"c16797"</definedName>
    <definedName name="IQ_RETURN_ASSETS_EST_NOTE" hidden="1">"c17520"</definedName>
    <definedName name="IQ_RETURN_ASSETS_EST_NOTE_CIQ" hidden="1">"c17473"</definedName>
    <definedName name="IQ_RETURN_ASSETS_EST_NUM_ANALYSTS_2MONTH" hidden="1">"c16535"</definedName>
    <definedName name="IQ_RETURN_ASSETS_EST_NUM_ANALYSTS_2MONTH_CIQ" hidden="1">"c16799"</definedName>
    <definedName name="IQ_RETURN_ASSETS_EST_NUM_ANALYSTS_3MONTH" hidden="1">"c16539"</definedName>
    <definedName name="IQ_RETURN_ASSETS_EST_NUM_ANALYSTS_3MONTH_CIQ" hidden="1">"c16803"</definedName>
    <definedName name="IQ_RETURN_ASSETS_EST_NUM_ANALYSTS_MONTH" hidden="1">"c16531"</definedName>
    <definedName name="IQ_RETURN_ASSETS_EST_NUM_ANALYSTS_MONTH_CIQ" hidden="1">"c16795"</definedName>
    <definedName name="IQ_RETURN_ASSETS_EST_THOM" hidden="1">"c4034"</definedName>
    <definedName name="IQ_RETURN_ASSETS_EST_TOTAL_REVISED_2MONTH" hidden="1">"c16538"</definedName>
    <definedName name="IQ_RETURN_ASSETS_EST_TOTAL_REVISED_2MONTH_CIQ" hidden="1">"c16802"</definedName>
    <definedName name="IQ_RETURN_ASSETS_EST_TOTAL_REVISED_3MONTH" hidden="1">"c16542"</definedName>
    <definedName name="IQ_RETURN_ASSETS_EST_TOTAL_REVISED_3MONTH_CIQ" hidden="1">"c16806"</definedName>
    <definedName name="IQ_RETURN_ASSETS_EST_TOTAL_REVISED_MONTH" hidden="1">"c16534"</definedName>
    <definedName name="IQ_RETURN_ASSETS_EST_TOTAL_REVISED_MONTH_CIQ" hidden="1">"c16798"</definedName>
    <definedName name="IQ_RETURN_ASSETS_EST_UP_2MONTH" hidden="1">"c16536"</definedName>
    <definedName name="IQ_RETURN_ASSETS_EST_UP_2MONTH_CIQ" hidden="1">"c16800"</definedName>
    <definedName name="IQ_RETURN_ASSETS_EST_UP_3MONTH" hidden="1">"c16540"</definedName>
    <definedName name="IQ_RETURN_ASSETS_EST_UP_3MONTH_CIQ" hidden="1">"c16804"</definedName>
    <definedName name="IQ_RETURN_ASSETS_EST_UP_MONTH" hidden="1">"c16532"</definedName>
    <definedName name="IQ_RETURN_ASSETS_EST_UP_MONTH_CIQ" hidden="1">"c16796"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CIQ" hidden="1">"c3830"</definedName>
    <definedName name="IQ_RETURN_ASSETS_HIGH_EST_THOM" hidden="1">"c4036"</definedName>
    <definedName name="IQ_RETURN_ASSETS_HIGH_GUIDANCE" hidden="1">"c4183"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CIQ" hidden="1">"c3831"</definedName>
    <definedName name="IQ_RETURN_ASSETS_LOW_EST_THOM" hidden="1">"c4037"</definedName>
    <definedName name="IQ_RETURN_ASSETS_LOW_GUIDANCE" hidden="1">"c4223"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CIQ" hidden="1">"c3829"</definedName>
    <definedName name="IQ_RETURN_ASSETS_MEDIAN_EST_THOM" hidden="1">"c4035"</definedName>
    <definedName name="IQ_RETURN_ASSETS_NUM_EST" hidden="1">"c3527"</definedName>
    <definedName name="IQ_RETURN_ASSETS_NUM_EST_CIQ" hidden="1">"c3832"</definedName>
    <definedName name="IQ_RETURN_ASSETS_NUM_EST_THOM" hidden="1">"c4038"</definedName>
    <definedName name="IQ_RETURN_ASSETS_STDDEV_EST" hidden="1">"c3528"</definedName>
    <definedName name="IQ_RETURN_ASSETS_STDDEV_EST_CIQ" hidden="1">"c3833"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CIQ" hidden="1">"c12131"</definedName>
    <definedName name="IQ_RETURN_EQUITY_DET_EST_DATE" hidden="1">"c12220"</definedName>
    <definedName name="IQ_RETURN_EQUITY_DET_EST_DATE_CIQ" hidden="1">"c12277"</definedName>
    <definedName name="IQ_RETURN_EQUITY_DET_EST_DATE_THOM" hidden="1">"c12248"</definedName>
    <definedName name="IQ_RETURN_EQUITY_DET_EST_INCL" hidden="1">"c12357"</definedName>
    <definedName name="IQ_RETURN_EQUITY_DET_EST_INCL_CIQ" hidden="1">"c12405"</definedName>
    <definedName name="IQ_RETURN_EQUITY_DET_EST_INCL_THOM" hidden="1">"c12380"</definedName>
    <definedName name="IQ_RETURN_EQUITY_DET_EST_ORIGIN" hidden="1">"c12592"</definedName>
    <definedName name="IQ_RETURN_EQUITY_DET_EST_ORIGIN_CIQ" hidden="1">"c12646"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CIQ" hidden="1">"c3821"</definedName>
    <definedName name="IQ_RETURN_EQUITY_EST_DOWN_2MONTH" hidden="1">"c16549"</definedName>
    <definedName name="IQ_RETURN_EQUITY_EST_DOWN_2MONTH_CIQ" hidden="1">"c16813"</definedName>
    <definedName name="IQ_RETURN_EQUITY_EST_DOWN_3MONTH" hidden="1">"c16553"</definedName>
    <definedName name="IQ_RETURN_EQUITY_EST_DOWN_3MONTH_CIQ" hidden="1">"c16817"</definedName>
    <definedName name="IQ_RETURN_EQUITY_EST_DOWN_MONTH" hidden="1">"c16545"</definedName>
    <definedName name="IQ_RETURN_EQUITY_EST_DOWN_MONTH_CIQ" hidden="1">"c16809"</definedName>
    <definedName name="IQ_RETURN_EQUITY_EST_NOTE" hidden="1">"c17521"</definedName>
    <definedName name="IQ_RETURN_EQUITY_EST_NOTE_CIQ" hidden="1">"c17474"</definedName>
    <definedName name="IQ_RETURN_EQUITY_EST_NUM_ANALYSTS_2MONTH" hidden="1">"c16547"</definedName>
    <definedName name="IQ_RETURN_EQUITY_EST_NUM_ANALYSTS_2MONTH_CIQ" hidden="1">"c16811"</definedName>
    <definedName name="IQ_RETURN_EQUITY_EST_NUM_ANALYSTS_3MONTH" hidden="1">"c16551"</definedName>
    <definedName name="IQ_RETURN_EQUITY_EST_NUM_ANALYSTS_3MONTH_CIQ" hidden="1">"c16815"</definedName>
    <definedName name="IQ_RETURN_EQUITY_EST_NUM_ANALYSTS_MONTH" hidden="1">"c16543"</definedName>
    <definedName name="IQ_RETURN_EQUITY_EST_NUM_ANALYSTS_MONTH_CIQ" hidden="1">"c16807"</definedName>
    <definedName name="IQ_RETURN_EQUITY_EST_THOM" hidden="1">"c5479"</definedName>
    <definedName name="IQ_RETURN_EQUITY_EST_TOTAL_REVISED_2MONTH" hidden="1">"c16550"</definedName>
    <definedName name="IQ_RETURN_EQUITY_EST_TOTAL_REVISED_2MONTH_CIQ" hidden="1">"c16814"</definedName>
    <definedName name="IQ_RETURN_EQUITY_EST_TOTAL_REVISED_3MONTH" hidden="1">"c16554"</definedName>
    <definedName name="IQ_RETURN_EQUITY_EST_TOTAL_REVISED_3MONTH_CIQ" hidden="1">"c16818"</definedName>
    <definedName name="IQ_RETURN_EQUITY_EST_TOTAL_REVISED_MONTH" hidden="1">"c16546"</definedName>
    <definedName name="IQ_RETURN_EQUITY_EST_TOTAL_REVISED_MONTH_CIQ" hidden="1">"c16810"</definedName>
    <definedName name="IQ_RETURN_EQUITY_EST_UP_2MONTH" hidden="1">"c16548"</definedName>
    <definedName name="IQ_RETURN_EQUITY_EST_UP_2MONTH_CIQ" hidden="1">"c16812"</definedName>
    <definedName name="IQ_RETURN_EQUITY_EST_UP_3MONTH" hidden="1">"c16552"</definedName>
    <definedName name="IQ_RETURN_EQUITY_EST_UP_3MONTH_CIQ" hidden="1">"c16816"</definedName>
    <definedName name="IQ_RETURN_EQUITY_EST_UP_MONTH" hidden="1">"c16544"</definedName>
    <definedName name="IQ_RETURN_EQUITY_EST_UP_MONTH_CIQ" hidden="1">"c16808"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CIQ" hidden="1">"c3823"</definedName>
    <definedName name="IQ_RETURN_EQUITY_HIGH_EST_THOM" hidden="1">"c5283"</definedName>
    <definedName name="IQ_RETURN_EQUITY_HIGH_GUIDANCE" hidden="1">"c4182"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CIQ" hidden="1">"c3824"</definedName>
    <definedName name="IQ_RETURN_EQUITY_LOW_EST_THOM" hidden="1">"c5284"</definedName>
    <definedName name="IQ_RETURN_EQUITY_LOW_GUIDANCE" hidden="1">"c4222"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CIQ" hidden="1">"c3822"</definedName>
    <definedName name="IQ_RETURN_EQUITY_MEDIAN_EST_THOM" hidden="1">"c5282"</definedName>
    <definedName name="IQ_RETURN_EQUITY_NUM_EST" hidden="1">"c3533"</definedName>
    <definedName name="IQ_RETURN_EQUITY_NUM_EST_CIQ" hidden="1">"c3825"</definedName>
    <definedName name="IQ_RETURN_EQUITY_NUM_EST_THOM" hidden="1">"c5285"</definedName>
    <definedName name="IQ_RETURN_EQUITY_STDDEV_EST" hidden="1">"c3534"</definedName>
    <definedName name="IQ_RETURN_EQUITY_STDDEV_EST_CIQ" hidden="1">"c3826"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DET_EST" hidden="1">"c12065"</definedName>
    <definedName name="IQ_REV_DET_EST_CIQ" hidden="1">"c12129"</definedName>
    <definedName name="IQ_REV_DET_EST_CURRENCY" hidden="1">"c12472"</definedName>
    <definedName name="IQ_REV_DET_EST_CURRENCY_CIQ" hidden="1">"c12520"</definedName>
    <definedName name="IQ_REV_DET_EST_CURRENCY_THOM" hidden="1">"c12495"</definedName>
    <definedName name="IQ_REV_DET_EST_DATE" hidden="1">"c12218"</definedName>
    <definedName name="IQ_REV_DET_EST_DATE_CIQ" hidden="1">"c12275"</definedName>
    <definedName name="IQ_REV_DET_EST_DATE_THOM" hidden="1">"c12246"</definedName>
    <definedName name="IQ_REV_DET_EST_INCL" hidden="1">"c12355"</definedName>
    <definedName name="IQ_REV_DET_EST_INCL_CIQ" hidden="1">"c12403"</definedName>
    <definedName name="IQ_REV_DET_EST_INCL_THOM" hidden="1">"c12378"</definedName>
    <definedName name="IQ_REV_DET_EST_ORIGIN" hidden="1">"c12590"</definedName>
    <definedName name="IQ_REV_DET_EST_ORIGIN_CIQ" hidden="1">"c12644"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THOM" hidden="1">"c5299"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EST_DOWN_2MONTH" hidden="1">"c16285"</definedName>
    <definedName name="IQ_REVENUE_EST_DOWN_2MONTH_CIQ" hidden="1">"c16609"</definedName>
    <definedName name="IQ_REVENUE_EST_DOWN_3MONTH" hidden="1">"c16289"</definedName>
    <definedName name="IQ_REVENUE_EST_DOWN_3MONTH_CIQ" hidden="1">"c16613"</definedName>
    <definedName name="IQ_REVENUE_EST_DOWN_MONTH" hidden="1">"c16281"</definedName>
    <definedName name="IQ_REVENUE_EST_DOWN_MONTH_CIQ" hidden="1">"c16605"</definedName>
    <definedName name="IQ_REVENUE_EST_NOTE" hidden="1">"c17502"</definedName>
    <definedName name="IQ_REVENUE_EST_NOTE_CIQ" hidden="1">"c17455"</definedName>
    <definedName name="IQ_REVENUE_EST_NUM_ANALYSTS_2MONTH" hidden="1">"c16283"</definedName>
    <definedName name="IQ_REVENUE_EST_NUM_ANALYSTS_2MONTH_CIQ" hidden="1">"c16607"</definedName>
    <definedName name="IQ_REVENUE_EST_NUM_ANALYSTS_3MONTH" hidden="1">"c16287"</definedName>
    <definedName name="IQ_REVENUE_EST_NUM_ANALYSTS_3MONTH_CIQ" hidden="1">"c16611"</definedName>
    <definedName name="IQ_REVENUE_EST_NUM_ANALYSTS_MONTH" hidden="1">"c16279"</definedName>
    <definedName name="IQ_REVENUE_EST_NUM_ANALYSTS_MONTH_CIQ" hidden="1">"c16603"</definedName>
    <definedName name="IQ_REVENUE_EST_REUT" hidden="1">"c3634"</definedName>
    <definedName name="IQ_REVENUE_EST_THOM" hidden="1">"c3652"</definedName>
    <definedName name="IQ_REVENUE_EST_TOTAL_REVISED_2MONTH" hidden="1">"c16286"</definedName>
    <definedName name="IQ_REVENUE_EST_TOTAL_REVISED_2MONTH_CIQ" hidden="1">"c16610"</definedName>
    <definedName name="IQ_REVENUE_EST_TOTAL_REVISED_3MONTH" hidden="1">"c16290"</definedName>
    <definedName name="IQ_REVENUE_EST_TOTAL_REVISED_3MONTH_CIQ" hidden="1">"c16614"</definedName>
    <definedName name="IQ_REVENUE_EST_TOTAL_REVISED_MONTH" hidden="1">"c16282"</definedName>
    <definedName name="IQ_REVENUE_EST_TOTAL_REVISED_MONTH_CIQ" hidden="1">"c16606"</definedName>
    <definedName name="IQ_REVENUE_EST_UP_2MONTH" hidden="1">"c16284"</definedName>
    <definedName name="IQ_REVENUE_EST_UP_2MONTH_CIQ" hidden="1">"c16608"</definedName>
    <definedName name="IQ_REVENUE_EST_UP_3MONTH" hidden="1">"c16288"</definedName>
    <definedName name="IQ_REVENUE_EST_UP_3MONTH_CIQ" hidden="1">"c16612"</definedName>
    <definedName name="IQ_REVENUE_EST_UP_MONTH" hidden="1">"c16280"</definedName>
    <definedName name="IQ_REVENUE_EST_UP_MONTH_CIQ" hidden="1">"c16604"</definedName>
    <definedName name="IQ_REVENUE_GUIDANCE" hidden="1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38854.5656481481</definedName>
    <definedName name="IQ_REVISION_DATE__1" hidden="1">39125.817037037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CIQ" hidden="1">"c12133"</definedName>
    <definedName name="IQ_STAND_REC_DET_EST_DATE" hidden="1">"c12222"</definedName>
    <definedName name="IQ_STAND_REC_DET_EST_DATE_CIQ" hidden="1">"c12279"</definedName>
    <definedName name="IQ_STAND_REC_DET_EST_DATE_THOM" hidden="1">"c12250"</definedName>
    <definedName name="IQ_STAND_REC_DET_EST_ORIGIN" hidden="1">"c12594"</definedName>
    <definedName name="IQ_STAND_REC_DET_EST_ORIGIN_CIQ" hidden="1">"c12648"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CIQ" hidden="1">"c12132"</definedName>
    <definedName name="IQ_STAND_REC_NUM_DET_EST_DATE" hidden="1">"c12221"</definedName>
    <definedName name="IQ_STAND_REC_NUM_DET_EST_DATE_CIQ" hidden="1">"c12278"</definedName>
    <definedName name="IQ_STAND_REC_NUM_DET_EST_DATE_THOM" hidden="1">"c12249"</definedName>
    <definedName name="IQ_STAND_REC_NUM_DET_EST_ORIGIN" hidden="1">"c12593"</definedName>
    <definedName name="IQ_STAND_REC_NUM_DET_EST_ORIGIN_CIQ" hidden="1">"c12647"</definedName>
    <definedName name="IQ_STAND_REC_NUM_DET_EST_ORIGIN_THOM" hidden="1">"c12619"</definedName>
    <definedName name="IQ_STAND_REC_NUM_DET_EST_THOM" hidden="1">"c12099"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IQ" hidden="1">"c12134"</definedName>
    <definedName name="IQ_TARGET_PRICE_DET_EST_CURRENCY" hidden="1">"c12475"</definedName>
    <definedName name="IQ_TARGET_PRICE_DET_EST_CURRENCY_CIQ" hidden="1">"c12523"</definedName>
    <definedName name="IQ_TARGET_PRICE_DET_EST_CURRENCY_THOM" hidden="1">"c12498"</definedName>
    <definedName name="IQ_TARGET_PRICE_DET_EST_DATE" hidden="1">"c12223"</definedName>
    <definedName name="IQ_TARGET_PRICE_DET_EST_DATE_CIQ" hidden="1">"c12280"</definedName>
    <definedName name="IQ_TARGET_PRICE_DET_EST_DATE_THOM" hidden="1">"c12251"</definedName>
    <definedName name="IQ_TARGET_PRICE_DET_EST_INCL" hidden="1">"c12358"</definedName>
    <definedName name="IQ_TARGET_PRICE_DET_EST_INCL_CIQ" hidden="1">"c12406"</definedName>
    <definedName name="IQ_TARGET_PRICE_DET_EST_INCL_THOM" hidden="1">"c12381"</definedName>
    <definedName name="IQ_TARGET_PRICE_DET_EST_ORIGIN" hidden="1">"c12729"</definedName>
    <definedName name="IQ_TARGET_PRICE_DET_EST_ORIGIN_CIQ" hidden="1">"c12730"</definedName>
    <definedName name="IQ_TARGET_PRICE_DET_EST_ORIGIN_THOM" hidden="1">"c12621"</definedName>
    <definedName name="IQ_TARGET_PRICE_DET_EST_THOM" hidden="1">"c12101"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_FWD_THOM" hidden="1">"c4061"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CIQ" hidden="1">"c5079"</definedName>
    <definedName name="IQ_TEV_EST_DOWN_2MONTH" hidden="1">"c16489"</definedName>
    <definedName name="IQ_TEV_EST_DOWN_3MONTH" hidden="1">"c16493"</definedName>
    <definedName name="IQ_TEV_EST_DOWN_MONTH" hidden="1">"c16485"</definedName>
    <definedName name="IQ_TEV_EST_NUM_ANALYSTS_2MONTH" hidden="1">"c16487"</definedName>
    <definedName name="IQ_TEV_EST_NUM_ANALYSTS_3MONTH" hidden="1">"c16491"</definedName>
    <definedName name="IQ_TEV_EST_NUM_ANALYSTS_MONTH" hidden="1">"c16483"</definedName>
    <definedName name="IQ_TEV_EST_THOM" hidden="1">"c5529"</definedName>
    <definedName name="IQ_TEV_EST_TOTAL_REVISED_2MONTH" hidden="1">"c16490"</definedName>
    <definedName name="IQ_TEV_EST_TOTAL_REVISED_3MONTH" hidden="1">"c16494"</definedName>
    <definedName name="IQ_TEV_EST_TOTAL_REVISED_MONTH" hidden="1">"c16486"</definedName>
    <definedName name="IQ_TEV_EST_UP_2MONTH" hidden="1">"c16488"</definedName>
    <definedName name="IQ_TEV_EST_UP_3MONTH" hidden="1">"c16492"</definedName>
    <definedName name="IQ_TEV_EST_UP_MONTH" hidden="1">"c16484"</definedName>
    <definedName name="IQ_TEV_HIGH_EST" hidden="1">"c4527"</definedName>
    <definedName name="IQ_TEV_HIGH_EST_CIQ" hidden="1">"c5080"</definedName>
    <definedName name="IQ_TEV_HIGH_EST_THOM" hidden="1">"c5530"</definedName>
    <definedName name="IQ_TEV_LOW_EST" hidden="1">"c4528"</definedName>
    <definedName name="IQ_TEV_LOW_EST_CIQ" hidden="1">"c5081"</definedName>
    <definedName name="IQ_TEV_LOW_EST_THOM" hidden="1">"c5531"</definedName>
    <definedName name="IQ_TEV_MEDIAN_EST" hidden="1">"c4529"</definedName>
    <definedName name="IQ_TEV_MEDIAN_EST_CIQ" hidden="1">"c5082"</definedName>
    <definedName name="IQ_TEV_MEDIAN_EST_THOM" hidden="1">"c5532"</definedName>
    <definedName name="IQ_TEV_NUM_EST" hidden="1">"c4530"</definedName>
    <definedName name="IQ_TEV_NUM_EST_CIQ" hidden="1">"c5083"</definedName>
    <definedName name="IQ_TEV_NUM_EST_THOM" hidden="1">"c5533"</definedName>
    <definedName name="IQ_TEV_STDDEV_EST" hidden="1">"c4531"</definedName>
    <definedName name="IQ_TEV_STDDEV_EST_CIQ" hidden="1">"c5084"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ColHidden" hidden="1">FALSE</definedName>
    <definedName name="IsLTMColHidden" hidden="1">FALSE</definedName>
    <definedName name="iti" localSheetId="0" hidden="1">#REF!</definedName>
    <definedName name="iti" hidden="1">#REF!</definedName>
    <definedName name="j" localSheetId="0" hidden="1">{#N/A,#N/A,FALSE,"Chart 2 by Prop Type"}</definedName>
    <definedName name="j" hidden="1">{#N/A,#N/A,FALSE,"Chart 2 by Prop Type"}</definedName>
    <definedName name="jb" localSheetId="0" hidden="1">{"summary1",#N/A,TRUE,"Comps";"summary2",#N/A,TRUE,"Comps";"summary3",#N/A,TRUE,"Comps"}</definedName>
    <definedName name="jb" hidden="1">{"summary1",#N/A,TRUE,"Comps";"summary2",#N/A,TRUE,"Comps";"summary3",#N/A,TRUE,"Comps"}</definedName>
    <definedName name="jhjdlkhjdkhfkhd" hidden="1">'[37]Comp. Transaction'!#REF!</definedName>
    <definedName name="jj" localSheetId="0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jj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jk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jk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jkl" localSheetId="0" hidden="1">{#N/A,#N/A,FALSE,"Chart 2 by Prop Type"}</definedName>
    <definedName name="jkl" hidden="1">{#N/A,#N/A,FALSE,"Chart 2 by Prop Type"}</definedName>
    <definedName name="jsjk" localSheetId="0" hidden="1">#REF!</definedName>
    <definedName name="jsjk" hidden="1">#REF!</definedName>
    <definedName name="jskdhfkshfkdhfkj" hidden="1">'[37]Comp. Transaction'!#REF!</definedName>
    <definedName name="jsrjkk" localSheetId="0" hidden="1">[27]Occ!#REF!</definedName>
    <definedName name="jsrjkk" hidden="1">[27]Occ!#REF!</definedName>
    <definedName name="jty" localSheetId="0" hidden="1">#REF!</definedName>
    <definedName name="jty" hidden="1">#REF!</definedName>
    <definedName name="June" localSheetId="0" hidden="1">{"three",#N/A,FALSE,"Capital";"four",#N/A,FALSE,"Capital"}</definedName>
    <definedName name="June" hidden="1">{"three",#N/A,FALSE,"Capital";"four",#N/A,FALSE,"Capital"}</definedName>
    <definedName name="JUNK" localSheetId="0" hidden="1">{"'Table of Contents'!$A$1"}</definedName>
    <definedName name="JUNK" hidden="1">{"'Table of Contents'!$A$1"}</definedName>
    <definedName name="Junk_condo" localSheetId="0" hidden="1">{"SCHEDULE",#N/A,FALSE,"Fin_sched"}</definedName>
    <definedName name="Junk_condo" hidden="1">{"SCHEDULE",#N/A,FALSE,"Fin_sched"}</definedName>
    <definedName name="JUNK2" localSheetId="0" hidden="1">{"SUMMARY",#N/A,FALSE,"Fin_sched"}</definedName>
    <definedName name="JUNK2" hidden="1">{"SUMMARY",#N/A,FALSE,"Fin_sched"}</definedName>
    <definedName name="jwr" localSheetId="0" hidden="1">#REF!</definedName>
    <definedName name="jwr" hidden="1">#REF!</definedName>
    <definedName name="k" localSheetId="0" hidden="1">{#N/A,#N/A,FALSE,"Chart 2 by Prop Type"}</definedName>
    <definedName name="k" hidden="1">{#N/A,#N/A,FALSE,"Chart 2 by Prop Type"}</definedName>
    <definedName name="K_CashFlow" localSheetId="0" hidden="1">'Calendar PF'!R_CF_Key</definedName>
    <definedName name="K_CashFlow" hidden="1">R_CF_Key</definedName>
    <definedName name="K_Market" hidden="1">INT((ROW()-ROW('[24]Executive Summary'!$B$50:$P$50))/ROWS('[24]Executive Summary'!$B$50:$P$50))</definedName>
    <definedName name="K_Metric1" localSheetId="0" hidden="1">'[24]Market Summary'!#REF!</definedName>
    <definedName name="K_Metric1" hidden="1">'[24]Market Summary'!#REF!</definedName>
    <definedName name="K_MktProp" localSheetId="0" hidden="1">'Calendar PF'!M_Lookup_PropNum</definedName>
    <definedName name="K_MktProp" hidden="1">M_Lookup_PropNum</definedName>
    <definedName name="K_Month" localSheetId="0" hidden="1">T_CALC_BeginOffset</definedName>
    <definedName name="K_Month" hidden="1">T_CALC_BeginOffset</definedName>
    <definedName name="K_MonthInpYear" hidden="1">#N/A</definedName>
    <definedName name="K_MonthYear" localSheetId="0" hidden="1">INT(('Calendar PF'!K_Month-1)/12)+1</definedName>
    <definedName name="K_MonthYear" hidden="1">INT((K_Month-1)/12)+1</definedName>
    <definedName name="K_Property" localSheetId="0" hidden="1">'Calendar PF'!K_MktProp</definedName>
    <definedName name="K_Property" hidden="1">K_MktProp</definedName>
    <definedName name="K_PropertyDesc" hidden="1">0</definedName>
    <definedName name="K_Report" hidden="1">INT((ROW()-ROW('[24]Market Summary'!$B$43:$O$43))/ROWS('[24]Market Summary'!$B$43:$O$43))</definedName>
    <definedName name="K_Step" localSheetId="0" hidden="1">1+INT((COLUMN()-COLUMN(R_MLADET_Year1Col))/COLUMNS(R_MLADET_Year1Col))</definedName>
    <definedName name="K_Step" hidden="1">1+INT((COLUMN()-COLUMN(R_MLADET_Year1Col))/COLUMNS(R_MLADET_Year1Col))</definedName>
    <definedName name="K_Tenant" localSheetId="0" hidden="1">'Calendar PF'!F_TrueFalseKey</definedName>
    <definedName name="K_Tenant" hidden="1">F_TrueFalseKey</definedName>
    <definedName name="K_TenantGroupsMem" hidden="1">0</definedName>
    <definedName name="K_TenantMkt" localSheetId="0" hidden="1">'Calendar PF'!T_Lookup_MktNum</definedName>
    <definedName name="K_TenantMkt" hidden="1">T_Lookup_MktNum</definedName>
    <definedName name="K_TenantProp" localSheetId="0" hidden="1">'Calendar PF'!T_Lookup_PropNum</definedName>
    <definedName name="K_TenantProp" hidden="1">T_Lookup_PropNum</definedName>
    <definedName name="K_TextMetric" localSheetId="0" hidden="1">'[24]Market Summary'!#REF!</definedName>
    <definedName name="K_TextMetric" hidden="1">'[24]Market Summary'!#REF!</definedName>
    <definedName name="K_TextMetricCol" localSheetId="0" hidden="1">MATCH('Calendar PF'!K_TextMetric,'Calendar PF'!T_MTC_MetricRange,0)-COLUMN('Calendar PF'!T_MTC_cMetric)</definedName>
    <definedName name="K_TextMetricCol" hidden="1">MATCH(K_TextMetric,T_MTC_MetricRange,0)-COLUMN(T_MTC_cMetric)</definedName>
    <definedName name="K_Year" hidden="1">1</definedName>
    <definedName name="ketyk" localSheetId="0" hidden="1">#REF!</definedName>
    <definedName name="ketyk" hidden="1">#REF!</definedName>
    <definedName name="KGKHJ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KGKHJ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kiju" localSheetId="0" hidden="1">{#N/A,#N/A,FALSE,"Chart 2 by Prop Type"}</definedName>
    <definedName name="kiju" hidden="1">{#N/A,#N/A,FALSE,"Chart 2 by Prop Type"}</definedName>
    <definedName name="kill" localSheetId="0" hidden="1">{#N/A,#N/A,FALSE,"Summary";#N/A,#N/A,FALSE,"Project Summary";#N/A,#N/A,FALSE,"Development Cost Summary";#N/A,#N/A,FALSE,"Development Cost Allocation";#N/A,#N/A,FALSE,"Pad Fees";#N/A,#N/A,FALSE,"Costs";#N/A,#N/A,FALSE,"Parking Budget";#N/A,#N/A,FALSE,"Retail Development Budget";#N/A,#N/A,FALSE,"Office Development Budget";#N/A,#N/A,FALSE,"Hotel Development Budget"}</definedName>
    <definedName name="kill" hidden="1">{#N/A,#N/A,FALSE,"Summary";#N/A,#N/A,FALSE,"Project Summary";#N/A,#N/A,FALSE,"Development Cost Summary";#N/A,#N/A,FALSE,"Development Cost Allocation";#N/A,#N/A,FALSE,"Pad Fees";#N/A,#N/A,FALSE,"Costs";#N/A,#N/A,FALSE,"Parking Budget";#N/A,#N/A,FALSE,"Retail Development Budget";#N/A,#N/A,FALSE,"Office Development Budget";#N/A,#N/A,FALSE,"Hotel Development Budget"}</definedName>
    <definedName name="kill2" localSheetId="0" hidden="1">{#N/A,#N/A,FALSE,"Pad Fees";#N/A,#N/A,FALSE,"Parking Budget";#N/A,#N/A,FALSE,"Parking Cash Flow";#N/A,#N/A,FALSE,"Parking Assumptions Summary";#N/A,#N/A,FALSE,"Assumptions-M";#N/A,#N/A,FALSE,"Assumptions-T";#N/A,#N/A,FALSE,"Assumptions-W";#N/A,#N/A,FALSE,"Assumptions-R";#N/A,#N/A,FALSE,"Assumptions-F";#N/A,#N/A,FALSE,"Assumptions-Sa";#N/A,#N/A,FALSE,"Assumptions-Su";#N/A,#N/A,FALSE,"Bond Debt Service";#N/A,#N/A,FALSE,"Bond Shortfall"}</definedName>
    <definedName name="kill2" hidden="1">{#N/A,#N/A,FALSE,"Pad Fees";#N/A,#N/A,FALSE,"Parking Budget";#N/A,#N/A,FALSE,"Parking Cash Flow";#N/A,#N/A,FALSE,"Parking Assumptions Summary";#N/A,#N/A,FALSE,"Assumptions-M";#N/A,#N/A,FALSE,"Assumptions-T";#N/A,#N/A,FALSE,"Assumptions-W";#N/A,#N/A,FALSE,"Assumptions-R";#N/A,#N/A,FALSE,"Assumptions-F";#N/A,#N/A,FALSE,"Assumptions-Sa";#N/A,#N/A,FALSE,"Assumptions-Su";#N/A,#N/A,FALSE,"Bond Debt Service";#N/A,#N/A,FALSE,"Bond Shortfall"}</definedName>
    <definedName name="kill3" localSheetId="0" hidden="1">{#N/A,#N/A,FALSE,"Project Summary";#N/A,#N/A,FALSE,"Master Developer Cash Flow";#N/A,#N/A,FALSE,"Parking Budget";#N/A,#N/A,FALSE,"Parking Cash Flow2";#N/A,#N/A,FALSE,"Parking Assumptions";#N/A,#N/A,FALSE,"Bond Structure - Lease";#N/A,#N/A,FALSE,"Retail Development Budget";#N/A,#N/A,FALSE,"Retail Cash Flow";#N/A,#N/A,FALSE,"Retail Assumptions Summary";#N/A,#N/A,FALSE,"Retail Income Assumptions";#N/A,#N/A,FALSE,"Retail % Rent";#N/A,#N/A,FALSE,"Retail Debt Service";#N/A,#N/A,FALSE,"Office Development Budget";#N/A,#N/A,FALSE,"Office Cash Flow";#N/A,#N/A,FALSE,"Office Assumptions";#N/A,#N/A,FALSE,"Office Debt Service";#N/A,#N/A,FALSE,"Hotel Development Budget";#N/A,#N/A,FALSE,"Hotel Cash Flow";#N/A,#N/A,FALSE,"Hotel Assumptions";#N/A,#N/A,FALSE,"Hotel Debt Service"}</definedName>
    <definedName name="kill3" hidden="1">{#N/A,#N/A,FALSE,"Project Summary";#N/A,#N/A,FALSE,"Master Developer Cash Flow";#N/A,#N/A,FALSE,"Parking Budget";#N/A,#N/A,FALSE,"Parking Cash Flow2";#N/A,#N/A,FALSE,"Parking Assumptions";#N/A,#N/A,FALSE,"Bond Structure - Lease";#N/A,#N/A,FALSE,"Retail Development Budget";#N/A,#N/A,FALSE,"Retail Cash Flow";#N/A,#N/A,FALSE,"Retail Assumptions Summary";#N/A,#N/A,FALSE,"Retail Income Assumptions";#N/A,#N/A,FALSE,"Retail % Rent";#N/A,#N/A,FALSE,"Retail Debt Service";#N/A,#N/A,FALSE,"Office Development Budget";#N/A,#N/A,FALSE,"Office Cash Flow";#N/A,#N/A,FALSE,"Office Assumptions";#N/A,#N/A,FALSE,"Office Debt Service";#N/A,#N/A,FALSE,"Hotel Development Budget";#N/A,#N/A,FALSE,"Hotel Cash Flow";#N/A,#N/A,FALSE,"Hotel Assumptions";#N/A,#N/A,FALSE,"Hotel Debt Service"}</definedName>
    <definedName name="kill4" localSheetId="0" hidden="1">{#N/A,#N/A,FALSE,"Project Summary";#N/A,#N/A,FALSE,"Parking Budget";#N/A,#N/A,FALSE,"Parking Cash Flow";#N/A,#N/A,FALSE,"Parking Assumptions";#N/A,#N/A,FALSE,"Bond Debt Service";#N/A,#N/A,FALSE,"Pad Fees";#N/A,#N/A,FALSE,"Bond Shortfall";#N/A,#N/A,FALSE,"Retail Development Budget";#N/A,#N/A,FALSE,"Retail Cash Flow";#N/A,#N/A,FALSE,"Retail Assumptions Summary";#N/A,#N/A,FALSE,"Office Development Budget";#N/A,#N/A,FALSE,"Office Cash Flow";#N/A,#N/A,FALSE,"Office Assumptions";#N/A,#N/A,FALSE,"Hotel Development Budget";#N/A,#N/A,FALSE,"Hotel Cash Flow";#N/A,#N/A,FALSE,"Land Lease NPV"}</definedName>
    <definedName name="kill4" hidden="1">{#N/A,#N/A,FALSE,"Project Summary";#N/A,#N/A,FALSE,"Parking Budget";#N/A,#N/A,FALSE,"Parking Cash Flow";#N/A,#N/A,FALSE,"Parking Assumptions";#N/A,#N/A,FALSE,"Bond Debt Service";#N/A,#N/A,FALSE,"Pad Fees";#N/A,#N/A,FALSE,"Bond Shortfall";#N/A,#N/A,FALSE,"Retail Development Budget";#N/A,#N/A,FALSE,"Retail Cash Flow";#N/A,#N/A,FALSE,"Retail Assumptions Summary";#N/A,#N/A,FALSE,"Office Development Budget";#N/A,#N/A,FALSE,"Office Cash Flow";#N/A,#N/A,FALSE,"Office Assumptions";#N/A,#N/A,FALSE,"Hotel Development Budget";#N/A,#N/A,FALSE,"Hotel Cash Flow";#N/A,#N/A,FALSE,"Land Lease NPV"}</definedName>
    <definedName name="kiu" localSheetId="0" hidden="1">{#N/A,#N/A,FALSE,"Chart 2 by Prop Type"}</definedName>
    <definedName name="kiu" hidden="1">{#N/A,#N/A,FALSE,"Chart 2 by Prop Type"}</definedName>
    <definedName name="kjashfkdhjkafhdjk" hidden="1">'[37]Comp. Transaction'!#REF!</definedName>
    <definedName name="kjjjjkjhk" hidden="1">{"sheet a",#N/A,FALSE,"A";"sheet b 1",#N/A,FALSE,"B";"sheet b 2",#N/A,FALSE,"B"}</definedName>
    <definedName name="kjlj" localSheetId="0" hidden="1">#REF!</definedName>
    <definedName name="kjlj" hidden="1">#REF!</definedName>
    <definedName name="kk" hidden="1">#REF!</definedName>
    <definedName name="kkk" localSheetId="0" hidden="1">{#N/A,#N/A,FALSE,"B_Spread"}</definedName>
    <definedName name="kkk" hidden="1">{#N/A,#N/A,FALSE,"B_Spread"}</definedName>
    <definedName name="kkkkkkkkkkkkkllk" hidden="1">'[51]H-INPUT'!#REF!</definedName>
    <definedName name="kljdljkfldkj" hidden="1">'[51]H-INPUT'!#REF!</definedName>
    <definedName name="klmno" localSheetId="0" hidden="1">{#N/A,#N/A,FALSE,"Chart 2 by Prop Type"}</definedName>
    <definedName name="klmno" hidden="1">{#N/A,#N/A,FALSE,"Chart 2 by Prop Type"}</definedName>
    <definedName name="ktk" localSheetId="0" hidden="1">#REF!</definedName>
    <definedName name="ktk" hidden="1">#REF!</definedName>
    <definedName name="ky" hidden="1">#REF!</definedName>
    <definedName name="kyd.ChngCell.01." localSheetId="0" hidden="1">#REF!</definedName>
    <definedName name="kyd.ChngCell.01." hidden="1">#REF!</definedName>
    <definedName name="kyd.CounterLimitCell.01." hidden="1">"x"</definedName>
    <definedName name="kyd.Dim.01." hidden="1">"toad:Company"</definedName>
    <definedName name="kyd.ElementList.01." localSheetId="0" hidden="1">#REF!</definedName>
    <definedName name="kyd.ElementList.01." hidden="1">#REF!</definedName>
    <definedName name="kyd.ElementType.01." hidden="1">3</definedName>
    <definedName name="kyd.ItemType.01." hidden="1">2</definedName>
    <definedName name="kyd.MacroAtEnd." hidden="1">""</definedName>
    <definedName name="kyd.MacroEachCycle." hidden="1">""</definedName>
    <definedName name="kyd.MacroEndOfEachCycle." hidden="1">""</definedName>
    <definedName name="kyd.NumLevels.01." hidden="1">999</definedName>
    <definedName name="kyd.PanicStop." hidden="1">FALSE</definedName>
    <definedName name="kyd.ParentName.01." hidden="1">""</definedName>
    <definedName name="kyd.PreScreenData." hidden="1">FALSE</definedName>
    <definedName name="kyd.PrintParent.01." hidden="1">TRUE</definedName>
    <definedName name="kyd.PrintStdWhen." hidden="1">1</definedName>
    <definedName name="kyd.SaveAsFile." hidden="1">FALSE</definedName>
    <definedName name="kyd.SelectString.01." hidden="1">"*"</definedName>
    <definedName name="kyd.StdSortHide." hidden="1">FALSE</definedName>
    <definedName name="kytktyk" localSheetId="0" hidden="1">[27]Occ!#REF!</definedName>
    <definedName name="kytktyk" hidden="1">[27]Occ!#REF!</definedName>
    <definedName name="l" localSheetId="0" hidden="1">{#N/A,#N/A,FALSE,"Chart 2 by Prop Type"}</definedName>
    <definedName name="l" hidden="1">{#N/A,#N/A,FALSE,"Chart 2 by Prop Type"}</definedName>
    <definedName name="laksjd" localSheetId="0" hidden="1">#REF!</definedName>
    <definedName name="laksjd" hidden="1">#REF!</definedName>
    <definedName name="lank" hidden="1">[52]ASSETS!#REF!</definedName>
    <definedName name="Last_Row" localSheetId="0">IF(Values_Entered,Header_Row+Number_of_Payments,Header_Row)</definedName>
    <definedName name="Last_Row">IF(Values_Entered,Header_Row+Number_of_Payments,Header_Row)</definedName>
    <definedName name="limcount" hidden="1">1</definedName>
    <definedName name="ListOffset" hidden="1">1</definedName>
    <definedName name="liuoeuoiue" hidden="1">#REF!</definedName>
    <definedName name="lkj" localSheetId="0" hidden="1">#REF!</definedName>
    <definedName name="lkj" hidden="1">#REF!</definedName>
    <definedName name="lkjkjk" hidden="1">[53]General!#REF!</definedName>
    <definedName name="lkjkld" hidden="1">'[51]H-INPUT'!#REF!</definedName>
    <definedName name="lkjl" hidden="1">'[37]Comp. Transaction'!#REF!</definedName>
    <definedName name="lkjlkjl" hidden="1">'[51]H-INPUT'!#REF!</definedName>
    <definedName name="ll" localSheetId="0" hidden="1">{#N/A,#N/A,TRUE,"Maritime Park Arena PCD";#N/A,#N/A,TRUE,"Maritime Park Arena IOR"}</definedName>
    <definedName name="ll" hidden="1">{#N/A,#N/A,TRUE,"Maritime Park Arena PCD";#N/A,#N/A,TRUE,"Maritime Park Arena IOR"}</definedName>
    <definedName name="lll" localSheetId="0" hidden="1">{"Outflow 1",#N/A,FALSE,"Outflows-Inflows";"Outflow 2",#N/A,FALSE,"Outflows-Inflows";"Inflow 1",#N/A,FALSE,"Outflows-Inflows";"Inflow 2",#N/A,FALSE,"Outflows-Inflows"}</definedName>
    <definedName name="lll" hidden="1">{"Outflow 1",#N/A,FALSE,"Outflows-Inflows";"Outflow 2",#N/A,FALSE,"Outflows-Inflows";"Inflow 1",#N/A,FALSE,"Outflows-Inflows";"Inflow 2",#N/A,FALSE,"Outflows-Inflows"}</definedName>
    <definedName name="lllll" hidden="1">{"sheet a",#N/A,FALSE,"A";"sheet b 1",#N/A,FALSE,"B";"sheet b 2",#N/A,FALSE,"B"}</definedName>
    <definedName name="loansummary" localSheetId="0" hidden="1">{#N/A,#N/A,FALSE,"loananalysis";#N/A,#N/A,FALSE,"proforma";#N/A,#N/A,FALSE,"unitmix"}</definedName>
    <definedName name="loansummary" hidden="1">{#N/A,#N/A,FALSE,"loananalysis";#N/A,#N/A,FALSE,"proforma";#N/A,#N/A,FALSE,"unitmix"}</definedName>
    <definedName name="LOB_summary_A">#REF!</definedName>
    <definedName name="LOB_summary_B">#REF!</definedName>
    <definedName name="LOB_summary_C">#REF!</definedName>
    <definedName name="Locations">OFFSET([28]VBA!$G$1,1,,COUNTA([28]VBA!$G$2:$G$100),1)</definedName>
    <definedName name="Losses" localSheetId="0" hidden="1">{"TAB 1",#N/A,FALSE,"1";"tab 2",#N/A,FALSE,"2";"TAB 3",#N/A,FALSE,"3";"tab 4",#N/A,FALSE,"4";"tab 5",#N/A,FALSE,"5";"tab 6",#N/A,FALSE,"6";"tab 7",#N/A,FALSE,"7";"TAB 8",#N/A,FALSE,"8"}</definedName>
    <definedName name="Losses" hidden="1">{"TAB 1",#N/A,FALSE,"1";"tab 2",#N/A,FALSE,"2";"TAB 3",#N/A,FALSE,"3";"tab 4",#N/A,FALSE,"4";"tab 5",#N/A,FALSE,"5";"tab 6",#N/A,FALSE,"6";"tab 7",#N/A,FALSE,"7";"TAB 8",#N/A,FALSE,"8"}</definedName>
    <definedName name="Louvers" localSheetId="0" hidden="1">{#N/A,#N/A,TRUE,"Ericsson Stadium PCD ";#N/A,#N/A,TRUE,"Ericsson Stadium IOR"}</definedName>
    <definedName name="Louvers" hidden="1">{#N/A,#N/A,TRUE,"Ericsson Stadium PCD ";#N/A,#N/A,TRUE,"Ericsson Stadium IOR"}</definedName>
    <definedName name="Louversa" localSheetId="0" hidden="1">{#N/A,#N/A,TRUE,"Ericsson Stadium PCD ";#N/A,#N/A,TRUE,"Ericsson Stadium IOR"}</definedName>
    <definedName name="Louversa" hidden="1">{#N/A,#N/A,TRUE,"Ericsson Stadium PCD ";#N/A,#N/A,TRUE,"Ericsson Stadium IOR"}</definedName>
    <definedName name="ltm_BalanceSheet" localSheetId="0" hidden="1">#REF!</definedName>
    <definedName name="ltm_BalanceSheet" hidden="1">#REF!</definedName>
    <definedName name="ltm_IncomeStatement" localSheetId="0" hidden="1">#REF!</definedName>
    <definedName name="ltm_IncomeStatement" hidden="1">#REF!</definedName>
    <definedName name="LWActualAge">'[28]Assignment Info'!$D$86</definedName>
    <definedName name="LWAddress">'[28]Assignment Info'!$D$65</definedName>
    <definedName name="LWAffiliation">'[28]Assignment Info'!$D$72</definedName>
    <definedName name="LWAffiliation2">'[28]Assignment Info'!$D$73</definedName>
    <definedName name="LWBuildingFrame">'[28]Assignment Info'!$D$95</definedName>
    <definedName name="LWBuyer">'[28]Assignment Info'!$G$77</definedName>
    <definedName name="LWChainScale">'[28]Assignment Info'!$D$76</definedName>
    <definedName name="LWCity">'[28]Assignment Info'!$D$67</definedName>
    <definedName name="LWClientAddress1">'[28]Assignment Info'!$D$17</definedName>
    <definedName name="LWClientCity1">'[28]Assignment Info'!$D$18</definedName>
    <definedName name="LWClientCompany1">'[28]Assignment Info'!$D$11</definedName>
    <definedName name="LWClientLast1">'[28]Assignment Info'!$D$13</definedName>
    <definedName name="LWClientLast2">'[28]Assignment Info'!$G$13</definedName>
    <definedName name="LWClientSalutation2">'[28]Assignment Info'!$G$14</definedName>
    <definedName name="LWCondition">'[28]Assignment Info'!$D$92</definedName>
    <definedName name="LWConditionsofSale">"Listing"</definedName>
    <definedName name="LWCorridor">'[28]Assignment Info'!$D$97</definedName>
    <definedName name="LWCostTotal">'[28]Cost Approach'!$AH$133</definedName>
    <definedName name="LWCounty">'[28]Assignment Info'!$D$68</definedName>
    <definedName name="LWDateofInspection">[28]Autotext!$C$18</definedName>
    <definedName name="LWDateOfValueAsComplete">[28]Autotext!$C$57</definedName>
    <definedName name="LWDateofValueAsIs">[28]Autotext!$C$56</definedName>
    <definedName name="LWDateOfValueAsStabilized">[28]Autotext!$C$58</definedName>
    <definedName name="LWDBConditionsofSale">"NA, Appraisal Record"</definedName>
    <definedName name="LWDBDaysonMarket">"NA, Appraisal Record"</definedName>
    <definedName name="LWDBFinancing">"NA, Appraisal Record"</definedName>
    <definedName name="LWDBGrantee">"NA, Appraisal Record"</definedName>
    <definedName name="LWDBPrice">"0"</definedName>
    <definedName name="LWDBTransactionType">"Appraisal"</definedName>
    <definedName name="LWDBVerificationSource">"Appraisal File"</definedName>
    <definedName name="LWDiscountRate">[28]DCF!$D$5</definedName>
    <definedName name="LWDiscountRateComplete">[28]Autotext!$D$225</definedName>
    <definedName name="LWDiscountRateReport">[28]Autotext!$C$225</definedName>
    <definedName name="LWDiscountRateStable">[28]Autotext!$F$225</definedName>
    <definedName name="LWDualBrandName1">'[28]Assignment Info'!$D$152</definedName>
    <definedName name="LWDualBrandName2">'[28]Assignment Info'!$D$163</definedName>
    <definedName name="LWDueDate">'[28]Assignment Info'!$D$4</definedName>
    <definedName name="LWEconomicLIfe">'[28]Assignment Info'!$D$88</definedName>
    <definedName name="LWEconomicResidualValue">'[28]Economic Residual'!$C$16</definedName>
    <definedName name="LWEffectiveAge">'[28]Assignment Info'!$D$87</definedName>
    <definedName name="LWEngine">"N1 Engine"</definedName>
    <definedName name="LWExteriorWalls">'[28]Assignment Info'!$D$96</definedName>
    <definedName name="LWFFEAsIs">'[28]Assignment Info'!$E$107</definedName>
    <definedName name="LWFFECostPerRoom">'[28]Assignment Info'!$D$106</definedName>
    <definedName name="LWFileReference">'[28]Assignment Info'!$D$5</definedName>
    <definedName name="LWFinancing">"NA, Listing"</definedName>
    <definedName name="LWFixVarBaseYear">'[28]Assignment Info'!$D$30</definedName>
    <definedName name="LWFixVarStartYear">'[28]Assignment Info'!$D$31</definedName>
    <definedName name="LWGBA">'[28]Assignment Info'!$D$104</definedName>
    <definedName name="LWGrantee">"NA, Listing"</definedName>
    <definedName name="LWHoldPeriod">[28]DCF!$D$8</definedName>
    <definedName name="LWHostAffiliation">'[28]Host Review'!$L$7</definedName>
    <definedName name="LWHostLocation">'[28]Host Review'!$T$7</definedName>
    <definedName name="LWHostPrice">'[28]Host Review'!$X$7</definedName>
    <definedName name="LWHostRegion">'[28]Host Review'!$P$7</definedName>
    <definedName name="LWIncomeAsComp">'[28]Assignment Info'!$D$48</definedName>
    <definedName name="LWIncomeAsCompPerRoom">'[28]Assignment Info'!$E$48</definedName>
    <definedName name="LWIncomeAsIs">'[28]Assignment Info'!$D$46</definedName>
    <definedName name="LWIncomeAsIsPerRoom">'[28]Assignment Info'!$E$46</definedName>
    <definedName name="LWIncomeAsStab">'[28]Assignment Info'!$D$50</definedName>
    <definedName name="LWIncomeAsStabPerRoom">'[28]Assignment Info'!$E$50</definedName>
    <definedName name="LWIncomeHypoComplete">'[28]Assignment Info'!$D$47</definedName>
    <definedName name="LWIncomeHypoStabilized">'[28]Assignment Info'!$D$49</definedName>
    <definedName name="LWInflation1">'[28]Assignment Info'!$D$35</definedName>
    <definedName name="LWInflation2">'[28]Assignment Info'!$D$34</definedName>
    <definedName name="LWInspectedBy">'[28]Assignment Info'!$F$5</definedName>
    <definedName name="LWInsurableValue">'[28]Insurable Value'!$F$43</definedName>
    <definedName name="LWInsurableValueOrCost">[28]Autotext!$C$246</definedName>
    <definedName name="LWInsurableValuePerKey">'[28]Insurable Value'!$F$44</definedName>
    <definedName name="LWInterestAppraised">'[28]Assignment Info'!$D$25</definedName>
    <definedName name="LWInterestAppraisedLC">[28]Autotext!$C$21</definedName>
    <definedName name="LWLandAcre">[28]Autotext!$C$83</definedName>
    <definedName name="LWLandSqFt">[28]Autotext!$C$84</definedName>
    <definedName name="LWLandValue">'[28]Assignment Info'!$D$54</definedName>
    <definedName name="LWLastBathReno">'[28]Assignment Info'!$D$91</definedName>
    <definedName name="LWLastMajorReno">'[28]Assignment Info'!$D$89</definedName>
    <definedName name="LWLastRoomReno">'[28]Assignment Info'!$D$90</definedName>
    <definedName name="LWLocationType">'[28]Assignment Info'!$D$75</definedName>
    <definedName name="LWMajorCompanies">'[28]Assignment Info'!$G$114</definedName>
    <definedName name="LWManager">'[28]Assignment Info'!$D$84</definedName>
    <definedName name="LWMeetingSqFt">'[28]Assignment Info'!$E$148</definedName>
    <definedName name="LWNo.OfStories">'[28]Assignment Info'!$D$94</definedName>
    <definedName name="LWOwner">'[28]Assignment Info'!$D$83</definedName>
    <definedName name="LWParkingSpaceNo.">'[28]Assignment Info'!$D$105</definedName>
    <definedName name="LWParkingSpaceType">'[28]Assignment Info'!$E$105</definedName>
    <definedName name="LWPenetrationBaseYear">'[28]Assignment Info'!$D$27</definedName>
    <definedName name="LWPenetrationStartYear">'[28]Assignment Info'!$D$28</definedName>
    <definedName name="LWPropertyName">'[28]Assignment Info'!$D$64</definedName>
    <definedName name="LWPSADate">'[28]Assignment Info'!$G$76</definedName>
    <definedName name="LWPurchasePrice">'[28]Assignment Info'!$G$79</definedName>
    <definedName name="LWRemainingEconomicLife">[28]Autotext!$C$91</definedName>
    <definedName name="LWRenovationAmountPerRoom">'[28]Assignment Info'!$G$69</definedName>
    <definedName name="LWRenovationAmountTotal">'[28]Assignment Info'!$G$68</definedName>
    <definedName name="LWRenovationOrConstructionLC">[28]Autotext!$F$20</definedName>
    <definedName name="LWRenovationOrConstructionUC">[28]Autotext!$E$20</definedName>
    <definedName name="LWReportDate">[28]Autotext!$C$17</definedName>
    <definedName name="LWRoofAge">'[28]Assignment Info'!$D$102</definedName>
    <definedName name="LWRoofCover">'[28]Assignment Info'!$D$103</definedName>
    <definedName name="LWSalesApproachRange">'[28]Assignment Info'!$D$52</definedName>
    <definedName name="LWSalesApproachRangePerKey">'[28]Assignment Info'!$E$52</definedName>
    <definedName name="LWSegment1">'[28]Assignment Info'!$C$78</definedName>
    <definedName name="LWSegment2">'[28]Assignment Info'!$C$79</definedName>
    <definedName name="LWSegment3">'[28]Assignment Info'!$C$80</definedName>
    <definedName name="LWSegment4">'[28]Assignment Info'!$C$81</definedName>
    <definedName name="LWSeller">'[28]Assignment Info'!$G$78</definedName>
    <definedName name="LWServiceType">'[28]Assignment Info'!$D$74</definedName>
    <definedName name="LWSig1Name">[28]Autotext!$D$27</definedName>
    <definedName name="LWSig2Name">[28]Autotext!$D$28</definedName>
    <definedName name="LWSiteArea">'[28]Assignment Info'!$G$90</definedName>
    <definedName name="LWState">'[28]Assignment Info'!$D$69</definedName>
    <definedName name="LWStateLong">[28]Autotext!$C$40</definedName>
    <definedName name="LWSubjectNo.OfRooms">'[28]Assignment Info'!$E$115</definedName>
    <definedName name="LWSubjectType">'[28]Assignment Info'!$D$24</definedName>
    <definedName name="LWTaxAuthority">[28]Tax!$C$4</definedName>
    <definedName name="LWTaxCompAverage">[28]Autotext!$G$98</definedName>
    <definedName name="LWTaxID">[28]Tax!$C$8</definedName>
    <definedName name="LWValueAsComp">'[28]Assignment Info'!$D$60</definedName>
    <definedName name="LWValueAsCompPerRoom">'[28]Assignment Info'!$F$60</definedName>
    <definedName name="LWValueAsIs">'[28]Assignment Info'!$D$58</definedName>
    <definedName name="LWValueAsIsPerRoom">'[28]Assignment Info'!$F$58</definedName>
    <definedName name="LWValueAsStab">'[28]Assignment Info'!$D$62</definedName>
    <definedName name="LWValueAsStabPerRoom">'[28]Assignment Info'!$F$62</definedName>
    <definedName name="LWValueHypoComplete">'[28]Assignment Info'!$D$59</definedName>
    <definedName name="LWValueHypoStabilized">'[28]Assignment Info'!$D$61</definedName>
    <definedName name="LWYearBuilt">'[28]Assignment Info'!$D$85</definedName>
    <definedName name="LWZip">'[28]Assignment Info'!$D$66</definedName>
    <definedName name="m" localSheetId="0" hidden="1">{#N/A,#N/A,FALSE,"Chart 2 by Prop Type"}</definedName>
    <definedName name="m" hidden="1">{#N/A,#N/A,FALSE,"Chart 2 by Prop Type"}</definedName>
    <definedName name="M_CALC_FinalSF" localSheetId="0" hidden="1">SUM(IF('Calendar PF'!T_Lookup_rngMktNum=K_Market,1,0)*IF('Calendar PF'!T_RNG_Expire&lt;&gt;"Option",1,0)*IF('Calendar PF'!T_RNG_Expire&lt;&gt;"Reabsorb",1,0)*'Calendar PF'!T_RNG_FinalSF)</definedName>
    <definedName name="M_CALC_FinalSF" hidden="1">SUM(IF(T_Lookup_rngMktNum=K_Market,1,0)*IF(T_RNG_Expire&lt;&gt;"Option",1,0)*IF(T_RNG_Expire&lt;&gt;"Reabsorb",1,0)*T_RNG_FinalSF)</definedName>
    <definedName name="M_CALC_FRStepAmt" localSheetId="0" hidden="1">TEXT('Calendar PF'!M_FRDET_AMTA,"0.0#")&amp;" ("&amp;TEXT('Calendar PF'!M_FRDET_AMT,"#%")&amp;")"</definedName>
    <definedName name="M_CALC_FRStepAmt" hidden="1">TEXT(M_FRDET_AMTA,"0.0#")&amp;" ("&amp;TEXT(M_FRDET_AMT,"#%")&amp;")"</definedName>
    <definedName name="M_CALC_FRStepDate" localSheetId="0" hidden="1">IF(ISBLANK('Calendar PF'!M_FRDET_D),IF(ISBLANK('Calendar PF'!M_FRDET_RD),"","Mo "&amp;'Calendar PF'!M_FRDET_RD),'Calendar PF'!M_FRDET_D)</definedName>
    <definedName name="M_CALC_FRStepDate" hidden="1">IF(ISBLANK(M_FRDET_D),IF(ISBLANK(M_FRDET_RD),"","Mo "&amp;M_FRDET_RD),M_FRDET_D)</definedName>
    <definedName name="M_CALC_InitialSF" localSheetId="0" hidden="1">SUM(IF('Calendar PF'!T_Lookup_rngMktNum=K_Market,1,0)*IF('Calendar PF'!T_RNG_Expire&lt;&gt;"Option",1,0)*IF('Calendar PF'!T_RNG_Expire&lt;&gt;"Reabsorb",1,0)*'Calendar PF'!T_RNG_InitialSF)</definedName>
    <definedName name="M_CALC_InitialSF" hidden="1">SUM(IF(T_Lookup_rngMktNum=K_Market,1,0)*IF(T_RNG_Expire&lt;&gt;"Option",1,0)*IF(T_RNG_Expire&lt;&gt;"Reabsorb",1,0)*T_RNG_InitialSF)</definedName>
    <definedName name="M_CALC_LCClearFormat" localSheetId="0" hidden="1">SUBSTITUTE('Calendar PF'!M_SUPPORT_LCFormat,"$","")</definedName>
    <definedName name="M_CALC_LCClearFormat" hidden="1">SUBSTITUTE(M_SUPPORT_LCFormat,"$","")</definedName>
    <definedName name="M_CALC_MktBumps" localSheetId="0" hidden="1">IF(ISBLANK('Calendar PF'!M_CHGBASE_Name),IF(ISBLANK('Calendar PF'!M_STEP_Name),IF(ISBLANK('Calendar PF'!M_GENERAL_CPIName),"None","CPI:"&amp;'Calendar PF'!M_GENERAL_CPIName),"Step:"&amp;'Calendar PF'!M_STEP_Name),'Calendar PF'!M_CHGBASE_Name)</definedName>
    <definedName name="M_CALC_MktBumps" hidden="1">IF(ISBLANK(M_CHGBASE_Name),IF(ISBLANK(M_STEP_Name),IF(ISBLANK(M_GENERAL_CPIName),"None","CPI:"&amp;M_GENERAL_CPIName),"Step:"&amp;M_STEP_Name),M_CHGBASE_Name)</definedName>
    <definedName name="M_CALC_MultiStep" localSheetId="0" hidden="1">SUM(IF(ISBLANK('Calendar PF'!M_GENERAL_CPIName),0,1),IF(ISBLANK('Calendar PF'!M_CHGBASE_Name),0,1),IF(ISBLANK('Calendar PF'!M_STEP_Name),0,1))&gt;1</definedName>
    <definedName name="M_CALC_MultiStep" hidden="1">SUM(IF(ISBLANK(M_GENERAL_CPIName),0,1),IF(ISBLANK(M_CHGBASE_Name),0,1),IF(ISBLANK(M_STEP_Name),0,1))&gt;1</definedName>
    <definedName name="M_CALC_OtherSF" localSheetId="0" hidden="1">SUM(IF('Calendar PF'!T_Lookup_rngMktNum=K_Market,1,0)*(IF('Calendar PF'!T_RNG_Expire="Option",1,0)+IF('Calendar PF'!T_RNG_Expire="Reabsorb",1,0))*'Calendar PF'!T_RNG_InitialSF)</definedName>
    <definedName name="M_CALC_OtherSF" hidden="1">SUM(IF(T_Lookup_rngMktNum=K_Market,1,0)*(IF(T_RNG_Expire="Option",1,0)+IF(T_RNG_Expire="Reabsorb",1,0))*T_RNG_InitialSF)</definedName>
    <definedName name="M_CALC_Override" hidden="1">TRUE</definedName>
    <definedName name="M_CALC_TIClearFormat" localSheetId="0" hidden="1">SUBSTITUTE('Calendar PF'!M_SUPPORT_TIFormat,"$","")</definedName>
    <definedName name="M_CALC_TIClearFormat" hidden="1">SUBSTITUTE(M_SUPPORT_TIFormat,"$","")</definedName>
    <definedName name="M_CHGBASE_AMT" localSheetId="0" hidden="1">OFFSET('Calendar PF'!M_CHGBASE_cAMT1,K_Market,4*('Calendar PF'!K_Step-1))</definedName>
    <definedName name="M_CHGBASE_AMT" hidden="1">OFFSET(M_CHGBASE_cAMT1,K_Market,4*(K_Step-1))</definedName>
    <definedName name="M_CHGBASE_AMTA" localSheetId="0" hidden="1">OFFSET('Calendar PF'!M_CHGBASE_cAMT1A,K_Market,4*('Calendar PF'!K_Step-1))</definedName>
    <definedName name="M_CHGBASE_AMTA" hidden="1">OFFSET(M_CHGBASE_cAMT1A,K_Market,4*(K_Step-1))</definedName>
    <definedName name="M_CHGBASE_cAMT1" localSheetId="0" hidden="1">#REF!</definedName>
    <definedName name="M_CHGBASE_cAMT1" hidden="1">#REF!</definedName>
    <definedName name="M_CHGBASE_cAMT1A" localSheetId="0" hidden="1">#REF!</definedName>
    <definedName name="M_CHGBASE_cAMT1A" hidden="1">#REF!</definedName>
    <definedName name="M_CHGBASE_cD1" localSheetId="0" hidden="1">#REF!</definedName>
    <definedName name="M_CHGBASE_cD1" hidden="1">#REF!</definedName>
    <definedName name="M_CHGBASE_cName" hidden="1">#REF!</definedName>
    <definedName name="M_CHGBASE_cRD1" hidden="1">#REF!</definedName>
    <definedName name="M_CHGBASE_D" localSheetId="0" hidden="1">OFFSET('Calendar PF'!M_CHGBASE_cD1,K_Market,4*('Calendar PF'!K_Step-1))</definedName>
    <definedName name="M_CHGBASE_D" hidden="1">OFFSET(M_CHGBASE_cD1,K_Market,4*(K_Step-1))</definedName>
    <definedName name="M_CHGBASE_Data" localSheetId="0" hidden="1">#REF!</definedName>
    <definedName name="M_CHGBASE_Data" hidden="1">#REF!</definedName>
    <definedName name="M_CHGBASE_Name" localSheetId="0" hidden="1">OFFSET(M_CHGBASE_cName,K_Market,0)</definedName>
    <definedName name="M_CHGBASE_Name" hidden="1">OFFSET(M_CHGBASE_cName,K_Market,0)</definedName>
    <definedName name="M_CHGBASE_RD" localSheetId="0" hidden="1">OFFSET(M_CHGBASE_cRD1,K_Market,4*('Calendar PF'!K_Step-1))</definedName>
    <definedName name="M_CHGBASE_RD" hidden="1">OFFSET(M_CHGBASE_cRD1,K_Market,4*(K_Step-1))</definedName>
    <definedName name="M_DT_cEntry1" localSheetId="0" hidden="1">#REF!</definedName>
    <definedName name="M_DT_cEntry1" hidden="1">#REF!</definedName>
    <definedName name="M_DT_cName" localSheetId="0" hidden="1">#REF!</definedName>
    <definedName name="M_DT_cName" hidden="1">#REF!</definedName>
    <definedName name="M_DT_cNew" localSheetId="0" hidden="1">#REF!</definedName>
    <definedName name="M_DT_cNew" hidden="1">#REF!</definedName>
    <definedName name="M_DT_cStyle1" hidden="1">#REF!</definedName>
    <definedName name="M_DT_cStyle2" hidden="1">#REF!</definedName>
    <definedName name="M_DT_cStyle3" hidden="1">#REF!</definedName>
    <definedName name="M_DT_Data" hidden="1">#REF!</definedName>
    <definedName name="M_DT_Entry1" localSheetId="0" hidden="1">OFFSET('Calendar PF'!M_DT_cEntry1,K_Market,0)</definedName>
    <definedName name="M_DT_Entry1" hidden="1">OFFSET(M_DT_cEntry1,K_Market,0)</definedName>
    <definedName name="M_DT_Name" localSheetId="0" hidden="1">OFFSET('Calendar PF'!M_DT_cName,K_Market,0)</definedName>
    <definedName name="M_DT_Name" hidden="1">OFFSET(M_DT_cName,K_Market,0)</definedName>
    <definedName name="M_DT_New" localSheetId="0" hidden="1">OFFSET('Calendar PF'!M_DT_cNew,K_Market,K_Year-1)</definedName>
    <definedName name="M_DT_New" hidden="1">OFFSET(M_DT_cNew,K_Market,K_Year-1)</definedName>
    <definedName name="M_DT_Style1" localSheetId="0" hidden="1">OFFSET(M_DT_cStyle1,K_Market,0)</definedName>
    <definedName name="M_DT_Style1" hidden="1">OFFSET(M_DT_cStyle1,K_Market,0)</definedName>
    <definedName name="M_DT_Style2" localSheetId="0" hidden="1">OFFSET(M_DT_cStyle2,K_Market,0)</definedName>
    <definedName name="M_DT_Style2" hidden="1">OFFSET(M_DT_cStyle2,K_Market,0)</definedName>
    <definedName name="M_DT_Style3" localSheetId="0" hidden="1">OFFSET(M_DT_cStyle3,K_Market,0)</definedName>
    <definedName name="M_DT_Style3" hidden="1">OFFSET(M_DT_cStyle3,K_Market,0)</definedName>
    <definedName name="M_FRCAT_cEntry1" localSheetId="0" hidden="1">#REF!</definedName>
    <definedName name="M_FRCAT_cEntry1" hidden="1">#REF!</definedName>
    <definedName name="M_FRCAT_cName" localSheetId="0" hidden="1">#REF!</definedName>
    <definedName name="M_FRCAT_cName" hidden="1">#REF!</definedName>
    <definedName name="M_FRCAT_cNew" localSheetId="0" hidden="1">#REF!</definedName>
    <definedName name="M_FRCAT_cNew" hidden="1">#REF!</definedName>
    <definedName name="M_FRCAT_cRenew" hidden="1">#REF!</definedName>
    <definedName name="M_FRCAT_cStyle1" hidden="1">#REF!</definedName>
    <definedName name="M_FRCAT_cStyle2" hidden="1">#REF!</definedName>
    <definedName name="M_FRCAT_cStyle3" hidden="1">#REF!</definedName>
    <definedName name="M_FRCAT_Data" hidden="1">#REF!</definedName>
    <definedName name="M_FRCAT_Entry1" localSheetId="0" hidden="1">OFFSET(M_FRCAT_cEntry,K_Market,0)</definedName>
    <definedName name="M_FRCAT_Entry1" hidden="1">OFFSET(M_FRCAT_cEntry,K_Market,0)</definedName>
    <definedName name="M_FRCAT_Name" localSheetId="0" hidden="1">OFFSET('Calendar PF'!M_FRCAT_cName,K_Market,0)</definedName>
    <definedName name="M_FRCAT_Name" hidden="1">OFFSET(M_FRCAT_cName,K_Market,0)</definedName>
    <definedName name="M_FRCAT_New" localSheetId="0" hidden="1">OFFSET('Calendar PF'!M_FRCAT_cNew,K_Market,K_Year-1)</definedName>
    <definedName name="M_FRCAT_New" hidden="1">OFFSET(M_FRCAT_cNew,K_Market,K_Year-1)</definedName>
    <definedName name="M_FRCAT_Renew" localSheetId="0" hidden="1">OFFSET(M_FRCAT_cRenew,K_Market,K_Year-1)</definedName>
    <definedName name="M_FRCAT_Renew" hidden="1">OFFSET(M_FRCAT_cRenew,K_Market,K_Year-1)</definedName>
    <definedName name="M_FRCAT_Style1" localSheetId="0" hidden="1">OFFSET(M_FRCAT_cStyle1,K_Market,0)</definedName>
    <definedName name="M_FRCAT_Style1" hidden="1">OFFSET(M_FRCAT_cStyle1,K_Market,0)</definedName>
    <definedName name="M_FRCAT_Style2" localSheetId="0" hidden="1">OFFSET(M_FRCAT_cStyle2,K_Market,0)</definedName>
    <definedName name="M_FRCAT_Style2" hidden="1">OFFSET(M_FRCAT_cStyle2,K_Market,0)</definedName>
    <definedName name="M_FRCAT_Style3" localSheetId="0" hidden="1">OFFSET(M_FRCAT_cStyle3,K_Market,0)</definedName>
    <definedName name="M_FRCAT_Style3" hidden="1">OFFSET(M_FRCAT_cStyle3,K_Market,0)</definedName>
    <definedName name="M_FRDET_AMT" localSheetId="0" hidden="1">OFFSET('Calendar PF'!M_FRDET_cAMT1,K_Market,4*('Calendar PF'!K_Step-1))</definedName>
    <definedName name="M_FRDET_AMT" hidden="1">OFFSET(M_FRDET_cAMT1,K_Market,4*(K_Step-1))</definedName>
    <definedName name="M_FRDET_AMTA" localSheetId="0" hidden="1">OFFSET('Calendar PF'!M_FRDET_cAMT1A,K_Market,4*('Calendar PF'!K_Step-1))</definedName>
    <definedName name="M_FRDET_AMTA" hidden="1">OFFSET(M_FRDET_cAMT1A,K_Market,4*(K_Step-1))</definedName>
    <definedName name="M_FRDET_cAMT1" localSheetId="0" hidden="1">#REF!</definedName>
    <definedName name="M_FRDET_cAMT1" hidden="1">#REF!</definedName>
    <definedName name="M_FRDET_cAMT1A" localSheetId="0" hidden="1">#REF!</definedName>
    <definedName name="M_FRDET_cAMT1A" hidden="1">#REF!</definedName>
    <definedName name="M_FRDET_cD1" localSheetId="0" hidden="1">#REF!</definedName>
    <definedName name="M_FRDET_cD1" hidden="1">#REF!</definedName>
    <definedName name="M_FRDET_cName" hidden="1">#REF!</definedName>
    <definedName name="M_FRDET_cRD1" hidden="1">#REF!</definedName>
    <definedName name="M_FRDET_D" localSheetId="0" hidden="1">OFFSET('Calendar PF'!M_FRDET_cD1,K_Market,4*('Calendar PF'!K_Step-1))</definedName>
    <definedName name="M_FRDET_D" hidden="1">OFFSET(M_FRDET_cD1,K_Market,4*(K_Step-1))</definedName>
    <definedName name="M_FRDET_Data" localSheetId="0" hidden="1">#REF!</definedName>
    <definedName name="M_FRDET_Data" hidden="1">#REF!</definedName>
    <definedName name="M_FRDET_Name" localSheetId="0" hidden="1">OFFSET(M_FRDET_cName,K_Market,0)</definedName>
    <definedName name="M_FRDET_Name" hidden="1">OFFSET(M_FRDET_cName,K_Market,0)</definedName>
    <definedName name="M_FRDET_RD" localSheetId="0" hidden="1">OFFSET(M_FRDET_cRD1,K_Market,4*('Calendar PF'!K_Step-1))</definedName>
    <definedName name="M_FRDET_RD" hidden="1">OFFSET(M_FRDET_cRD1,K_Market,4*(K_Step-1))</definedName>
    <definedName name="M_FRNEW_Data" localSheetId="0" hidden="1">#REF!</definedName>
    <definedName name="M_FRNEW_Data" hidden="1">#REF!</definedName>
    <definedName name="M_GENERAL_Building" localSheetId="0" hidden="1">OFFSET('Calendar PF'!M_GENERAL_cBuilding,K_Market,0)</definedName>
    <definedName name="M_GENERAL_Building" hidden="1">OFFSET(M_GENERAL_cBuilding,K_Market,0)</definedName>
    <definedName name="M_GENERAL_cBuilding" localSheetId="0" hidden="1">#REF!</definedName>
    <definedName name="M_GENERAL_cBuilding" hidden="1">#REF!</definedName>
    <definedName name="M_GENERAL_cCPIName" localSheetId="0" hidden="1">#REF!</definedName>
    <definedName name="M_GENERAL_cCPIName" hidden="1">#REF!</definedName>
    <definedName name="M_GENERAL_cLCUnit" localSheetId="0" hidden="1">#REF!</definedName>
    <definedName name="M_GENERAL_cLCUnit" hidden="1">#REF!</definedName>
    <definedName name="M_GENERAL_cMarketID" hidden="1">#REF!</definedName>
    <definedName name="M_GENERAL_cMktRec" hidden="1">#REF!</definedName>
    <definedName name="M_GENERAL_cMLAName" hidden="1">#REF!</definedName>
    <definedName name="M_GENERAL_cOverride2" hidden="1">#REF!</definedName>
    <definedName name="M_GENERAL_cOverride3" hidden="1">#REF!</definedName>
    <definedName name="M_GENERAL_cOverride4" hidden="1">#REF!</definedName>
    <definedName name="M_GENERAL_CPIName" localSheetId="0" hidden="1">OFFSET('Calendar PF'!M_GENERAL_cCPIName,K_Market,0)</definedName>
    <definedName name="M_GENERAL_CPIName" hidden="1">OFFSET(M_GENERAL_cCPIName,K_Market,0)</definedName>
    <definedName name="M_GENERAL_cRentChange" localSheetId="0" hidden="1">#REF!</definedName>
    <definedName name="M_GENERAL_cRentChange" hidden="1">#REF!</definedName>
    <definedName name="M_GENERAL_cTerm" localSheetId="0" hidden="1">#REF!</definedName>
    <definedName name="M_GENERAL_cTerm" hidden="1">#REF!</definedName>
    <definedName name="M_GENERAL_cTIUnit" localSheetId="0" hidden="1">#REF!</definedName>
    <definedName name="M_GENERAL_cTIUnit" hidden="1">#REF!</definedName>
    <definedName name="M_GENERAL_Data" hidden="1">#REF!</definedName>
    <definedName name="M_GENERAL_LCUnit" localSheetId="0" hidden="1">OFFSET('Calendar PF'!M_GENERAL_cLCUnit,K_Market,0)</definedName>
    <definedName name="M_GENERAL_LCUnit" hidden="1">OFFSET(M_GENERAL_cLCUnit,K_Market,0)</definedName>
    <definedName name="M_GENERAL_MarketID" localSheetId="0" hidden="1">OFFSET(M_GENERAL_cMarketID,K_Market,0)</definedName>
    <definedName name="M_GENERAL_MarketID" hidden="1">OFFSET(M_GENERAL_cMarketID,K_Market,0)</definedName>
    <definedName name="M_GENERAL_MktRec" localSheetId="0" hidden="1">OFFSET(M_GENERAL_cMktRec,K_Market,0)</definedName>
    <definedName name="M_GENERAL_MktRec" hidden="1">OFFSET(M_GENERAL_cMktRec,K_Market,0)</definedName>
    <definedName name="M_GENERAL_MLAName" localSheetId="0" hidden="1">OFFSET(M_GENERAL_cMLAName,K_Market,0)</definedName>
    <definedName name="M_GENERAL_MLAName" hidden="1">OFFSET(M_GENERAL_cMLAName,K_Market,0)</definedName>
    <definedName name="M_GENERAL_Override2" localSheetId="0" hidden="1">OFFSET(M_GENERAL_cOverride2,K_Market,0)</definedName>
    <definedName name="M_GENERAL_Override2" hidden="1">OFFSET(M_GENERAL_cOverride2,K_Market,0)</definedName>
    <definedName name="M_GENERAL_Override3" localSheetId="0" hidden="1">OFFSET(M_GENERAL_cOverride3,K_Market,0)</definedName>
    <definedName name="M_GENERAL_Override3" hidden="1">OFFSET(M_GENERAL_cOverride3,K_Market,0)</definedName>
    <definedName name="M_GENERAL_Override4" localSheetId="0" hidden="1">OFFSET(M_GENERAL_cOverride4,K_Market,0)</definedName>
    <definedName name="M_GENERAL_Override4" hidden="1">OFFSET(M_GENERAL_cOverride4,K_Market,0)</definedName>
    <definedName name="M_GENERAL_RentChange" localSheetId="0" hidden="1">OFFSET('Calendar PF'!M_GENERAL_cRentChange,K_Market,0)</definedName>
    <definedName name="M_GENERAL_RentChange" hidden="1">OFFSET(M_GENERAL_cRentChange,K_Market,0)</definedName>
    <definedName name="M_GENERAL_Term" localSheetId="0" hidden="1">OFFSET('Calendar PF'!M_GENERAL_cTerm,K_Market,0)</definedName>
    <definedName name="M_GENERAL_Term" hidden="1">OFFSET(M_GENERAL_cTerm,K_Market,0)</definedName>
    <definedName name="M_GENERAL_TIUnit" localSheetId="0" hidden="1">OFFSET('Calendar PF'!M_GENERAL_cTIUnit,K_Market,0)</definedName>
    <definedName name="M_GENERAL_TIUnit" hidden="1">OFFSET(M_GENERAL_cTIUnit,K_Market,0)</definedName>
    <definedName name="M_GENERAL_Year" localSheetId="0" hidden="1">#REF!</definedName>
    <definedName name="M_GENERAL_Year" hidden="1">#REF!</definedName>
    <definedName name="M_LC_cEntry1" localSheetId="0" hidden="1">#REF!</definedName>
    <definedName name="M_LC_cEntry1" hidden="1">#REF!</definedName>
    <definedName name="M_LC_cInflation" localSheetId="0" hidden="1">#REF!</definedName>
    <definedName name="M_LC_cInflation" hidden="1">#REF!</definedName>
    <definedName name="M_LC_cName" hidden="1">#REF!</definedName>
    <definedName name="M_LC_cNew" hidden="1">#REF!</definedName>
    <definedName name="M_LC_cRenew" hidden="1">#REF!</definedName>
    <definedName name="M_LC_cStyle1" hidden="1">#REF!</definedName>
    <definedName name="M_LC_cStyle2" hidden="1">#REF!</definedName>
    <definedName name="M_LC_cStyle3" hidden="1">#REF!</definedName>
    <definedName name="M_LC_Data" hidden="1">#REF!</definedName>
    <definedName name="M_LC_Entry1" localSheetId="0" hidden="1">OFFSET(M_LC_cEntry,K_Market,0)</definedName>
    <definedName name="M_LC_Entry1" hidden="1">OFFSET(M_LC_cEntry,K_Market,0)</definedName>
    <definedName name="M_LC_Inflation" localSheetId="0" hidden="1">OFFSET('Calendar PF'!M_LC_cInflation,K_Market,K_Year-1)</definedName>
    <definedName name="M_LC_Inflation" hidden="1">OFFSET(M_LC_cInflation,K_Market,K_Year-1)</definedName>
    <definedName name="M_LC_Name" localSheetId="0" hidden="1">OFFSET(M_LC_cName,K_Market,0)</definedName>
    <definedName name="M_LC_Name" hidden="1">OFFSET(M_LC_cName,K_Market,0)</definedName>
    <definedName name="M_LC_New" localSheetId="0" hidden="1">OFFSET(M_LC_cNew,K_Market,K_Year-1)</definedName>
    <definedName name="M_LC_New" hidden="1">OFFSET(M_LC_cNew,K_Market,K_Year-1)</definedName>
    <definedName name="M_LC_Renew" localSheetId="0" hidden="1">OFFSET(M_LC_cRenew,K_Market,K_Year-1)</definedName>
    <definedName name="M_LC_Renew" hidden="1">OFFSET(M_LC_cRenew,K_Market,K_Year-1)</definedName>
    <definedName name="M_LC_Style1" localSheetId="0" hidden="1">OFFSET(M_LC_cStyle1,K_Market,0)</definedName>
    <definedName name="M_LC_Style1" hidden="1">OFFSET(M_LC_cStyle1,K_Market,0)</definedName>
    <definedName name="M_LC_Style2" localSheetId="0" hidden="1">OFFSET(M_LC_cStyle2,K_Market,0)</definedName>
    <definedName name="M_LC_Style2" hidden="1">OFFSET(M_LC_cStyle2,K_Market,0)</definedName>
    <definedName name="M_LC_Style3" localSheetId="0" hidden="1">OFFSET(M_LC_cStyle3,K_Market,0)</definedName>
    <definedName name="M_LC_Style3" hidden="1">OFFSET(M_LC_cStyle3,K_Market,0)</definedName>
    <definedName name="M_Lookup_cPropNum" localSheetId="0" hidden="1">#REF!</definedName>
    <definedName name="M_Lookup_cPropNum" hidden="1">#REF!</definedName>
    <definedName name="M_Lookup_FProp" localSheetId="0" hidden="1">MATCH('Calendar PF'!M_GENERAL_Building,OFFSET('Calendar PF'!P_DPROP_cBuilding,0,0,Param_Properties,1),0)-1</definedName>
    <definedName name="M_Lookup_FProp" hidden="1">MATCH(M_GENERAL_Building,OFFSET(P_DPROP_cBuilding,0,0,Param_Properties,1),0)-1</definedName>
    <definedName name="M_Lookup_PropNum" localSheetId="0" hidden="1">OFFSET('Calendar PF'!M_Lookup_cPropNum,K_Market,0)</definedName>
    <definedName name="M_Lookup_PropNum" hidden="1">OFFSET(M_Lookup_cPropNum,K_Market,0)</definedName>
    <definedName name="M_RENT_cEntry1" localSheetId="0" hidden="1">#REF!</definedName>
    <definedName name="M_RENT_cEntry1" hidden="1">#REF!</definedName>
    <definedName name="M_RENT_cInflation" localSheetId="0" hidden="1">#REF!</definedName>
    <definedName name="M_RENT_cInflation" hidden="1">#REF!</definedName>
    <definedName name="M_RENT_cName" localSheetId="0" hidden="1">#REF!</definedName>
    <definedName name="M_RENT_cName" hidden="1">#REF!</definedName>
    <definedName name="M_RENT_cNew" hidden="1">#REF!</definedName>
    <definedName name="M_RENT_cRenew" hidden="1">#REF!</definedName>
    <definedName name="M_RENT_cStyle1" hidden="1">#REF!</definedName>
    <definedName name="M_RENT_cStyle2" hidden="1">#REF!</definedName>
    <definedName name="M_RENT_cStyle3" hidden="1">#REF!</definedName>
    <definedName name="M_RENT_Data" hidden="1">#REF!</definedName>
    <definedName name="M_RENT_Entry1" localSheetId="0" hidden="1">OFFSET('Calendar PF'!M_RENT_cEntry1,K_Market,0)</definedName>
    <definedName name="M_RENT_Entry1" hidden="1">OFFSET(M_RENT_cEntry1,K_Market,0)</definedName>
    <definedName name="M_RENT_Inflation" localSheetId="0" hidden="1">OFFSET('Calendar PF'!M_RENT_cInflation,K_Market,K_Year-1)</definedName>
    <definedName name="M_RENT_Inflation" hidden="1">OFFSET(M_RENT_cInflation,K_Market,K_Year-1)</definedName>
    <definedName name="M_RENT_Name" localSheetId="0" hidden="1">OFFSET('Calendar PF'!M_RENT_cName,K_Market,0)</definedName>
    <definedName name="M_RENT_Name" hidden="1">OFFSET(M_RENT_cName,K_Market,0)</definedName>
    <definedName name="M_RENT_New" localSheetId="0" hidden="1">OFFSET(M_RENT_cNew,K_Market,K_Year-1)</definedName>
    <definedName name="M_RENT_New" hidden="1">OFFSET(M_RENT_cNew,K_Market,K_Year-1)</definedName>
    <definedName name="M_RENT_Renew" localSheetId="0" hidden="1">OFFSET(M_RENT_cRenew,K_Market,K_Year-1)</definedName>
    <definedName name="M_RENT_Renew" hidden="1">OFFSET(M_RENT_cRenew,K_Market,K_Year-1)</definedName>
    <definedName name="M_RENT_Style1" localSheetId="0" hidden="1">OFFSET(M_RENT_cStyle1,K_Market,0)</definedName>
    <definedName name="M_RENT_Style1" hidden="1">OFFSET(M_RENT_cStyle1,K_Market,0)</definedName>
    <definedName name="M_RENT_Style2" localSheetId="0" hidden="1">OFFSET(M_RENT_cStyle2,K_Market,0)</definedName>
    <definedName name="M_RENT_Style2" hidden="1">OFFSET(M_RENT_cStyle2,K_Market,0)</definedName>
    <definedName name="M_RENT_Style3" localSheetId="0" hidden="1">OFFSET(M_RENT_cStyle3,K_Market,0)</definedName>
    <definedName name="M_RENT_Style3" hidden="1">OFFSET(M_RENT_cStyle3,K_Market,0)</definedName>
    <definedName name="M_RP_cEntry1" localSheetId="0" hidden="1">#REF!</definedName>
    <definedName name="M_RP_cEntry1" hidden="1">#REF!</definedName>
    <definedName name="M_RP_cName" localSheetId="0" hidden="1">#REF!</definedName>
    <definedName name="M_RP_cName" hidden="1">#REF!</definedName>
    <definedName name="M_RP_cRenew" localSheetId="0" hidden="1">#REF!</definedName>
    <definedName name="M_RP_cRenew" hidden="1">#REF!</definedName>
    <definedName name="M_RP_cStyle1" hidden="1">#REF!</definedName>
    <definedName name="M_RP_cStyle2" hidden="1">#REF!</definedName>
    <definedName name="M_RP_cStyle3" hidden="1">#REF!</definedName>
    <definedName name="M_RP_Data" hidden="1">#REF!</definedName>
    <definedName name="M_RP_Entry1" localSheetId="0" hidden="1">OFFSET(M_RP_cEntry,K_Market,0)</definedName>
    <definedName name="M_RP_Entry1" hidden="1">OFFSET(M_RP_cEntry,K_Market,0)</definedName>
    <definedName name="M_RP_Name" localSheetId="0" hidden="1">OFFSET('Calendar PF'!M_RP_cName,K_Market,0)</definedName>
    <definedName name="M_RP_Name" hidden="1">OFFSET(M_RP_cName,K_Market,0)</definedName>
    <definedName name="M_RP_Renew" localSheetId="0" hidden="1">OFFSET('Calendar PF'!M_RP_cRenew,K_Market,K_Year-1)</definedName>
    <definedName name="M_RP_Renew" hidden="1">OFFSET(M_RP_cRenew,K_Market,K_Year-1)</definedName>
    <definedName name="M_RP_Style1" localSheetId="0" hidden="1">OFFSET(M_RP_cStyle1,K_Market,0)</definedName>
    <definedName name="M_RP_Style1" hidden="1">OFFSET(M_RP_cStyle1,K_Market,0)</definedName>
    <definedName name="M_RP_Style2" localSheetId="0" hidden="1">OFFSET(M_RP_cStyle2,K_Market,0)</definedName>
    <definedName name="M_RP_Style2" hidden="1">OFFSET(M_RP_cStyle2,K_Market,0)</definedName>
    <definedName name="M_RP_Style3" localSheetId="0" hidden="1">OFFSET(M_RP_cStyle3,K_Market,0)</definedName>
    <definedName name="M_RP_Style3" hidden="1">OFFSET(M_RP_cStyle3,K_Market,0)</definedName>
    <definedName name="M_STEP_AMT" localSheetId="0" hidden="1">OFFSET('Calendar PF'!M_STEP_cAMT1,K_Market,4*('Calendar PF'!K_Step-1))</definedName>
    <definedName name="M_STEP_AMT" hidden="1">OFFSET(M_STEP_cAMT1,K_Market,4*(K_Step-1))</definedName>
    <definedName name="M_STEP_AMTA" localSheetId="0" hidden="1">OFFSET('Calendar PF'!M_STEP_cAMT1A,K_Market,4*('Calendar PF'!K_Step-1))</definedName>
    <definedName name="M_STEP_AMTA" hidden="1">OFFSET(M_STEP_cAMT1A,K_Market,4*(K_Step-1))</definedName>
    <definedName name="M_STEP_cAMT1" localSheetId="0" hidden="1">#REF!</definedName>
    <definedName name="M_STEP_cAMT1" hidden="1">#REF!</definedName>
    <definedName name="M_STEP_cAMT1A" localSheetId="0" hidden="1">#REF!</definedName>
    <definedName name="M_STEP_cAMT1A" hidden="1">#REF!</definedName>
    <definedName name="M_STEP_cD1" localSheetId="0" hidden="1">#REF!</definedName>
    <definedName name="M_STEP_cD1" hidden="1">#REF!</definedName>
    <definedName name="M_STEP_cName" hidden="1">#REF!</definedName>
    <definedName name="M_STEP_cRD1" hidden="1">#REF!</definedName>
    <definedName name="M_STEP_D" localSheetId="0" hidden="1">OFFSET('Calendar PF'!M_STEP_cD1,K_Market,4*('Calendar PF'!K_Step-1))</definedName>
    <definedName name="M_STEP_D" hidden="1">OFFSET(M_STEP_cD1,K_Market,4*(K_Step-1))</definedName>
    <definedName name="M_STEP_Data" localSheetId="0" hidden="1">#REF!</definedName>
    <definedName name="M_STEP_Data" hidden="1">#REF!</definedName>
    <definedName name="M_STEP_Name" localSheetId="0" hidden="1">OFFSET(M_STEP_cName,K_Market,0)</definedName>
    <definedName name="M_STEP_Name" hidden="1">OFFSET(M_STEP_cName,K_Market,0)</definedName>
    <definedName name="M_STEP_RD" localSheetId="0" hidden="1">OFFSET(M_STEP_cRD1,K_Market,4*('Calendar PF'!K_Step-1))</definedName>
    <definedName name="M_STEP_RD" hidden="1">OFFSET(M_STEP_cRD1,K_Market,4*(K_Step-1))</definedName>
    <definedName name="M_SUPPORT_cLCFormat" localSheetId="0" hidden="1">#REF!</definedName>
    <definedName name="M_SUPPORT_cLCFormat" hidden="1">#REF!</definedName>
    <definedName name="M_SUPPORT_cLCUnit" localSheetId="0" hidden="1">#REF!</definedName>
    <definedName name="M_SUPPORT_cLCUnit" hidden="1">#REF!</definedName>
    <definedName name="M_SUPPORT_cTIFormat" localSheetId="0" hidden="1">#REF!</definedName>
    <definedName name="M_SUPPORT_cTIFormat" hidden="1">#REF!</definedName>
    <definedName name="M_SUPPORT_cTIUnit" hidden="1">#REF!</definedName>
    <definedName name="M_SUPPORT_LCFormat" localSheetId="0" hidden="1">OFFSET('Calendar PF'!M_SUPPORT_cLCFormat,K_Market,0)</definedName>
    <definedName name="M_SUPPORT_LCFormat" hidden="1">OFFSET(M_SUPPORT_cLCFormat,K_Market,0)</definedName>
    <definedName name="M_SUPPORT_LCUnit" localSheetId="0" hidden="1">OFFSET('Calendar PF'!M_SUPPORT_cLCUnit,K_Market,0)</definedName>
    <definedName name="M_SUPPORT_LCUnit" hidden="1">OFFSET(M_SUPPORT_cLCUnit,K_Market,0)</definedName>
    <definedName name="M_SUPPORT_Row" localSheetId="0" hidden="1">#REF!</definedName>
    <definedName name="M_SUPPORT_Row" hidden="1">#REF!</definedName>
    <definedName name="M_SUPPORT_TIFormat" localSheetId="0" hidden="1">OFFSET('Calendar PF'!M_SUPPORT_cTIFormat,K_Market,0)</definedName>
    <definedName name="M_SUPPORT_TIFormat" hidden="1">OFFSET(M_SUPPORT_cTIFormat,K_Market,0)</definedName>
    <definedName name="M_SUPPORT_TIUnit" localSheetId="0" hidden="1">OFFSET(M_SUPPORT_cTIUnit,K_Market,0)</definedName>
    <definedName name="M_SUPPORT_TIUnit" hidden="1">OFFSET(M_SUPPORT_cTIUnit,K_Market,0)</definedName>
    <definedName name="M_TI_cEntry1" localSheetId="0" hidden="1">#REF!</definedName>
    <definedName name="M_TI_cEntry1" hidden="1">#REF!</definedName>
    <definedName name="M_TI_cInflation" localSheetId="0" hidden="1">#REF!</definedName>
    <definedName name="M_TI_cInflation" hidden="1">#REF!</definedName>
    <definedName name="M_TI_cName" localSheetId="0" hidden="1">#REF!</definedName>
    <definedName name="M_TI_cName" hidden="1">#REF!</definedName>
    <definedName name="M_TI_cNew" hidden="1">#REF!</definedName>
    <definedName name="M_TI_cRenew" hidden="1">#REF!</definedName>
    <definedName name="M_TI_cStyle1" hidden="1">#REF!</definedName>
    <definedName name="M_TI_cStyle2" hidden="1">#REF!</definedName>
    <definedName name="M_TI_cStyle3" hidden="1">#REF!</definedName>
    <definedName name="M_TI_Data" hidden="1">#REF!</definedName>
    <definedName name="M_TI_Entry1" localSheetId="0" hidden="1">OFFSET(M_TI_cEntry,K_Market,0)</definedName>
    <definedName name="M_TI_Entry1" hidden="1">OFFSET(M_TI_cEntry,K_Market,0)</definedName>
    <definedName name="M_TI_Inflation" localSheetId="0" hidden="1">OFFSET('Calendar PF'!M_TI_cInflation,K_Market,K_Year-1)</definedName>
    <definedName name="M_TI_Inflation" hidden="1">OFFSET(M_TI_cInflation,K_Market,K_Year-1)</definedName>
    <definedName name="M_TI_Name" localSheetId="0" hidden="1">OFFSET('Calendar PF'!M_TI_cName,K_Market,0)</definedName>
    <definedName name="M_TI_Name" hidden="1">OFFSET(M_TI_cName,K_Market,0)</definedName>
    <definedName name="M_TI_New" localSheetId="0" hidden="1">OFFSET(M_TI_cNew,K_Market,K_Year-1)</definedName>
    <definedName name="M_TI_New" hidden="1">OFFSET(M_TI_cNew,K_Market,K_Year-1)</definedName>
    <definedName name="M_TI_Renew" localSheetId="0" hidden="1">OFFSET(M_TI_cRenew,K_Market,K_Year-1)</definedName>
    <definedName name="M_TI_Renew" hidden="1">OFFSET(M_TI_cRenew,K_Market,K_Year-1)</definedName>
    <definedName name="M_TI_Style1" localSheetId="0" hidden="1">OFFSET(M_TI_cStyle1,K_Market,0)</definedName>
    <definedName name="M_TI_Style1" hidden="1">OFFSET(M_TI_cStyle1,K_Market,0)</definedName>
    <definedName name="M_TI_Style2" localSheetId="0" hidden="1">OFFSET(M_TI_cStyle2,K_Market,0)</definedName>
    <definedName name="M_TI_Style2" hidden="1">OFFSET(M_TI_cStyle2,K_Market,0)</definedName>
    <definedName name="M_TI_Style3" localSheetId="0" hidden="1">OFFSET(M_TI_cStyle3,K_Market,0)</definedName>
    <definedName name="M_TI_Style3" hidden="1">OFFSET(M_TI_cStyle3,K_Market,0)</definedName>
    <definedName name="MACROS" localSheetId="0">'[46]14-Fins'!#REF!</definedName>
    <definedName name="MACROS">'[46]14-Fins'!#REF!</definedName>
    <definedName name="mans" localSheetId="0" hidden="1">{"quarterly",#N/A,FALSE,"Income Statement";#N/A,#N/A,FALSE,"print segment";#N/A,#N/A,FALSE,"Balance Sheet";#N/A,#N/A,FALSE,"Annl Inc";#N/A,#N/A,FALSE,"Cash Flow"}</definedName>
    <definedName name="mans" hidden="1">{"quarterly",#N/A,FALSE,"Income Statement";#N/A,#N/A,FALSE,"print segment";#N/A,#N/A,FALSE,"Balance Sheet";#N/A,#N/A,FALSE,"Annl Inc";#N/A,#N/A,FALSE,"Cash Flow"}</definedName>
    <definedName name="market1" localSheetId="0" hidden="1">{"Zone1",#N/A,FALSE,"Parameters";"Zone2",#N/A,FALSE,"Parameters"}</definedName>
    <definedName name="market1" hidden="1">{"Zone1",#N/A,FALSE,"Parameters";"Zone2",#N/A,FALSE,"Parameters"}</definedName>
    <definedName name="matrix" localSheetId="0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matrix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MCUwork1" localSheetId="0" hidden="1">{#N/A,#N/A,TRUE,"Summary";#N/A,#N/A,TRUE,"Program Scheme";#N/A,#N/A,TRUE,"Assumptions";#N/A,#N/A,TRUE,"Development Budget &amp; Timing";#N/A,#N/A,TRUE,"Cash Flow";#N/A,#N/A,TRUE,"Cash Flow to Debt &amp; Equity"}</definedName>
    <definedName name="MCUwork1" hidden="1">{#N/A,#N/A,TRUE,"Summary";#N/A,#N/A,TRUE,"Program Scheme";#N/A,#N/A,TRUE,"Assumptions";#N/A,#N/A,TRUE,"Development Budget &amp; Timing";#N/A,#N/A,TRUE,"Cash Flow";#N/A,#N/A,TRUE,"Cash Flow to Debt &amp; Equity"}</definedName>
    <definedName name="mech" hidden="1">{#N/A,#N/A,FALSE,"HVAC";#N/A,#N/A,FALSE,"Acoust. Clg.";#N/A,#N/A,FALSE,"Chain link";#N/A,#N/A,FALSE,"Electrical";#N/A,#N/A,FALSE,"Plaster";#N/A,#N/A,FALSE,"Plumbing";#N/A,#N/A,FALSE,"Site Util";#N/A,#N/A,FALSE,"Fire";#N/A,#N/A,FALSE,"Flooring";#N/A,#N/A,FALSE,"Paint";#N/A,#N/A,FALSE,"Drywall+";#N/A,#N/A,FALSE,"Roofing";#N/A,#N/A,FALSE,"Misc. Steel";#N/A,#N/A,FALSE,"Glass";#N/A,#N/A,FALSE,"Site Conc";#N/A,#N/A,FALSE,"Paving";#N/A,#N/A,FALSE,"Grading";#N/A,#N/A,FALSE,"Landscape";#N/A,#N/A,FALSE,"Trailer";#N/A,#N/A,FALSE,"Misc.";#N/A,#N/A,FALSE,"Doors";#N/A,#N/A,FALSE,"Demolition";#N/A,#N/A,FALSE,"Mtl Bldg";#N/A,#N/A,FALSE,"Survey"}</definedName>
    <definedName name="melo" hidden="1">{"AnnualRentRoll",#N/A,FALSE,"RentRoll"}</definedName>
    <definedName name="MGDV_IRR" localSheetId="0" hidden="1">{"Zone1",#N/A,FALSE,"Parameters";"Zone2",#N/A,FALSE,"Parameters"}</definedName>
    <definedName name="MGDV_IRR" hidden="1">{"Zone1",#N/A,FALSE,"Parameters";"Zone2",#N/A,FALSE,"Parameters"}</definedName>
    <definedName name="MGHM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MGHM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mhj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mhj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Millwork" hidden="1">{#N/A,#N/A,FALSE,"H1a";#N/A,#N/A,FALSE,"H1b";#N/A,#N/A,FALSE,"H1c";#N/A,#N/A,FALSE,"H1d";#N/A,#N/A,FALSE,"H1e";#N/A,#N/A,FALSE,"H1f"}</definedName>
    <definedName name="MLA">[50]MLA!$B$1:$RO$100</definedName>
    <definedName name="MLNK0162c7051e2c49bfb58bd9ead655f5e5" localSheetId="0" hidden="1">#REF!</definedName>
    <definedName name="MLNK0162c7051e2c49bfb58bd9ead655f5e5" hidden="1">#REF!</definedName>
    <definedName name="MLNK03c2c4ebdcf442d097221608887dda2b" hidden="1" xml:space="preserve">    '[54]Urby Roll Up'!$1:$1048576</definedName>
    <definedName name="MLNK0936f82bd1ab40a59c3b76dd6e3ff671" localSheetId="0" hidden="1">#REF!</definedName>
    <definedName name="MLNK0936f82bd1ab40a59c3b76dd6e3ff671" hidden="1">#REF!</definedName>
    <definedName name="MLNK0db138b0c4a74d9a8134d83b683756ba" hidden="1" xml:space="preserve">        '[54]ACF (lg)'!$A$7:$G$113</definedName>
    <definedName name="MLNK0de8d46798d243ca8f4331c7af720eb7" localSheetId="0" hidden="1">#REF!</definedName>
    <definedName name="MLNK0de8d46798d243ca8f4331c7af720eb7" hidden="1">#REF!</definedName>
    <definedName name="MLNK0f24995d01ea4e84894894a62686c2f9" hidden="1">#REF!</definedName>
    <definedName name="MLNK0f2ca9b31d594f58a6ecc8a0e3b67e63" hidden="1" xml:space="preserve">    '[54]Urby Roll Up'!$1:$1048576</definedName>
    <definedName name="MLNK1940e8992a3a49d5b96da222a52590ed" hidden="1" xml:space="preserve">    '[55]Monthly Build'!$1:$1048576</definedName>
    <definedName name="MLNK1a8e6cfd37694ee7abe3ef3058e203db" hidden="1">#REF!</definedName>
    <definedName name="MLNK1ad033184380464a8c927925b782dc2b" hidden="1">#REF!</definedName>
    <definedName name="MLNK1bb4cc2ad0fe47259887bc0808dc2bad" hidden="1">#REF!</definedName>
    <definedName name="MLNK1cefc6c0efde4f33bd995dfbd4a6f432" hidden="1">#REF!</definedName>
    <definedName name="MLNK1d511d034f69464bbc11b4f8cd98db2b" hidden="1">#REF!</definedName>
    <definedName name="MLNK2214794ef2104004af51ff41546b0082" hidden="1">#REF!</definedName>
    <definedName name="MLNK26344f4bc8a64b32b2e22c7f4788ebfd" hidden="1">#REF!</definedName>
    <definedName name="MLNK2cdd2a8836de48f99e2cfe35cbbdaad7" hidden="1">#REF!</definedName>
    <definedName name="MLNK350561963e764ac2ac7a04de9dce54e9" hidden="1">#REF!</definedName>
    <definedName name="MLNK3c25cb317884465499ea97b6d43ebf65" hidden="1">#REF!</definedName>
    <definedName name="MLNK3e113d620acf43da82be80c52b782367" hidden="1">#REF!</definedName>
    <definedName name="MLNK43bfbb1a95b542658c55c5b455171fb7" hidden="1" xml:space="preserve">    [56]BSREP_2!$B$4:$L$66</definedName>
    <definedName name="MLNK4a74e336eaf64951a1a3b0907c813804" hidden="1">#REF!</definedName>
    <definedName name="MLNK4b7e00c066174efc8cef060967f81ea0" hidden="1">#REF!</definedName>
    <definedName name="MLNK4c05269428584fbf881f8aba442d0703" hidden="1">#REF!</definedName>
    <definedName name="MLNK4eedc7cce2574378b66174076ca9f2f5" hidden="1">#REF!</definedName>
    <definedName name="MLNK5186ba141d4141dfbc45e1f820bedef3" hidden="1">#REF!</definedName>
    <definedName name="MLNK51e66e64073b40ae9e81c89af029c8fd" hidden="1">#REF!</definedName>
    <definedName name="MLNK562758b1551a4180b774b91d3c19b8b9" hidden="1" xml:space="preserve">        '[54]ACF (lg)'!$A$7:$G$113</definedName>
    <definedName name="MLNK56de4bcf0f7e4d6db1d7189ac1785250" hidden="1">#REF!</definedName>
    <definedName name="MLNK593e9ac804e04c39b2815f462ab65b01" hidden="1">#REF!</definedName>
    <definedName name="MLNK5bc8f701e3c84ed09d5d416bb7ad91a3" hidden="1">#REF!</definedName>
    <definedName name="MLNK5e5f78d2d7674bb0a2594a11082cc14c" hidden="1">#REF!</definedName>
    <definedName name="MLNK5eca158b6c4148c0bc0346610ae10f7e" hidden="1">#REF!</definedName>
    <definedName name="MLNK5f1d88f27250458f9af9d61ac363ac70" hidden="1">#REF!</definedName>
    <definedName name="MLNK5fb76dfd07464d7fab21a9979ed857e1" hidden="1" xml:space="preserve">        '[54]ACF (lg)'!$A$7:$G$113</definedName>
    <definedName name="MLNK6124d8c9beaa4d669158835f18275e57" hidden="1">#REF!</definedName>
    <definedName name="MLNK62e8dc99aac341d29ff66d48cf720135" hidden="1">#REF!</definedName>
    <definedName name="MLNK6b57d578e73640b685e842677e9f34fd" hidden="1" xml:space="preserve">    '[54]Urby Roll Up'!$A$8:$J$65</definedName>
    <definedName name="MLNK6cd1e99445334fb89add1b449331eba4" hidden="1">#REF!</definedName>
    <definedName name="MLNK71e42c69d04c44d68844e485796f3c15" hidden="1">#REF!</definedName>
    <definedName name="MLNK75e6cef0ed434c0c9890913a7f327dd7" hidden="1" xml:space="preserve">    '[54]Urby Roll Up'!$1:$1048576</definedName>
    <definedName name="MLNK77fab2f1896e44ab8aa74d30875c61ad" hidden="1">#REF!</definedName>
    <definedName name="MLNK7f15b330ea8c4840b5cbfc9d4c016182" hidden="1">#REF!</definedName>
    <definedName name="MLNK8114d69b107040b7a8cd3937d1dfd76f" hidden="1">#REF!</definedName>
    <definedName name="MLNK81d4f36f9ad44c6e82447b3c30343b4b" hidden="1">#REF!</definedName>
    <definedName name="MLNK867ee706d0194cada177cff94a62931d" hidden="1">#REF!</definedName>
    <definedName name="MLNK86b4420daeb7465e95af81325ac639c4" hidden="1">#REF!</definedName>
    <definedName name="MLNK8ef86260aa2f4fada359537dac14bcb8" hidden="1">#REF!</definedName>
    <definedName name="MLNK8fc8bf74c17a483686626bd35e458f98" hidden="1">#REF!</definedName>
    <definedName name="MLNK90c27bfcc4b9482eacbddfef52cd87cd" hidden="1">#REF!</definedName>
    <definedName name="MLNK9270b4acb03f44c2929ffd058016418e" hidden="1">#REF!</definedName>
    <definedName name="MLNK95e852763a02413c82c3a6f69c0b70bb" hidden="1">#REF!</definedName>
    <definedName name="MLNK969ca14fdcf94f68926471261189258e" hidden="1">#REF!</definedName>
    <definedName name="MLNK96daebb72bfd48fb9ba39911807bd23b" hidden="1">#REF!</definedName>
    <definedName name="MLNK9d5be78e938b476c8f29c8b2828e9e85" hidden="1">#REF!</definedName>
    <definedName name="MLNK9e0dffaa43794811b482fb7d669a899e" hidden="1">#REF!</definedName>
    <definedName name="MLNK9e506d0c0de64ee693bc19862e0d0c83" hidden="1">#REF!</definedName>
    <definedName name="MLNK9e75dca40b1b43f9adbbbc872334a78d" hidden="1" xml:space="preserve">        '[54]ACF (lg)'!$A$7:$G$113</definedName>
    <definedName name="MLNKa13afcd660a146f7a844a0cef9391abb" hidden="1" xml:space="preserve">    '[54]Urby Roll Up'!$1:$1048576</definedName>
    <definedName name="MLNKa52f3819fe2543f7813e4e979f16cae2" hidden="1">#REF!</definedName>
    <definedName name="MLNKa5e0df95b54949a0b18e13c7dcd047c7" hidden="1">#REF!</definedName>
    <definedName name="MLNKaa62004643624d9d8c0e730429725a77" hidden="1" xml:space="preserve">        [54]Assumptions!$T$12:$W$35</definedName>
    <definedName name="MLNKad35a26437d6496594f97b5347aa50a3" hidden="1">#REF!</definedName>
    <definedName name="MLNKae73ce106403442996508788c03c0850" hidden="1">#REF!</definedName>
    <definedName name="MLNKaf53443e85284510a964f24dc78d67dd" hidden="1">#REF!</definedName>
    <definedName name="MLNKb1d97a760fe946dcb7e934eef707aa4e" hidden="1" xml:space="preserve">        [54]Assumptions!$T$12:$W$35</definedName>
    <definedName name="MLNKb47d3d5a5c63434eb53d6d0e51b04aca" hidden="1" xml:space="preserve">        [54]Assumptions!$T$12:$W$35</definedName>
    <definedName name="MLNKb4aede91a31e45c996b6ae0379a2835c" hidden="1">#REF!</definedName>
    <definedName name="MLNKb5853b485b014c0482ee6e96b9e2a871" hidden="1">#REF!</definedName>
    <definedName name="MLNKb7959bea3eae4d08a19435b6482caaaa" hidden="1">#REF!</definedName>
    <definedName name="MLNKb99d13fe8f67464e9c3a9381a2bcb66c" hidden="1">#REF!</definedName>
    <definedName name="MLNKba70367b41404df0932710ea9eb7d7e8" hidden="1">#REF!</definedName>
    <definedName name="MLNKba9726c8d0754af3bf4d6c1c16ffb1be" hidden="1" xml:space="preserve">        [54]Overview!$H$12:$O$17</definedName>
    <definedName name="MLNKbaa165d671b644cb946a8379326e36ec" hidden="1">#REF!</definedName>
    <definedName name="MLNKc3a2098a3c6e4373807fcaabe559e305" hidden="1">#REF!</definedName>
    <definedName name="MLNKc4d877468a7a456fb6a44210f4bb58d5" hidden="1">#REF!</definedName>
    <definedName name="MLNKc5324496e0364ebaa5d07ed0a8b65f43" hidden="1" xml:space="preserve">    '[54]Urby Roll Up'!$A$8:$J$65</definedName>
    <definedName name="MLNKc63d2fd4e260462eab497acab6c56004" hidden="1" xml:space="preserve">    '[55]Monthly Build'!$Q$38</definedName>
    <definedName name="MLNKcba2fe19d15840e0a1489a811e61e6fa" hidden="1">#REF!</definedName>
    <definedName name="MLNKcd0f9f0735d540baba2f9884752c3da1" hidden="1">#REF!</definedName>
    <definedName name="MLNKcda285b1e6a849a58058161b1bf9b675" hidden="1">#REF!</definedName>
    <definedName name="MLNKd3071ae2744b427c87e407d9535a6f64" hidden="1">#REF!</definedName>
    <definedName name="MLNKd9cda76d93d34cb6935cc676e14354ed" hidden="1">#REF!</definedName>
    <definedName name="MLNKda46a3198062464ab6035a775d862dd2" hidden="1">#REF!</definedName>
    <definedName name="MLNKdbc2905ee6654619b2c1d8e14a818b9f" hidden="1">#REF!</definedName>
    <definedName name="MLNKdd83b9ac44b7413284f62ae292eb1428" hidden="1">#REF!</definedName>
    <definedName name="MLNKe51fa192ca4d40a5ac6d6ea6f844de9e" hidden="1" xml:space="preserve">        '[54]ACF (lg)'!$A$7:$G$113</definedName>
    <definedName name="MLNKe67d5d2447494f15af3cdfd7c4285571" hidden="1" xml:space="preserve">    '[54]Urby Roll Up'!$A$8:$J$65</definedName>
    <definedName name="MLNKe764ed48600d4e23a6b9e262d839c950" hidden="1">#REF!</definedName>
    <definedName name="MLNKea6b7cf23a464959a2956ac9b672ef19" hidden="1">#REF!</definedName>
    <definedName name="MLNKeea046740a994936862e31d86f1a1039" hidden="1" xml:space="preserve">        '[54]ACF (lg)'!$A$7:$G$113</definedName>
    <definedName name="MLNKf34f90f9d39f4ce6b8511a820ed425b8" hidden="1">#REF!</definedName>
    <definedName name="MLNKf65e0cd5e8514fb2ac969f8e1275fbfe" hidden="1">#REF!</definedName>
    <definedName name="MLNKf8ef466f919344468f6633628d6eb85e" hidden="1" xml:space="preserve">    [56]BSREP_2!$1:$1048576</definedName>
    <definedName name="MLNKfbf4545df9eb42f5a9bc21e3288c4554" hidden="1">#REF!</definedName>
    <definedName name="MLNKfd756a5701384a6f8bd319c6afc832a7" hidden="1">#REF!</definedName>
    <definedName name="MLNKfe0f848539164ef69264d543ad403924" hidden="1" xml:space="preserve">        '[54]ACF (lg)'!$A$7:$G$113</definedName>
    <definedName name="MLNKffadb155759b4229b9bec3914a65a1b1" hidden="1" xml:space="preserve">    '[54]Urby Roll Up'!$A$8:$J$65</definedName>
    <definedName name="mm">[33]Cover!$C$23</definedName>
    <definedName name="Model_Control">'[57]Model Control'!$B$8:$XFD$66</definedName>
    <definedName name="MOVE">'[46]16-POR'!#REF!</definedName>
    <definedName name="MP" localSheetId="0">#REF!</definedName>
    <definedName name="MP">#REF!</definedName>
    <definedName name="MRG" hidden="1">{"INCOME",#N/A,FALSE,"ProNet";"VALUE",#N/A,FALSE,"ProNet"}</definedName>
    <definedName name="mstynns" hidden="1">[27]Occ!#REF!</definedName>
    <definedName name="n" localSheetId="0" hidden="1">{#N/A,#N/A,FALSE,"Chart 2 by Prop Type"}</definedName>
    <definedName name="n" hidden="1">{#N/A,#N/A,FALSE,"Chart 2 by Prop Type"}</definedName>
    <definedName name="naeryhah" hidden="1">[27]Occ!#REF!</definedName>
    <definedName name="name1" localSheetId="0" hidden="1">{"SIMPLIFD_P1",#N/A,FALSE,"SIMPLIFD"}</definedName>
    <definedName name="name1" hidden="1">{"SIMPLIFD_P1",#N/A,FALSE,"SIMPLIFD"}</definedName>
    <definedName name="Nane2" localSheetId="0" hidden="1">{"TEST1",#N/A,FALSE,"SIMPLIFD"}</definedName>
    <definedName name="Nane2" hidden="1">{"TEST1",#N/A,FALSE,"SIMPLIFD"}</definedName>
    <definedName name="nanern" hidden="1">[27]Demand!#REF!</definedName>
    <definedName name="Narrative">"Object 1"</definedName>
    <definedName name="Net_Rentable_SF">[58]Dashboard!$F$12</definedName>
    <definedName name="New" hidden="1">'[1]Partner Distributions'!#REF!</definedName>
    <definedName name="New_Name" hidden="1">{#N/A,#N/A,FALSE,"Summary";"Budget Detail",#N/A,FALSE,"EST";"Qualifications",#N/A,FALSE,"EST"}</definedName>
    <definedName name="New_Name1" hidden="1">{#N/A,#N/A,FALSE,"Summary";"Budget Detail",#N/A,FALSE,"EST";"Qualifications",#N/A,FALSE,"EST"}</definedName>
    <definedName name="newhtml" localSheetId="0" hidden="1">{"'Assump'!$F$6:$J$6"}</definedName>
    <definedName name="newhtml" hidden="1">{"'Assump'!$F$6:$J$6"}</definedName>
    <definedName name="newname" localSheetId="0" hidden="1">{"Financials",#N/A,FALSE,"Financials";"AVP",#N/A,FALSE,"AVP";"DCF",#N/A,FALSE,"DCF";"CSC",#N/A,FALSE,"CSC";"Deal_Comp",#N/A,FALSE,"DealComp"}</definedName>
    <definedName name="newname" hidden="1">{"Financials",#N/A,FALSE,"Financials";"AVP",#N/A,FALSE,"AVP";"DCF",#N/A,FALSE,"DCF";"CSC",#N/A,FALSE,"CSC";"Deal_Comp",#N/A,FALSE,"DealComp"}</definedName>
    <definedName name="newrange" localSheetId="0" hidden="1">{"Annual Cash Flows",#N/A,FALSE,"Annual Summary"}</definedName>
    <definedName name="newrange" hidden="1">{"Annual Cash Flows",#N/A,FALSE,"Annual Summary"}</definedName>
    <definedName name="ngs" localSheetId="0" hidden="1">#REF!</definedName>
    <definedName name="ngs" hidden="1">#REF!</definedName>
    <definedName name="njajhqar" localSheetId="0" hidden="1">[27]Occ!#REF!</definedName>
    <definedName name="njajhqar" hidden="1">[27]Occ!#REF!</definedName>
    <definedName name="nmrt" localSheetId="0" hidden="1">[27]Occ!#REF!</definedName>
    <definedName name="nmrt" hidden="1">[27]Occ!#REF!</definedName>
    <definedName name="nn" localSheetId="0" hidden="1">{#N/A,#N/A,FALSE,"letter";#N/A,#N/A,FALSE,"PP_0895";#N/A,#N/A,FALSE,"PP_0995"}</definedName>
    <definedName name="nn" hidden="1">{#N/A,#N/A,FALSE,"letter";#N/A,#N/A,FALSE,"PP_0895";#N/A,#N/A,FALSE,"PP_0995"}</definedName>
    <definedName name="nrea" localSheetId="0" hidden="1">#REF!</definedName>
    <definedName name="nrea" hidden="1">#REF!</definedName>
    <definedName name="nsfjtjyt" localSheetId="0" hidden="1">[27]Occ!#REF!</definedName>
    <definedName name="nsfjtjyt" hidden="1">[27]Occ!#REF!</definedName>
    <definedName name="nsg" localSheetId="0" hidden="1">#REF!</definedName>
    <definedName name="nsg" hidden="1">#REF!</definedName>
    <definedName name="ntn" localSheetId="0" hidden="1">#REF!</definedName>
    <definedName name="ntn" hidden="1">#REF!</definedName>
    <definedName name="Num_Units">[58]Dashboard!$J$20</definedName>
    <definedName name="NumberOfBrands">'[28]Assignment Info'!$D$23</definedName>
    <definedName name="nykrtn" localSheetId="0" hidden="1">#REF!</definedName>
    <definedName name="nykrtn" hidden="1">#REF!</definedName>
    <definedName name="o" localSheetId="0" hidden="1">{#N/A,#N/A,FALSE,"Chart 2 by Prop Type"}</definedName>
    <definedName name="o" hidden="1">{#N/A,#N/A,FALSE,"Chart 2 by Prop Type"}</definedName>
    <definedName name="ogmkcjr" localSheetId="0" hidden="1">{#N/A,#N/A,FALSE,"Chart 2 by Prop Type"}</definedName>
    <definedName name="ogmkcjr" hidden="1">{#N/A,#N/A,FALSE,"Chart 2 by Prop Type"}</definedName>
    <definedName name="oipp" localSheetId="0" hidden="1">{#N/A,#N/A,FALSE,"Chart 2 by Prop Type"}</definedName>
    <definedName name="oipp" hidden="1">{#N/A,#N/A,FALSE,"Chart 2 by Prop Type"}</definedName>
    <definedName name="okp" localSheetId="0" hidden="1">{#N/A,#N/A,FALSE,"Chart 2 by Prop Type"}</definedName>
    <definedName name="okp" hidden="1">{#N/A,#N/A,FALSE,"Chart 2 by Prop Type"}</definedName>
    <definedName name="ol" localSheetId="0" hidden="1">{#N/A,#N/A,FALSE,"Chart 2 by Prop Type"}</definedName>
    <definedName name="ol" hidden="1">{#N/A,#N/A,FALSE,"Chart 2 by Prop Type"}</definedName>
    <definedName name="oldhtl" localSheetId="0" hidden="1">{"'Assump'!$F$6:$J$6"}</definedName>
    <definedName name="oldhtl" hidden="1">{"'Assump'!$F$6:$J$6"}</definedName>
    <definedName name="oldkill" localSheetId="0" hidden="1">{#N/A,#N/A,FALSE,"Summary";#N/A,#N/A,FALSE,"Project Summary";#N/A,#N/A,FALSE,"Development Cost Summary";#N/A,#N/A,FALSE,"Development Cost Allocation";#N/A,#N/A,FALSE,"Pad Fees";#N/A,#N/A,FALSE,"Costs";#N/A,#N/A,FALSE,"Parking Budget";#N/A,#N/A,FALSE,"Retail Development Budget";#N/A,#N/A,FALSE,"Office Development Budget";#N/A,#N/A,FALSE,"Hotel Development Budget"}</definedName>
    <definedName name="oldkill" hidden="1">{#N/A,#N/A,FALSE,"Summary";#N/A,#N/A,FALSE,"Project Summary";#N/A,#N/A,FALSE,"Development Cost Summary";#N/A,#N/A,FALSE,"Development Cost Allocation";#N/A,#N/A,FALSE,"Pad Fees";#N/A,#N/A,FALSE,"Costs";#N/A,#N/A,FALSE,"Parking Budget";#N/A,#N/A,FALSE,"Retail Development Budget";#N/A,#N/A,FALSE,"Office Development Budget";#N/A,#N/A,FALSE,"Hotel Development Budget"}</definedName>
    <definedName name="oldkill2" localSheetId="0" hidden="1">{#N/A,#N/A,FALSE,"Pad Fees";#N/A,#N/A,FALSE,"Parking Budget";#N/A,#N/A,FALSE,"Parking Cash Flow";#N/A,#N/A,FALSE,"Parking Assumptions Summary";#N/A,#N/A,FALSE,"Assumptions-M";#N/A,#N/A,FALSE,"Assumptions-T";#N/A,#N/A,FALSE,"Assumptions-W";#N/A,#N/A,FALSE,"Assumptions-R";#N/A,#N/A,FALSE,"Assumptions-F";#N/A,#N/A,FALSE,"Assumptions-Sa";#N/A,#N/A,FALSE,"Assumptions-Su";#N/A,#N/A,FALSE,"Bond Debt Service";#N/A,#N/A,FALSE,"Bond Shortfall"}</definedName>
    <definedName name="oldkill2" hidden="1">{#N/A,#N/A,FALSE,"Pad Fees";#N/A,#N/A,FALSE,"Parking Budget";#N/A,#N/A,FALSE,"Parking Cash Flow";#N/A,#N/A,FALSE,"Parking Assumptions Summary";#N/A,#N/A,FALSE,"Assumptions-M";#N/A,#N/A,FALSE,"Assumptions-T";#N/A,#N/A,FALSE,"Assumptions-W";#N/A,#N/A,FALSE,"Assumptions-R";#N/A,#N/A,FALSE,"Assumptions-F";#N/A,#N/A,FALSE,"Assumptions-Sa";#N/A,#N/A,FALSE,"Assumptions-Su";#N/A,#N/A,FALSE,"Bond Debt Service";#N/A,#N/A,FALSE,"Bond Shortfall"}</definedName>
    <definedName name="oldkill3" localSheetId="0" hidden="1">{#N/A,#N/A,FALSE,"Project Summary";#N/A,#N/A,FALSE,"Master Developer Cash Flow";#N/A,#N/A,FALSE,"Parking Budget";#N/A,#N/A,FALSE,"Parking Cash Flow2";#N/A,#N/A,FALSE,"Parking Assumptions";#N/A,#N/A,FALSE,"Bond Structure - Lease";#N/A,#N/A,FALSE,"Retail Development Budget";#N/A,#N/A,FALSE,"Retail Cash Flow";#N/A,#N/A,FALSE,"Retail Assumptions Summary";#N/A,#N/A,FALSE,"Retail Income Assumptions";#N/A,#N/A,FALSE,"Retail % Rent";#N/A,#N/A,FALSE,"Retail Debt Service";#N/A,#N/A,FALSE,"Office Development Budget";#N/A,#N/A,FALSE,"Office Cash Flow";#N/A,#N/A,FALSE,"Office Assumptions";#N/A,#N/A,FALSE,"Office Debt Service";#N/A,#N/A,FALSE,"Hotel Development Budget";#N/A,#N/A,FALSE,"Hotel Cash Flow";#N/A,#N/A,FALSE,"Hotel Assumptions";#N/A,#N/A,FALSE,"Hotel Debt Service"}</definedName>
    <definedName name="oldkill3" hidden="1">{#N/A,#N/A,FALSE,"Project Summary";#N/A,#N/A,FALSE,"Master Developer Cash Flow";#N/A,#N/A,FALSE,"Parking Budget";#N/A,#N/A,FALSE,"Parking Cash Flow2";#N/A,#N/A,FALSE,"Parking Assumptions";#N/A,#N/A,FALSE,"Bond Structure - Lease";#N/A,#N/A,FALSE,"Retail Development Budget";#N/A,#N/A,FALSE,"Retail Cash Flow";#N/A,#N/A,FALSE,"Retail Assumptions Summary";#N/A,#N/A,FALSE,"Retail Income Assumptions";#N/A,#N/A,FALSE,"Retail % Rent";#N/A,#N/A,FALSE,"Retail Debt Service";#N/A,#N/A,FALSE,"Office Development Budget";#N/A,#N/A,FALSE,"Office Cash Flow";#N/A,#N/A,FALSE,"Office Assumptions";#N/A,#N/A,FALSE,"Office Debt Service";#N/A,#N/A,FALSE,"Hotel Development Budget";#N/A,#N/A,FALSE,"Hotel Cash Flow";#N/A,#N/A,FALSE,"Hotel Assumptions";#N/A,#N/A,FALSE,"Hotel Debt Service"}</definedName>
    <definedName name="Oldtable" hidden="1">'[23]#REF'!$E$16</definedName>
    <definedName name="oldtable1" hidden="1">'[23]#REF'!$E$18</definedName>
    <definedName name="om" localSheetId="0" hidden="1">{#N/A,#N/A,FALSE,"Matrix";#N/A,#N/A,FALSE,"Cash Flow";#N/A,#N/A,FALSE,"10 Year Cost Analysis"}</definedName>
    <definedName name="om" hidden="1">{#N/A,#N/A,FALSE,"Matrix";#N/A,#N/A,FALSE,"Cash Flow";#N/A,#N/A,FALSE,"10 Year Cost Analysis"}</definedName>
    <definedName name="omm" localSheetId="0" hidden="1">{#N/A,#N/A,FALSE,"matx B4 DS";#N/A,#N/A,FALSE,"matx B4 DS Hac";#N/A,#N/A,FALSE,"matx B4 DS Chabot";#N/A,#N/A,FALSE,"matx B4 DS Diablo"}</definedName>
    <definedName name="omm" hidden="1">{#N/A,#N/A,FALSE,"matx B4 DS";#N/A,#N/A,FALSE,"matx B4 DS Hac";#N/A,#N/A,FALSE,"matx B4 DS Chabot";#N/A,#N/A,FALSE,"matx B4 DS Diablo"}</definedName>
    <definedName name="OnePager_Mobile" localSheetId="0" hidden="1">{#N/A,#N/A,FALSE,"Loan Summary";#N/A,#N/A,FALSE,"NOI";"RR and Expir",#N/A,FALSE,"Rental";"Sales History",#N/A,FALSE,"Rental";#N/A,#N/A,FALSE,"Reserves"}</definedName>
    <definedName name="OnePager_Mobile" hidden="1">{#N/A,#N/A,FALSE,"Loan Summary";#N/A,#N/A,FALSE,"NOI";"RR and Expir",#N/A,FALSE,"Rental";"Sales History",#N/A,FALSE,"Rental";#N/A,#N/A,FALSE,"Reserves"}</definedName>
    <definedName name="OpHistfixvar">'[28]Operating History'!$S$4:$AP$92</definedName>
    <definedName name="OPHistlines">'[28]Operating History'!$B$4:$B$92</definedName>
    <definedName name="OpHistoryLineItems">OFFSET('[28]Format Detail'!$A$83,1,,COUNTA('[28]Format Detail'!$A$84:$A$200),1)</definedName>
    <definedName name="OPTIONS" localSheetId="0">'[46]14-Fins'!#REF!</definedName>
    <definedName name="OPTIONS">'[46]14-Fins'!#REF!</definedName>
    <definedName name="owner" hidden="1">{#N/A,#N/A,FALSE,"H1a";#N/A,#N/A,FALSE,"H1b";#N/A,#N/A,FALSE,"H1c";#N/A,#N/A,FALSE,"H1d";#N/A,#N/A,FALSE,"H1e";#N/A,#N/A,FALSE,"H1f"}</definedName>
    <definedName name="p" localSheetId="0" hidden="1">{"summary1",#N/A,TRUE,"Comps";"summary2",#N/A,TRUE,"Comps";"summary3",#N/A,TRUE,"Comps"}</definedName>
    <definedName name="p" hidden="1">{"summary1",#N/A,TRUE,"Comps";"summary2",#N/A,TRUE,"Comps";"summary3",#N/A,TRUE,"Comps"}</definedName>
    <definedName name="p.Covenants" localSheetId="0" hidden="1">#REF!</definedName>
    <definedName name="p.Covenants" hidden="1">#REF!</definedName>
    <definedName name="p.Covenants_Titles" localSheetId="0" hidden="1">#REF!</definedName>
    <definedName name="p.Covenants_Titles" hidden="1">#REF!</definedName>
    <definedName name="p.CreditStats" localSheetId="0" hidden="1">#REF!</definedName>
    <definedName name="p.CreditStats" hidden="1">#REF!</definedName>
    <definedName name="p.LTM_BS" hidden="1">#REF!</definedName>
    <definedName name="p.LTM_IS" hidden="1">#REF!</definedName>
    <definedName name="p.Summary" hidden="1">#REF!</definedName>
    <definedName name="p.Summary_Titles" hidden="1">#REF!</definedName>
    <definedName name="P_CALC_Comments" localSheetId="0" hidden="1">"'"&amp;'Calendar PF'!P_DPROPDESC_Comments</definedName>
    <definedName name="P_CALC_Comments" hidden="1">"'"&amp;P_DPROPDESC_Comments</definedName>
    <definedName name="P_CALC_Y1Length" localSheetId="0" hidden="1">1+MOD(11+'Calendar PF'!P_DPROP_InfMo-1,12)</definedName>
    <definedName name="P_CALC_Y1Length" hidden="1">1+MOD(11+P_DPROP_InfMo-1,12)</definedName>
    <definedName name="P_DPROP_AStartDate" localSheetId="0" hidden="1">OFFSET('Calendar PF'!P_DPROP_cAStartDate,'Calendar PF'!K_Property,0)</definedName>
    <definedName name="P_DPROP_AStartDate" hidden="1">OFFSET(P_DPROP_cAStartDate,K_Property,0)</definedName>
    <definedName name="P_DPROP_Building" localSheetId="0" hidden="1">OFFSET('Calendar PF'!P_DPROP_cBuilding,'Calendar PF'!K_Property,0)</definedName>
    <definedName name="P_DPROP_Building" hidden="1">OFFSET(P_DPROP_cBuilding,K_Property,0)</definedName>
    <definedName name="P_DPROP_cAStartDate" localSheetId="0" hidden="1">#REF!</definedName>
    <definedName name="P_DPROP_cAStartDate" hidden="1">#REF!</definedName>
    <definedName name="P_DPROP_cBuilding" localSheetId="0" hidden="1">#REF!</definedName>
    <definedName name="P_DPROP_cBuilding" hidden="1">#REF!</definedName>
    <definedName name="P_DPROP_cCLRate" localSheetId="0" hidden="1">#REF!</definedName>
    <definedName name="P_DPROP_cCLRate" hidden="1">#REF!</definedName>
    <definedName name="P_DPROP_cCLType" hidden="1">#REF!</definedName>
    <definedName name="P_DPROP_cInfMktMo" hidden="1">#REF!</definedName>
    <definedName name="P_DPROP_cInfMo" hidden="1">#REF!</definedName>
    <definedName name="P_DPROP_CLRate" localSheetId="0" hidden="1">OFFSET('Calendar PF'!P_DPROP_cCLRate,'Calendar PF'!K_Property,0)</definedName>
    <definedName name="P_DPROP_CLRate" hidden="1">OFFSET(P_DPROP_cCLRate,K_Property,0)</definedName>
    <definedName name="P_DPROP_CLType" localSheetId="0" hidden="1">OFFSET(P_DPROP_cCLType,'Calendar PF'!K_Property,0)</definedName>
    <definedName name="P_DPROP_CLType" hidden="1">OFFSET(P_DPROP_cCLType,K_Property,0)</definedName>
    <definedName name="P_DPROP_cName" localSheetId="0" hidden="1">#REF!</definedName>
    <definedName name="P_DPROP_cName" hidden="1">#REF!</definedName>
    <definedName name="P_DPROP_cPropID" localSheetId="0" hidden="1">#REF!</definedName>
    <definedName name="P_DPROP_cPropID" hidden="1">#REF!</definedName>
    <definedName name="P_DPROP_cReference" localSheetId="0" hidden="1">#REF!</definedName>
    <definedName name="P_DPROP_cReference" hidden="1">#REF!</definedName>
    <definedName name="P_DPROP_cSwitchRACat" hidden="1">#REF!</definedName>
    <definedName name="P_DPROP_cVacQ1" hidden="1">#REF!</definedName>
    <definedName name="P_DPROP_cVacQ2" hidden="1">#REF!</definedName>
    <definedName name="P_DPROP_cVacRate" hidden="1">#REF!</definedName>
    <definedName name="P_DPROP_cVacType" hidden="1">#REF!</definedName>
    <definedName name="P_DPROP_cVersionID" hidden="1">#REF!</definedName>
    <definedName name="P_DPROP_Data" hidden="1">#REF!</definedName>
    <definedName name="P_DPROP_InfMktMo" localSheetId="0" hidden="1">OFFSET(P_DPROP_cInfMktMo,'Calendar PF'!K_Property,0)</definedName>
    <definedName name="P_DPROP_InfMktMo" hidden="1">OFFSET(P_DPROP_cInfMktMo,K_Property,0)</definedName>
    <definedName name="P_DPROP_InfMo" localSheetId="0" hidden="1">OFFSET(P_DPROP_cInfMo,'Calendar PF'!K_Property,0)</definedName>
    <definedName name="P_DPROP_InfMo" hidden="1">OFFSET(P_DPROP_cInfMo,K_Property,0)</definedName>
    <definedName name="P_DPROP_Name" localSheetId="0" hidden="1">OFFSET('Calendar PF'!P_DPROP_cName,'Calendar PF'!K_Property,0)</definedName>
    <definedName name="P_DPROP_Name" hidden="1">OFFSET(P_DPROP_cName,K_Property,0)</definedName>
    <definedName name="P_DPROP_PropID" localSheetId="0" hidden="1">OFFSET('Calendar PF'!P_DPROP_cPropID,'Calendar PF'!K_Property,0)</definedName>
    <definedName name="P_DPROP_PropID" hidden="1">OFFSET(P_DPROP_cPropID,K_Property,0)</definedName>
    <definedName name="P_DPROP_Reference" localSheetId="0" hidden="1">OFFSET('Calendar PF'!P_DPROP_cReference,'Calendar PF'!K_Property,0)</definedName>
    <definedName name="P_DPROP_Reference" hidden="1">OFFSET(P_DPROP_cReference,K_Property,0)</definedName>
    <definedName name="P_DPROP_SwitchRACat" localSheetId="0" hidden="1">OFFSET(P_DPROP_cSwitchRACat,'Calendar PF'!K_Property,0)</definedName>
    <definedName name="P_DPROP_SwitchRACat" hidden="1">OFFSET(P_DPROP_cSwitchRACat,K_Property,0)</definedName>
    <definedName name="P_DPROP_VacQ1" localSheetId="0" hidden="1">OFFSET(P_DPROP_cVacQ1,'Calendar PF'!K_Property,0)</definedName>
    <definedName name="P_DPROP_VacQ1" hidden="1">OFFSET(P_DPROP_cVacQ1,K_Property,0)</definedName>
    <definedName name="P_DPROP_VacQ2" localSheetId="0" hidden="1">OFFSET(P_DPROP_cVacQ2,'Calendar PF'!K_Property,0)</definedName>
    <definedName name="P_DPROP_VacQ2" hidden="1">OFFSET(P_DPROP_cVacQ2,K_Property,0)</definedName>
    <definedName name="P_DPROP_VacRate" localSheetId="0" hidden="1">OFFSET(P_DPROP_cVacRate,'Calendar PF'!K_Property,0)</definedName>
    <definedName name="P_DPROP_VacRate" hidden="1">OFFSET(P_DPROP_cVacRate,K_Property,0)</definedName>
    <definedName name="P_DPROP_VacType" localSheetId="0" hidden="1">OFFSET(P_DPROP_cVacType,'Calendar PF'!K_Property,0)</definedName>
    <definedName name="P_DPROP_VacType" hidden="1">OFFSET(P_DPROP_cVacType,K_Property,0)</definedName>
    <definedName name="P_DPROP_VersionID" localSheetId="0" hidden="1">OFFSET(P_DPROP_cVersionID,'Calendar PF'!K_Property,0)</definedName>
    <definedName name="P_DPROP_VersionID" hidden="1">OFFSET(P_DPROP_cVersionID,K_Property,0)</definedName>
    <definedName name="P_DPROPDESC_Address" localSheetId="0" hidden="1">OFFSET('Calendar PF'!P_DPROPDESC_cAddress,K_PropertyDesc,0)</definedName>
    <definedName name="P_DPROPDESC_Address" hidden="1">OFFSET(P_DPROPDESC_cAddress,K_PropertyDesc,0)</definedName>
    <definedName name="P_DPROPDESC_Address2" localSheetId="0" hidden="1">OFFSET('Calendar PF'!P_DPROPDESC_cAddress2,K_PropertyDesc,0)</definedName>
    <definedName name="P_DPROPDESC_Address2" hidden="1">OFFSET(P_DPROPDESC_cAddress2,K_PropertyDesc,0)</definedName>
    <definedName name="P_DPROPDESC_AnaylsisStartDate" localSheetId="0" hidden="1">OFFSET('Calendar PF'!P_DPROPDESC_cAnaylsisStartDate,K_PropertyDesc,0)</definedName>
    <definedName name="P_DPROPDESC_AnaylsisStartDate" hidden="1">OFFSET(P_DPROPDESC_cAnaylsisStartDate,K_PropertyDesc,0)</definedName>
    <definedName name="P_DPROPDESC_AssetManager" localSheetId="0" hidden="1">OFFSET(P_DPROPDESC_cAssetManager,K_PropertyDesc,0)</definedName>
    <definedName name="P_DPROPDESC_AssetManager" hidden="1">OFFSET(P_DPROPDESC_cAssetManager,K_PropertyDesc,0)</definedName>
    <definedName name="P_DPROPDESC_Building" localSheetId="0" hidden="1">OFFSET(P_DPROPDESC_cBuilding,K_PropertyDesc,0)</definedName>
    <definedName name="P_DPROPDESC_Building" hidden="1">OFFSET(P_DPROPDESC_cBuilding,K_PropertyDesc,0)</definedName>
    <definedName name="P_DPROPDESC_BuildingID" localSheetId="0" hidden="1">OFFSET(P_DPROPDESC_cBuildingID,K_PropertyDesc,0)</definedName>
    <definedName name="P_DPROPDESC_BuildingID" hidden="1">OFFSET(P_DPROPDESC_cBuildingID,K_PropertyDesc,0)</definedName>
    <definedName name="P_DPROPDESC_cAddress" localSheetId="0" hidden="1">#REF!</definedName>
    <definedName name="P_DPROPDESC_cAddress" hidden="1">#REF!</definedName>
    <definedName name="P_DPROPDESC_cAddress2" localSheetId="0" hidden="1">#REF!</definedName>
    <definedName name="P_DPROPDESC_cAddress2" hidden="1">#REF!</definedName>
    <definedName name="P_DPROPDESC_cAnaylsisStartDate" localSheetId="0" hidden="1">#REF!</definedName>
    <definedName name="P_DPROPDESC_cAnaylsisStartDate" hidden="1">#REF!</definedName>
    <definedName name="P_DPROPDESC_cAssetManager" hidden="1">#REF!</definedName>
    <definedName name="P_DPROPDESC_cBuilding" hidden="1">#REF!</definedName>
    <definedName name="P_DPROPDESC_cBuildingID" hidden="1">#REF!</definedName>
    <definedName name="P_DPROPDESC_cCity" hidden="1">#REF!</definedName>
    <definedName name="P_DPROPDESC_cCLCalcType" hidden="1">#REF!</definedName>
    <definedName name="P_DPROPDESC_cCLTGOverride" hidden="1">#REF!</definedName>
    <definedName name="P_DPROPDESC_cCLY1" hidden="1">#REF!</definedName>
    <definedName name="P_DPROPDESC_cCLY10" hidden="1">#REF!</definedName>
    <definedName name="P_DPROPDESC_cCLY2" hidden="1">#REF!</definedName>
    <definedName name="P_DPROPDESC_cCLY3" hidden="1">#REF!</definedName>
    <definedName name="P_DPROPDESC_cCLY4" hidden="1">#REF!</definedName>
    <definedName name="P_DPROPDESC_cCLY5" hidden="1">#REF!</definedName>
    <definedName name="P_DPROPDESC_cCLY6" hidden="1">#REF!</definedName>
    <definedName name="P_DPROPDESC_cCLY7" hidden="1">#REF!</definedName>
    <definedName name="P_DPROPDESC_cCLY8" hidden="1">#REF!</definedName>
    <definedName name="P_DPROPDESC_cCLY9" hidden="1">#REF!</definedName>
    <definedName name="P_DPROPDESC_cComments" hidden="1">#REF!</definedName>
    <definedName name="P_DPROPDESC_cDevelopment" hidden="1">#REF!</definedName>
    <definedName name="P_DPROPDESC_cFirstYearEndDate" hidden="1">#REF!</definedName>
    <definedName name="P_DPROPDESC_City" localSheetId="0" hidden="1">OFFSET(P_DPROPDESC_cCity,K_PropertyDesc,0)</definedName>
    <definedName name="P_DPROPDESC_City" hidden="1">OFFSET(P_DPROPDESC_cCity,K_PropertyDesc,0)</definedName>
    <definedName name="P_DPROPDESC_CLCalcType" localSheetId="0" hidden="1">OFFSET(P_DPROPDESC_cCLCalcType,K_PropertyDesc,0)</definedName>
    <definedName name="P_DPROPDESC_CLCalcType" hidden="1">OFFSET(P_DPROPDESC_cCLCalcType,K_PropertyDesc,0)</definedName>
    <definedName name="P_DPROPDESC_cLender" localSheetId="0" hidden="1">#REF!</definedName>
    <definedName name="P_DPROPDESC_cLender" hidden="1">#REF!</definedName>
    <definedName name="P_DPROPDESC_CLTGOverride" localSheetId="0" hidden="1">OFFSET(P_DPROPDESC_cCLTGOverride,K_PropertyDesc,0)</definedName>
    <definedName name="P_DPROPDESC_CLTGOverride" hidden="1">OFFSET(P_DPROPDESC_cCLTGOverride,K_PropertyDesc,0)</definedName>
    <definedName name="P_DPROPDESC_CLY1" localSheetId="0" hidden="1">OFFSET(P_DPROPDESC_cCLY1,K_PropertyDesc,0)</definedName>
    <definedName name="P_DPROPDESC_CLY1" hidden="1">OFFSET(P_DPROPDESC_cCLY1,K_PropertyDesc,0)</definedName>
    <definedName name="P_DPROPDESC_CLY10" localSheetId="0" hidden="1">OFFSET(P_DPROPDESC_cCLY10,K_PropertyDesc,0)</definedName>
    <definedName name="P_DPROPDESC_CLY10" hidden="1">OFFSET(P_DPROPDESC_cCLY10,K_PropertyDesc,0)</definedName>
    <definedName name="P_DPROPDESC_CLY2" localSheetId="0" hidden="1">OFFSET(P_DPROPDESC_cCLY2,K_PropertyDesc,0)</definedName>
    <definedName name="P_DPROPDESC_CLY2" hidden="1">OFFSET(P_DPROPDESC_cCLY2,K_PropertyDesc,0)</definedName>
    <definedName name="P_DPROPDESC_CLY3" localSheetId="0" hidden="1">OFFSET(P_DPROPDESC_cCLY3,K_PropertyDesc,0)</definedName>
    <definedName name="P_DPROPDESC_CLY3" hidden="1">OFFSET(P_DPROPDESC_cCLY3,K_PropertyDesc,0)</definedName>
    <definedName name="P_DPROPDESC_CLY4" localSheetId="0" hidden="1">OFFSET(P_DPROPDESC_cCLY4,K_PropertyDesc,0)</definedName>
    <definedName name="P_DPROPDESC_CLY4" hidden="1">OFFSET(P_DPROPDESC_cCLY4,K_PropertyDesc,0)</definedName>
    <definedName name="P_DPROPDESC_CLY5" localSheetId="0" hidden="1">OFFSET(P_DPROPDESC_cCLY5,K_PropertyDesc,0)</definedName>
    <definedName name="P_DPROPDESC_CLY5" hidden="1">OFFSET(P_DPROPDESC_cCLY5,K_PropertyDesc,0)</definedName>
    <definedName name="P_DPROPDESC_CLY6" localSheetId="0" hidden="1">OFFSET(P_DPROPDESC_cCLY6,K_PropertyDesc,0)</definedName>
    <definedName name="P_DPROPDESC_CLY6" hidden="1">OFFSET(P_DPROPDESC_cCLY6,K_PropertyDesc,0)</definedName>
    <definedName name="P_DPROPDESC_CLY7" localSheetId="0" hidden="1">OFFSET(P_DPROPDESC_cCLY7,K_PropertyDesc,0)</definedName>
    <definedName name="P_DPROPDESC_CLY7" hidden="1">OFFSET(P_DPROPDESC_cCLY7,K_PropertyDesc,0)</definedName>
    <definedName name="P_DPROPDESC_CLY8" localSheetId="0" hidden="1">OFFSET(P_DPROPDESC_cCLY8,K_PropertyDesc,0)</definedName>
    <definedName name="P_DPROPDESC_CLY8" hidden="1">OFFSET(P_DPROPDESC_cCLY8,K_PropertyDesc,0)</definedName>
    <definedName name="P_DPROPDESC_CLY9" localSheetId="0" hidden="1">OFFSET(P_DPROPDESC_cCLY9,K_PropertyDesc,0)</definedName>
    <definedName name="P_DPROPDESC_CLY9" hidden="1">OFFSET(P_DPROPDESC_cCLY9,K_PropertyDesc,0)</definedName>
    <definedName name="P_DPROPDESC_cName" localSheetId="0" hidden="1">#REF!</definedName>
    <definedName name="P_DPROPDESC_cName" hidden="1">#REF!</definedName>
    <definedName name="P_DPROPDESC_Comments" localSheetId="0" hidden="1">OFFSET(P_DPROPDESC_cComments,K_PropertyDesc,0)</definedName>
    <definedName name="P_DPROPDESC_Comments" hidden="1">OFFSET(P_DPROPDESC_cComments,K_PropertyDesc,0)</definedName>
    <definedName name="P_DPROPDESC_cOwner" localSheetId="0" hidden="1">#REF!</definedName>
    <definedName name="P_DPROPDESC_cOwner" hidden="1">#REF!</definedName>
    <definedName name="P_DPROPDESC_cPortfolio" localSheetId="0" hidden="1">#REF!</definedName>
    <definedName name="P_DPROPDESC_cPortfolio" hidden="1">#REF!</definedName>
    <definedName name="P_DPROPDESC_cPropertyManager" localSheetId="0" hidden="1">#REF!</definedName>
    <definedName name="P_DPROPDESC_cPropertyManager" hidden="1">#REF!</definedName>
    <definedName name="P_DPROPDESC_cPropID" hidden="1">#REF!</definedName>
    <definedName name="P_DPROPDESC_cPropRef" hidden="1">#REF!</definedName>
    <definedName name="P_DPROPDESC_cPropType2" hidden="1">#REF!</definedName>
    <definedName name="P_DPROPDESC_cPropVersion" hidden="1">#REF!</definedName>
    <definedName name="P_DPROPDESC_cRegion" hidden="1">#REF!</definedName>
    <definedName name="P_DPROPDESC_cState" hidden="1">#REF!</definedName>
    <definedName name="P_DPROPDESC_cSubMarket" hidden="1">#REF!</definedName>
    <definedName name="P_DPROPDESC_cSubType" hidden="1">#REF!</definedName>
    <definedName name="P_DPROPDESC_cUserDefined1" hidden="1">#REF!</definedName>
    <definedName name="P_DPROPDESC_cUserDefined10" hidden="1">#REF!</definedName>
    <definedName name="P_DPROPDESC_cUserDefined11" hidden="1">#REF!</definedName>
    <definedName name="P_DPROPDESC_cUserDefined12" hidden="1">#REF!</definedName>
    <definedName name="P_DPROPDESC_cUserDefined13" hidden="1">#REF!</definedName>
    <definedName name="P_DPROPDESC_cUserDefined14" hidden="1">#REF!</definedName>
    <definedName name="P_DPROPDESC_cUserDefined15" hidden="1">#REF!</definedName>
    <definedName name="P_DPROPDESC_cUserDefined16" hidden="1">#REF!</definedName>
    <definedName name="P_DPROPDESC_cUserDefined17" hidden="1">#REF!</definedName>
    <definedName name="P_DPROPDESC_cUserDefined18" hidden="1">#REF!</definedName>
    <definedName name="P_DPROPDESC_cUserDefined19" hidden="1">#REF!</definedName>
    <definedName name="P_DPROPDESC_cUserDefined2" hidden="1">#REF!</definedName>
    <definedName name="P_DPROPDESC_cUserDefined20" hidden="1">#REF!</definedName>
    <definedName name="P_DPROPDESC_cUserDefined3" hidden="1">#REF!</definedName>
    <definedName name="P_DPROPDESC_cUserDefined4" hidden="1">#REF!</definedName>
    <definedName name="P_DPROPDESC_cUserDefined5" hidden="1">#REF!</definedName>
    <definedName name="P_DPROPDESC_cUserDefined6" hidden="1">#REF!</definedName>
    <definedName name="P_DPROPDESC_cUserDefined7" hidden="1">#REF!</definedName>
    <definedName name="P_DPROPDESC_cUserDefined8" hidden="1">#REF!</definedName>
    <definedName name="P_DPROPDESC_cUserDefined9" hidden="1">#REF!</definedName>
    <definedName name="P_DPROPDESC_cVacCalcType" hidden="1">#REF!</definedName>
    <definedName name="P_DPROPDESC_cVacPctBased" hidden="1">#REF!</definedName>
    <definedName name="P_DPROPDESC_cVacReducedBy" hidden="1">#REF!</definedName>
    <definedName name="P_DPROPDESC_cVacTGOverride" hidden="1">#REF!</definedName>
    <definedName name="P_DPROPDESC_cVacY1" hidden="1">#REF!</definedName>
    <definedName name="P_DPROPDESC_cVacY10" hidden="1">#REF!</definedName>
    <definedName name="P_DPROPDESC_cVacY2" hidden="1">#REF!</definedName>
    <definedName name="P_DPROPDESC_cVacY3" hidden="1">#REF!</definedName>
    <definedName name="P_DPROPDESC_cVacY4" hidden="1">#REF!</definedName>
    <definedName name="P_DPROPDESC_cVacY5" hidden="1">#REF!</definedName>
    <definedName name="P_DPROPDESC_cVacY6" hidden="1">#REF!</definedName>
    <definedName name="P_DPROPDESC_cVacY7" hidden="1">#REF!</definedName>
    <definedName name="P_DPROPDESC_cVacY8" hidden="1">#REF!</definedName>
    <definedName name="P_DPROPDESC_cVacY9" hidden="1">#REF!</definedName>
    <definedName name="P_DPROPDESC_cVersionID" hidden="1">#REF!</definedName>
    <definedName name="P_DPROPDESC_cZIP" hidden="1">#REF!</definedName>
    <definedName name="P_DPROPDESC_Data" hidden="1">#REF!</definedName>
    <definedName name="P_DPROPDESC_Development" localSheetId="0" hidden="1">OFFSET(P_DPROPDESC_cDevelopment,K_PropertyDesc,0)</definedName>
    <definedName name="P_DPROPDESC_Development" hidden="1">OFFSET(P_DPROPDESC_cDevelopment,K_PropertyDesc,0)</definedName>
    <definedName name="P_DPROPDESC_FirstYearEndDate" localSheetId="0" hidden="1">OFFSET(P_DPROPDESC_cFirstYearEndDate,K_PropertyDesc,0)</definedName>
    <definedName name="P_DPROPDESC_FirstYearEndDate" hidden="1">OFFSET(P_DPROPDESC_cFirstYearEndDate,K_PropertyDesc,0)</definedName>
    <definedName name="P_DPROPDESC_Lender" localSheetId="0" hidden="1">OFFSET('Calendar PF'!P_DPROPDESC_cLender,K_PropertyDesc,0)</definedName>
    <definedName name="P_DPROPDESC_Lender" hidden="1">OFFSET(P_DPROPDESC_cLender,K_PropertyDesc,0)</definedName>
    <definedName name="P_DPROPDESC_Name" localSheetId="0" hidden="1">OFFSET('Calendar PF'!P_DPROPDESC_cName,K_PropertyDesc,0)</definedName>
    <definedName name="P_DPROPDESC_Name" hidden="1">OFFSET(P_DPROPDESC_cName,K_PropertyDesc,0)</definedName>
    <definedName name="P_DPROPDESC_Owner" localSheetId="0" hidden="1">OFFSET('Calendar PF'!P_DPROPDESC_cOwner,K_PropertyDesc,0)</definedName>
    <definedName name="P_DPROPDESC_Owner" hidden="1">OFFSET(P_DPROPDESC_cOwner,K_PropertyDesc,0)</definedName>
    <definedName name="P_DPROPDESC_Portfolio" localSheetId="0" hidden="1">OFFSET('Calendar PF'!P_DPROPDESC_cPortfolio,K_PropertyDesc,0)</definedName>
    <definedName name="P_DPROPDESC_Portfolio" hidden="1">OFFSET(P_DPROPDESC_cPortfolio,K_PropertyDesc,0)</definedName>
    <definedName name="P_DPROPDESC_PropertyManager" localSheetId="0" hidden="1">OFFSET('Calendar PF'!P_DPROPDESC_cPropertyManager,K_PropertyDesc,0)</definedName>
    <definedName name="P_DPROPDESC_PropertyManager" hidden="1">OFFSET(P_DPROPDESC_cPropertyManager,K_PropertyDesc,0)</definedName>
    <definedName name="P_DPROPDESC_PropID" localSheetId="0" hidden="1">OFFSET(P_DPROPDESC_cPropID,K_PropertyDesc,0)</definedName>
    <definedName name="P_DPROPDESC_PropID" hidden="1">OFFSET(P_DPROPDESC_cPropID,K_PropertyDesc,0)</definedName>
    <definedName name="P_DPROPDESC_PropRef" localSheetId="0" hidden="1">OFFSET(P_DPROPDESC_cPropRef,K_PropertyDesc,0)</definedName>
    <definedName name="P_DPROPDESC_PropRef" hidden="1">OFFSET(P_DPROPDESC_cPropRef,K_PropertyDesc,0)</definedName>
    <definedName name="P_DPROPDESC_PropType2" localSheetId="0" hidden="1">OFFSET(P_DPROPDESC_cPropType2,K_PropertyDesc,0)</definedName>
    <definedName name="P_DPROPDESC_PropType2" hidden="1">OFFSET(P_DPROPDESC_cPropType2,K_PropertyDesc,0)</definedName>
    <definedName name="P_DPROPDESC_PropVersion" localSheetId="0" hidden="1">OFFSET(P_DPROPDESC_cPropVersion,K_PropertyDesc,0)</definedName>
    <definedName name="P_DPROPDESC_PropVersion" hidden="1">OFFSET(P_DPROPDESC_cPropVersion,K_PropertyDesc,0)</definedName>
    <definedName name="P_DPROPDESC_Region" localSheetId="0" hidden="1">OFFSET(P_DPROPDESC_cRegion,K_PropertyDesc,0)</definedName>
    <definedName name="P_DPROPDESC_Region" hidden="1">OFFSET(P_DPROPDESC_cRegion,K_PropertyDesc,0)</definedName>
    <definedName name="P_DPROPDESC_State" localSheetId="0" hidden="1">OFFSET(P_DPROPDESC_cState,K_PropertyDesc,0)</definedName>
    <definedName name="P_DPROPDESC_State" hidden="1">OFFSET(P_DPROPDESC_cState,K_PropertyDesc,0)</definedName>
    <definedName name="P_DPROPDESC_SubMarket" localSheetId="0" hidden="1">OFFSET(P_DPROPDESC_cSubMarket,K_PropertyDesc,0)</definedName>
    <definedName name="P_DPROPDESC_SubMarket" hidden="1">OFFSET(P_DPROPDESC_cSubMarket,K_PropertyDesc,0)</definedName>
    <definedName name="P_DPROPDESC_SubType" localSheetId="0" hidden="1">OFFSET(P_DPROPDESC_cSubType,K_PropertyDesc,0)</definedName>
    <definedName name="P_DPROPDESC_SubType" hidden="1">OFFSET(P_DPROPDESC_cSubType,K_PropertyDesc,0)</definedName>
    <definedName name="P_DPROPDESC_UserDefined1" localSheetId="0" hidden="1">OFFSET(P_DPROPDESC_cUserDefined1,K_PropertyDesc,0)</definedName>
    <definedName name="P_DPROPDESC_UserDefined1" hidden="1">OFFSET(P_DPROPDESC_cUserDefined1,K_PropertyDesc,0)</definedName>
    <definedName name="P_DPROPDESC_UserDefined10" localSheetId="0" hidden="1">OFFSET(P_DPROPDESC_cUserDefined10,K_PropertyDesc,0)</definedName>
    <definedName name="P_DPROPDESC_UserDefined10" hidden="1">OFFSET(P_DPROPDESC_cUserDefined10,K_PropertyDesc,0)</definedName>
    <definedName name="P_DPROPDESC_UserDefined11" localSheetId="0" hidden="1">OFFSET(P_DPROPDESC_cUserDefined11,K_PropertyDesc,0)</definedName>
    <definedName name="P_DPROPDESC_UserDefined11" hidden="1">OFFSET(P_DPROPDESC_cUserDefined11,K_PropertyDesc,0)</definedName>
    <definedName name="P_DPROPDESC_UserDefined12" localSheetId="0" hidden="1">OFFSET(P_DPROPDESC_cUserDefined12,K_PropertyDesc,0)</definedName>
    <definedName name="P_DPROPDESC_UserDefined12" hidden="1">OFFSET(P_DPROPDESC_cUserDefined12,K_PropertyDesc,0)</definedName>
    <definedName name="P_DPROPDESC_UserDefined13" localSheetId="0" hidden="1">OFFSET(P_DPROPDESC_cUserDefined13,K_PropertyDesc,0)</definedName>
    <definedName name="P_DPROPDESC_UserDefined13" hidden="1">OFFSET(P_DPROPDESC_cUserDefined13,K_PropertyDesc,0)</definedName>
    <definedName name="P_DPROPDESC_UserDefined14" localSheetId="0" hidden="1">OFFSET(P_DPROPDESC_cUserDefined14,K_PropertyDesc,0)</definedName>
    <definedName name="P_DPROPDESC_UserDefined14" hidden="1">OFFSET(P_DPROPDESC_cUserDefined14,K_PropertyDesc,0)</definedName>
    <definedName name="P_DPROPDESC_UserDefined15" localSheetId="0" hidden="1">OFFSET(P_DPROPDESC_cUserDefined15,K_PropertyDesc,0)</definedName>
    <definedName name="P_DPROPDESC_UserDefined15" hidden="1">OFFSET(P_DPROPDESC_cUserDefined15,K_PropertyDesc,0)</definedName>
    <definedName name="P_DPROPDESC_UserDefined16" localSheetId="0" hidden="1">OFFSET(P_DPROPDESC_cUserDefined16,K_PropertyDesc,0)</definedName>
    <definedName name="P_DPROPDESC_UserDefined16" hidden="1">OFFSET(P_DPROPDESC_cUserDefined16,K_PropertyDesc,0)</definedName>
    <definedName name="P_DPROPDESC_UserDefined17" localSheetId="0" hidden="1">OFFSET(P_DPROPDESC_cUserDefined17,K_PropertyDesc,0)</definedName>
    <definedName name="P_DPROPDESC_UserDefined17" hidden="1">OFFSET(P_DPROPDESC_cUserDefined17,K_PropertyDesc,0)</definedName>
    <definedName name="P_DPROPDESC_UserDefined18" localSheetId="0" hidden="1">OFFSET(P_DPROPDESC_cUserDefined18,K_PropertyDesc,0)</definedName>
    <definedName name="P_DPROPDESC_UserDefined18" hidden="1">OFFSET(P_DPROPDESC_cUserDefined18,K_PropertyDesc,0)</definedName>
    <definedName name="P_DPROPDESC_UserDefined19" localSheetId="0" hidden="1">OFFSET(P_DPROPDESC_cUserDefined19,K_PropertyDesc,0)</definedName>
    <definedName name="P_DPROPDESC_UserDefined19" hidden="1">OFFSET(P_DPROPDESC_cUserDefined19,K_PropertyDesc,0)</definedName>
    <definedName name="P_DPROPDESC_UserDefined2" localSheetId="0" hidden="1">OFFSET(P_DPROPDESC_cUserDefined2,K_PropertyDesc,0)</definedName>
    <definedName name="P_DPROPDESC_UserDefined2" hidden="1">OFFSET(P_DPROPDESC_cUserDefined2,K_PropertyDesc,0)</definedName>
    <definedName name="P_DPROPDESC_UserDefined20" localSheetId="0" hidden="1">OFFSET(P_DPROPDESC_cUserDefined20,K_PropertyDesc,0)</definedName>
    <definedName name="P_DPROPDESC_UserDefined20" hidden="1">OFFSET(P_DPROPDESC_cUserDefined20,K_PropertyDesc,0)</definedName>
    <definedName name="P_DPROPDESC_UserDefined3" localSheetId="0" hidden="1">OFFSET(P_DPROPDESC_cUserDefined3,K_PropertyDesc,0)</definedName>
    <definedName name="P_DPROPDESC_UserDefined3" hidden="1">OFFSET(P_DPROPDESC_cUserDefined3,K_PropertyDesc,0)</definedName>
    <definedName name="P_DPROPDESC_UserDefined4" localSheetId="0" hidden="1">OFFSET(P_DPROPDESC_cUserDefined4,K_PropertyDesc,0)</definedName>
    <definedName name="P_DPROPDESC_UserDefined4" hidden="1">OFFSET(P_DPROPDESC_cUserDefined4,K_PropertyDesc,0)</definedName>
    <definedName name="P_DPROPDESC_UserDefined5" localSheetId="0" hidden="1">OFFSET(P_DPROPDESC_cUserDefined5,K_PropertyDesc,0)</definedName>
    <definedName name="P_DPROPDESC_UserDefined5" hidden="1">OFFSET(P_DPROPDESC_cUserDefined5,K_PropertyDesc,0)</definedName>
    <definedName name="P_DPROPDESC_UserDefined6" localSheetId="0" hidden="1">OFFSET(P_DPROPDESC_cUserDefined6,K_PropertyDesc,0)</definedName>
    <definedName name="P_DPROPDESC_UserDefined6" hidden="1">OFFSET(P_DPROPDESC_cUserDefined6,K_PropertyDesc,0)</definedName>
    <definedName name="P_DPROPDESC_UserDefined7" localSheetId="0" hidden="1">OFFSET(P_DPROPDESC_cUserDefined7,K_PropertyDesc,0)</definedName>
    <definedName name="P_DPROPDESC_UserDefined7" hidden="1">OFFSET(P_DPROPDESC_cUserDefined7,K_PropertyDesc,0)</definedName>
    <definedName name="P_DPROPDESC_UserDefined8" localSheetId="0" hidden="1">OFFSET(P_DPROPDESC_cUserDefined8,K_PropertyDesc,0)</definedName>
    <definedName name="P_DPROPDESC_UserDefined8" hidden="1">OFFSET(P_DPROPDESC_cUserDefined8,K_PropertyDesc,0)</definedName>
    <definedName name="P_DPROPDESC_UserDefined9" localSheetId="0" hidden="1">OFFSET(P_DPROPDESC_cUserDefined9,K_PropertyDesc,0)</definedName>
    <definedName name="P_DPROPDESC_UserDefined9" hidden="1">OFFSET(P_DPROPDESC_cUserDefined9,K_PropertyDesc,0)</definedName>
    <definedName name="P_DPROPDESC_VacCalcType" localSheetId="0" hidden="1">OFFSET(P_DPROPDESC_cVacCalcType,K_PropertyDesc,0)</definedName>
    <definedName name="P_DPROPDESC_VacCalcType" hidden="1">OFFSET(P_DPROPDESC_cVacCalcType,K_PropertyDesc,0)</definedName>
    <definedName name="P_DPROPDESC_VacPctBased" localSheetId="0" hidden="1">OFFSET(P_DPROPDESC_cVacPctBased,K_PropertyDesc,0)</definedName>
    <definedName name="P_DPROPDESC_VacPctBased" hidden="1">OFFSET(P_DPROPDESC_cVacPctBased,K_PropertyDesc,0)</definedName>
    <definedName name="P_DPROPDESC_VacReducedBy" localSheetId="0" hidden="1">OFFSET(P_DPROPDESC_cVacReducedBy,K_PropertyDesc,0)</definedName>
    <definedName name="P_DPROPDESC_VacReducedBy" hidden="1">OFFSET(P_DPROPDESC_cVacReducedBy,K_PropertyDesc,0)</definedName>
    <definedName name="P_DPROPDESC_VacTGOverride" localSheetId="0" hidden="1">OFFSET(P_DPROPDESC_cVacTGOverride,K_PropertyDesc,0)</definedName>
    <definedName name="P_DPROPDESC_VacTGOverride" hidden="1">OFFSET(P_DPROPDESC_cVacTGOverride,K_PropertyDesc,0)</definedName>
    <definedName name="P_DPROPDESC_VacY1" localSheetId="0" hidden="1">OFFSET(P_DPROPDESC_cVacY1,K_PropertyDesc,0)</definedName>
    <definedName name="P_DPROPDESC_VacY1" hidden="1">OFFSET(P_DPROPDESC_cVacY1,K_PropertyDesc,0)</definedName>
    <definedName name="P_DPROPDESC_VacY10" localSheetId="0" hidden="1">OFFSET(P_DPROPDESC_cVacY10,K_PropertyDesc,0)</definedName>
    <definedName name="P_DPROPDESC_VacY10" hidden="1">OFFSET(P_DPROPDESC_cVacY10,K_PropertyDesc,0)</definedName>
    <definedName name="P_DPROPDESC_VacY2" localSheetId="0" hidden="1">OFFSET(P_DPROPDESC_cVacY2,K_PropertyDesc,0)</definedName>
    <definedName name="P_DPROPDESC_VacY2" hidden="1">OFFSET(P_DPROPDESC_cVacY2,K_PropertyDesc,0)</definedName>
    <definedName name="P_DPROPDESC_VacY3" localSheetId="0" hidden="1">OFFSET(P_DPROPDESC_cVacY3,K_PropertyDesc,0)</definedName>
    <definedName name="P_DPROPDESC_VacY3" hidden="1">OFFSET(P_DPROPDESC_cVacY3,K_PropertyDesc,0)</definedName>
    <definedName name="P_DPROPDESC_VacY4" localSheetId="0" hidden="1">OFFSET(P_DPROPDESC_cVacY4,K_PropertyDesc,0)</definedName>
    <definedName name="P_DPROPDESC_VacY4" hidden="1">OFFSET(P_DPROPDESC_cVacY4,K_PropertyDesc,0)</definedName>
    <definedName name="P_DPROPDESC_VacY5" localSheetId="0" hidden="1">OFFSET(P_DPROPDESC_cVacY5,K_PropertyDesc,0)</definedName>
    <definedName name="P_DPROPDESC_VacY5" hidden="1">OFFSET(P_DPROPDESC_cVacY5,K_PropertyDesc,0)</definedName>
    <definedName name="P_DPROPDESC_VacY6" localSheetId="0" hidden="1">OFFSET(P_DPROPDESC_cVacY6,K_PropertyDesc,0)</definedName>
    <definedName name="P_DPROPDESC_VacY6" hidden="1">OFFSET(P_DPROPDESC_cVacY6,K_PropertyDesc,0)</definedName>
    <definedName name="P_DPROPDESC_VacY7" localSheetId="0" hidden="1">OFFSET(P_DPROPDESC_cVacY7,K_PropertyDesc,0)</definedName>
    <definedName name="P_DPROPDESC_VacY7" hidden="1">OFFSET(P_DPROPDESC_cVacY7,K_PropertyDesc,0)</definedName>
    <definedName name="P_DPROPDESC_VacY8" localSheetId="0" hidden="1">OFFSET(P_DPROPDESC_cVacY8,K_PropertyDesc,0)</definedName>
    <definedName name="P_DPROPDESC_VacY8" hidden="1">OFFSET(P_DPROPDESC_cVacY8,K_PropertyDesc,0)</definedName>
    <definedName name="P_DPROPDESC_VacY9" localSheetId="0" hidden="1">OFFSET(P_DPROPDESC_cVacY9,K_PropertyDesc,0)</definedName>
    <definedName name="P_DPROPDESC_VacY9" hidden="1">OFFSET(P_DPROPDESC_cVacY9,K_PropertyDesc,0)</definedName>
    <definedName name="P_DPROPDESC_VersionID" localSheetId="0" hidden="1">OFFSET(P_DPROPDESC_cVersionID,K_PropertyDesc,0)</definedName>
    <definedName name="P_DPROPDESC_VersionID" hidden="1">OFFSET(P_DPROPDESC_cVersionID,K_PropertyDesc,0)</definedName>
    <definedName name="P_DPROPDESC_ZIP" localSheetId="0" hidden="1">OFFSET(P_DPROPDESC_cZIP,K_PropertyDesc,0)</definedName>
    <definedName name="P_DPROPDESC_ZIP" hidden="1">OFFSET(P_DPROPDESC_cZIP,K_PropertyDesc,0)</definedName>
    <definedName name="P_GLOBAL_cIsGlobal" localSheetId="0" hidden="1">#REF!</definedName>
    <definedName name="P_GLOBAL_cIsGlobal" hidden="1">#REF!</definedName>
    <definedName name="P_GLOBAL_Data" localSheetId="0" hidden="1">#REF!</definedName>
    <definedName name="P_GLOBAL_Data" hidden="1">#REF!</definedName>
    <definedName name="P_GLOBAL_IsGlobal" localSheetId="0" hidden="1">OFFSET('Calendar PF'!P_GLOBAL_cIsGlobal,'Calendar PF'!K_Property,0)</definedName>
    <definedName name="P_GLOBAL_IsGlobal" hidden="1">OFFSET(P_GLOBAL_cIsGlobal,K_Property,0)</definedName>
    <definedName name="P_MONTH_BRR" localSheetId="0" hidden="1">OFFSET('Calendar PF'!P_MONTH_cBRR,'Calendar PF'!K_Property,'Calendar PF'!K_Month-1)</definedName>
    <definedName name="P_MONTH_BRR" hidden="1">OFFSET(P_MONTH_cBRR,K_Property,K_Month-1)</definedName>
    <definedName name="P_MONTH_CAP" localSheetId="0" hidden="1">OFFSET('Calendar PF'!P_MONTH_cCAP,'Calendar PF'!K_Property,'Calendar PF'!K_Month-1)</definedName>
    <definedName name="P_MONTH_CAP" hidden="1">OFFSET(P_MONTH_cCAP,K_Property,K_Month-1)</definedName>
    <definedName name="P_MONTH_cBRR" localSheetId="0" hidden="1">#REF!</definedName>
    <definedName name="P_MONTH_cBRR" hidden="1">#REF!</definedName>
    <definedName name="P_MONTH_cCAP" localSheetId="0" hidden="1">#REF!</definedName>
    <definedName name="P_MONTH_cCAP" hidden="1">#REF!</definedName>
    <definedName name="P_MONTH_cCPI" localSheetId="0" hidden="1">#REF!</definedName>
    <definedName name="P_MONTH_cCPI" hidden="1">#REF!</definedName>
    <definedName name="P_MONTH_cCRL" hidden="1">#REF!</definedName>
    <definedName name="P_MONTH_cEXP" hidden="1">#REF!</definedName>
    <definedName name="P_MONTH_cLCS" hidden="1">#REF!</definedName>
    <definedName name="P_MONTH_cMIS" hidden="1">#REF!</definedName>
    <definedName name="P_MONTH_cOSF" hidden="1">#REF!</definedName>
    <definedName name="P_MONTH_cPER" hidden="1">#REF!</definedName>
    <definedName name="P_MONTH_CPI" localSheetId="0" hidden="1">OFFSET('Calendar PF'!P_MONTH_cCPI,'Calendar PF'!K_Property,'Calendar PF'!K_Month-1)</definedName>
    <definedName name="P_MONTH_CPI" hidden="1">OFFSET(P_MONTH_cCPI,K_Property,K_Month-1)</definedName>
    <definedName name="P_MONTH_cPOW" localSheetId="0" hidden="1">#REF!</definedName>
    <definedName name="P_MONTH_cPOW" hidden="1">#REF!</definedName>
    <definedName name="P_MONTH_cREC" localSheetId="0" hidden="1">#REF!</definedName>
    <definedName name="P_MONTH_cREC" hidden="1">#REF!</definedName>
    <definedName name="P_MONTH_cREV" localSheetId="0" hidden="1">#REF!</definedName>
    <definedName name="P_MONTH_cREV" hidden="1">#REF!</definedName>
    <definedName name="P_MONTH_cREX" hidden="1">#REF!</definedName>
    <definedName name="P_MONTH_CRL" localSheetId="0" hidden="1">OFFSET(P_MONTH_cCRL,'Calendar PF'!K_Property,'Calendar PF'!K_Month-1)</definedName>
    <definedName name="P_MONTH_CRL" hidden="1">OFFSET(P_MONTH_cCRL,K_Property,K_Month-1)</definedName>
    <definedName name="P_MONTH_cSTP" localSheetId="0" hidden="1">#REF!</definedName>
    <definedName name="P_MONTH_cSTP" hidden="1">#REF!</definedName>
    <definedName name="P_MONTH_cTIS" localSheetId="0" hidden="1">#REF!</definedName>
    <definedName name="P_MONTH_cTIS" hidden="1">#REF!</definedName>
    <definedName name="P_MONTH_cTSF" localSheetId="0" hidden="1">#REF!</definedName>
    <definedName name="P_MONTH_cTSF" hidden="1">#REF!</definedName>
    <definedName name="P_MONTH_cVAC" hidden="1">#REF!</definedName>
    <definedName name="P_MONTH_EXP" localSheetId="0" hidden="1">OFFSET(P_MONTH_cEXP,'Calendar PF'!K_Property,'Calendar PF'!K_Month-1)</definedName>
    <definedName name="P_MONTH_EXP" hidden="1">OFFSET(P_MONTH_cEXP,K_Property,K_Month-1)</definedName>
    <definedName name="P_MONTH_LCS" localSheetId="0" hidden="1">OFFSET(P_MONTH_cLCS,'Calendar PF'!K_Property,'Calendar PF'!K_Month-1)</definedName>
    <definedName name="P_MONTH_LCS" hidden="1">OFFSET(P_MONTH_cLCS,K_Property,K_Month-1)</definedName>
    <definedName name="P_MONTH_MIS" localSheetId="0" hidden="1">OFFSET(P_MONTH_cMIS,'Calendar PF'!K_Property,'Calendar PF'!K_Month-1)</definedName>
    <definedName name="P_MONTH_MIS" hidden="1">OFFSET(P_MONTH_cMIS,K_Property,K_Month-1)</definedName>
    <definedName name="P_MONTH_OSF" localSheetId="0" hidden="1">OFFSET(P_MONTH_cOSF,'Calendar PF'!K_Property,'Calendar PF'!K_Month-1)</definedName>
    <definedName name="P_MONTH_OSF" hidden="1">OFFSET(P_MONTH_cOSF,K_Property,K_Month-1)</definedName>
    <definedName name="P_MONTH_PER" localSheetId="0" hidden="1">OFFSET(P_MONTH_cPER,'Calendar PF'!K_Property,'Calendar PF'!K_Month-1)</definedName>
    <definedName name="P_MONTH_PER" hidden="1">OFFSET(P_MONTH_cPER,K_Property,K_Month-1)</definedName>
    <definedName name="P_MONTH_POW" localSheetId="0" hidden="1">OFFSET('Calendar PF'!P_MONTH_cPOW,'Calendar PF'!K_Property,'Calendar PF'!K_Month-1)</definedName>
    <definedName name="P_MONTH_POW" hidden="1">OFFSET(P_MONTH_cPOW,K_Property,K_Month-1)</definedName>
    <definedName name="P_MONTH_REC" localSheetId="0" hidden="1">OFFSET('Calendar PF'!P_MONTH_cREC,'Calendar PF'!K_Property,'Calendar PF'!K_Month-1)</definedName>
    <definedName name="P_MONTH_REC" hidden="1">OFFSET(P_MONTH_cREC,K_Property,K_Month-1)</definedName>
    <definedName name="P_MONTH_REV" localSheetId="0" hidden="1">OFFSET('Calendar PF'!P_MONTH_cREV,'Calendar PF'!K_Property,'Calendar PF'!K_Month-1)</definedName>
    <definedName name="P_MONTH_REV" hidden="1">OFFSET(P_MONTH_cREV,K_Property,K_Month-1)</definedName>
    <definedName name="P_MONTH_REX" localSheetId="0" hidden="1">OFFSET(P_MONTH_cREX,'Calendar PF'!K_Property,'Calendar PF'!K_Month-1)</definedName>
    <definedName name="P_MONTH_REX" hidden="1">OFFSET(P_MONTH_cREX,K_Property,K_Month-1)</definedName>
    <definedName name="P_MONTH_STP" localSheetId="0" hidden="1">OFFSET('Calendar PF'!P_MONTH_cSTP,'Calendar PF'!K_Property,'Calendar PF'!K_Month-1)</definedName>
    <definedName name="P_MONTH_STP" hidden="1">OFFSET(P_MONTH_cSTP,K_Property,K_Month-1)</definedName>
    <definedName name="P_MONTH_TIS" localSheetId="0" hidden="1">OFFSET('Calendar PF'!P_MONTH_cTIS,'Calendar PF'!K_Property,'Calendar PF'!K_Month-1)</definedName>
    <definedName name="P_MONTH_TIS" hidden="1">OFFSET(P_MONTH_cTIS,K_Property,K_Month-1)</definedName>
    <definedName name="P_MONTH_TSF" localSheetId="0" hidden="1">OFFSET('Calendar PF'!P_MONTH_cTSF,'Calendar PF'!K_Property,'Calendar PF'!K_Month-1)</definedName>
    <definedName name="P_MONTH_TSF" hidden="1">OFFSET(P_MONTH_cTSF,K_Property,K_Month-1)</definedName>
    <definedName name="P_MONTH_VAC" localSheetId="0" hidden="1">OFFSET(P_MONTH_cVAC,'Calendar PF'!K_Property,'Calendar PF'!K_Month-1)</definedName>
    <definedName name="P_MONTH_VAC" hidden="1">OFFSET(P_MONTH_cVAC,K_Property,K_Month-1)</definedName>
    <definedName name="P_PROPINF_Cap" localSheetId="0" hidden="1">OFFSET('Calendar PF'!P_PROPINF_cCap,'Calendar PF'!K_Property,K_Year-1)</definedName>
    <definedName name="P_PROPINF_Cap" hidden="1">OFFSET(P_PROPINF_cCap,K_Property,K_Year-1)</definedName>
    <definedName name="P_PROPINF_cCap" localSheetId="0" hidden="1">#REF!</definedName>
    <definedName name="P_PROPINF_cCap" hidden="1">#REF!</definedName>
    <definedName name="P_PROPINF_cCPI" localSheetId="0" hidden="1">#REF!</definedName>
    <definedName name="P_PROPINF_cCPI" hidden="1">#REF!</definedName>
    <definedName name="P_PROPINF_cGen" localSheetId="0" hidden="1">#REF!</definedName>
    <definedName name="P_PROPINF_cGen" hidden="1">#REF!</definedName>
    <definedName name="P_PROPINF_cLeC" hidden="1">#REF!</definedName>
    <definedName name="P_PROPINF_cMis" hidden="1">#REF!</definedName>
    <definedName name="P_PROPINF_cMkt" hidden="1">#REF!</definedName>
    <definedName name="P_PROPINF_cNon" hidden="1">#REF!</definedName>
    <definedName name="P_PROPINF_CPI" localSheetId="0" hidden="1">OFFSET('Calendar PF'!P_PROPINF_cCPI,'Calendar PF'!K_Property,K_Year-1)</definedName>
    <definedName name="P_PROPINF_CPI" hidden="1">OFFSET(P_PROPINF_cCPI,K_Property,K_Year-1)</definedName>
    <definedName name="P_PROPINF_cRec" localSheetId="0" hidden="1">#REF!</definedName>
    <definedName name="P_PROPINF_cRec" hidden="1">#REF!</definedName>
    <definedName name="P_PROPINF_cRet" localSheetId="0" hidden="1">#REF!</definedName>
    <definedName name="P_PROPINF_cRet" hidden="1">#REF!</definedName>
    <definedName name="P_PROPINF_Data" localSheetId="0" hidden="1">#REF!</definedName>
    <definedName name="P_PROPINF_Data" hidden="1">#REF!</definedName>
    <definedName name="P_PROPINF_Gen" localSheetId="0" hidden="1">OFFSET('Calendar PF'!P_PROPINF_cGen,'Calendar PF'!K_Property,K_Year-1)</definedName>
    <definedName name="P_PROPINF_Gen" hidden="1">OFFSET(P_PROPINF_cGen,K_Property,K_Year-1)</definedName>
    <definedName name="P_PROPINF_LeC" localSheetId="0" hidden="1">OFFSET(P_PROPINF_cLeC,'Calendar PF'!K_Property,K_Year-1)</definedName>
    <definedName name="P_PROPINF_LeC" hidden="1">OFFSET(P_PROPINF_cLeC,K_Property,K_Year-1)</definedName>
    <definedName name="P_PROPINF_Mis" localSheetId="0" hidden="1">OFFSET(P_PROPINF_cMis,'Calendar PF'!K_Property,K_Year-1)</definedName>
    <definedName name="P_PROPINF_Mis" hidden="1">OFFSET(P_PROPINF_cMis,K_Property,K_Year-1)</definedName>
    <definedName name="P_PROPINF_Mkt" localSheetId="0" hidden="1">OFFSET(P_PROPINF_cMkt,'Calendar PF'!K_Property,K_Year-1)</definedName>
    <definedName name="P_PROPINF_Mkt" hidden="1">OFFSET(P_PROPINF_cMkt,K_Property,K_Year-1)</definedName>
    <definedName name="P_PROPINF_Non" localSheetId="0" hidden="1">OFFSET(P_PROPINF_cNon,'Calendar PF'!K_Property,K_Year-1)</definedName>
    <definedName name="P_PROPINF_Non" hidden="1">OFFSET(P_PROPINF_cNon,K_Property,K_Year-1)</definedName>
    <definedName name="P_PROPINF_Rec" localSheetId="0" hidden="1">OFFSET('Calendar PF'!P_PROPINF_cRec,'Calendar PF'!K_Property,K_Year-1)</definedName>
    <definedName name="P_PROPINF_Rec" hidden="1">OFFSET(P_PROPINF_cRec,K_Property,K_Year-1)</definedName>
    <definedName name="P_PROPINF_Ret" localSheetId="0" hidden="1">OFFSET('Calendar PF'!P_PROPINF_cRet,'Calendar PF'!K_Property,K_Year-1)</definedName>
    <definedName name="P_PROPINF_Ret" hidden="1">OFFSET(P_PROPINF_cRet,K_Property,K_Year-1)</definedName>
    <definedName name="P_VACCL_CL" localSheetId="0" hidden="1">OFFSET('Calendar PF'!P_VACCL_CLY1,'Calendar PF'!K_Property,K_Year-1)</definedName>
    <definedName name="P_VACCL_CL" hidden="1">OFFSET(P_VACCL_CLY1,K_Property,K_Year-1)</definedName>
    <definedName name="P_VACCL_CLY1" localSheetId="0" hidden="1">#REF!</definedName>
    <definedName name="P_VACCL_CLY1" hidden="1">#REF!</definedName>
    <definedName name="P_VACCL_Data" localSheetId="0" hidden="1">#REF!</definedName>
    <definedName name="P_VACCL_Data" hidden="1">#REF!</definedName>
    <definedName name="P_VACCL_Vac" localSheetId="0" hidden="1">OFFSET('Calendar PF'!P_VACCL_VacY1,'Calendar PF'!K_Property,K_Year-1)</definedName>
    <definedName name="P_VACCL_Vac" hidden="1">OFFSET(P_VACCL_VacY1,K_Property,K_Year-1)</definedName>
    <definedName name="P_VACCL_VacY1" localSheetId="0" hidden="1">#REF!</definedName>
    <definedName name="P_VACCL_VacY1" hidden="1">#REF!</definedName>
    <definedName name="P_YEAR_BRR" localSheetId="0" hidden="1">OFFSET('Calendar PF'!P_MONTH_cBRR,'Calendar PF'!K_Property,12*(K_Year-1),1,12)</definedName>
    <definedName name="P_YEAR_BRR" hidden="1">OFFSET(P_MONTH_cBRR,K_Property,12*(K_Year-1),1,12)</definedName>
    <definedName name="P_YEAR_CAP" localSheetId="0" hidden="1">OFFSET('Calendar PF'!P_MONTH_cCAP,'Calendar PF'!K_Property,12*(K_Year-1),1,12)</definedName>
    <definedName name="P_YEAR_CAP" hidden="1">OFFSET(P_MONTH_cCAP,K_Property,12*(K_Year-1),1,12)</definedName>
    <definedName name="P_YEAR_CPI" localSheetId="0" hidden="1">OFFSET('Calendar PF'!P_MONTH_cCPI,'Calendar PF'!K_Property,12*(K_Year-1),1,12)</definedName>
    <definedName name="P_YEAR_CPI" hidden="1">OFFSET(P_MONTH_cCPI,K_Property,12*(K_Year-1),1,12)</definedName>
    <definedName name="P_YEAR_CRL" localSheetId="0" hidden="1">OFFSET(P_MONTH_cCRL,'Calendar PF'!K_Property,12*(K_Year-1),1,12)</definedName>
    <definedName name="P_YEAR_CRL" hidden="1">OFFSET(P_MONTH_cCRL,K_Property,12*(K_Year-1),1,12)</definedName>
    <definedName name="P_YEAR_EXP" localSheetId="0" hidden="1">OFFSET(P_MONTH_cEXP,'Calendar PF'!K_Property,12*(K_Year-1),1,12)</definedName>
    <definedName name="P_YEAR_EXP" hidden="1">OFFSET(P_MONTH_cEXP,K_Property,12*(K_Year-1),1,12)</definedName>
    <definedName name="P_YEAR_LCS" localSheetId="0" hidden="1">OFFSET(P_MONTH_cLCS,'Calendar PF'!K_Property,12*(K_Year-1),1,12)</definedName>
    <definedName name="P_YEAR_LCS" hidden="1">OFFSET(P_MONTH_cLCS,K_Property,12*(K_Year-1),1,12)</definedName>
    <definedName name="P_YEAR_MIS" localSheetId="0" hidden="1">OFFSET(P_MONTH_cMIS,'Calendar PF'!K_Property,12*(K_Year-1),1,12)</definedName>
    <definedName name="P_YEAR_MIS" hidden="1">OFFSET(P_MONTH_cMIS,K_Property,12*(K_Year-1),1,12)</definedName>
    <definedName name="P_YEAR_OSF" localSheetId="0" hidden="1">OFFSET(P_MONTH_cOSF,'Calendar PF'!K_Property,12*(K_Year-1),1,12)</definedName>
    <definedName name="P_YEAR_OSF" hidden="1">OFFSET(P_MONTH_cOSF,K_Property,12*(K_Year-1),1,12)</definedName>
    <definedName name="P_YEAR_PER" localSheetId="0" hidden="1">OFFSET(P_MONTH_cPER,'Calendar PF'!K_Property,12*(K_Year-1),1,12)</definedName>
    <definedName name="P_YEAR_PER" hidden="1">OFFSET(P_MONTH_cPER,K_Property,12*(K_Year-1),1,12)</definedName>
    <definedName name="P_YEAR_POW" localSheetId="0" hidden="1">OFFSET('Calendar PF'!P_MONTH_cPOW,'Calendar PF'!K_Property,12*(K_Year-1),1,12)</definedName>
    <definedName name="P_YEAR_POW" hidden="1">OFFSET(P_MONTH_cPOW,K_Property,12*(K_Year-1),1,12)</definedName>
    <definedName name="P_YEAR_REC" localSheetId="0" hidden="1">OFFSET('Calendar PF'!P_MONTH_cREC,'Calendar PF'!K_Property,12*(K_Year-1),1,12)</definedName>
    <definedName name="P_YEAR_REC" hidden="1">OFFSET(P_MONTH_cREC,K_Property,12*(K_Year-1),1,12)</definedName>
    <definedName name="P_YEAR_REV" localSheetId="0" hidden="1">OFFSET('Calendar PF'!P_MONTH_cREV,'Calendar PF'!K_Property,12*(K_Year-1),1,12)</definedName>
    <definedName name="P_YEAR_REV" hidden="1">OFFSET(P_MONTH_cREV,K_Property,12*(K_Year-1),1,12)</definedName>
    <definedName name="P_YEAR_REX" localSheetId="0" hidden="1">OFFSET(P_MONTH_cREX,'Calendar PF'!K_Property,12*(K_Year-1),1,12)</definedName>
    <definedName name="P_YEAR_REX" hidden="1">OFFSET(P_MONTH_cREX,K_Property,12*(K_Year-1),1,12)</definedName>
    <definedName name="P_YEAR_STP" localSheetId="0" hidden="1">OFFSET('Calendar PF'!P_MONTH_cSTP,'Calendar PF'!K_Property,12*(K_Year-1),1,12)</definedName>
    <definedName name="P_YEAR_STP" hidden="1">OFFSET(P_MONTH_cSTP,K_Property,12*(K_Year-1),1,12)</definedName>
    <definedName name="P_YEAR_TIS" localSheetId="0" hidden="1">OFFSET('Calendar PF'!P_MONTH_cTIS,'Calendar PF'!K_Property,12*(K_Year-1),1,12)</definedName>
    <definedName name="P_YEAR_TIS" hidden="1">OFFSET(P_MONTH_cTIS,K_Property,12*(K_Year-1),1,12)</definedName>
    <definedName name="P_YEAR_TSF" localSheetId="0" hidden="1">OFFSET('Calendar PF'!P_MONTH_cTSF,'Calendar PF'!K_Property,12*(K_Year-1),1,12)</definedName>
    <definedName name="P_YEAR_TSF" hidden="1">OFFSET(P_MONTH_cTSF,K_Property,12*(K_Year-1),1,12)</definedName>
    <definedName name="P_YEAR_VAC" localSheetId="0" hidden="1">OFFSET(P_MONTH_cVAC,'Calendar PF'!K_Property,12*(K_Year-1),1,12)</definedName>
    <definedName name="P_YEAR_VAC" hidden="1">OFFSET(P_MONTH_cVAC,K_Property,12*(K_Year-1),1,12)</definedName>
    <definedName name="Param_CashFlows" hidden="1">[24]Settings_Parameters!$B$19</definedName>
    <definedName name="Param_Consolidated" hidden="1">[24]Settings_Parameters!$B$6</definedName>
    <definedName name="Param_CumRent" hidden="1">[34]Settings_Parameters!#REF!</definedName>
    <definedName name="Param_CurrentDate" hidden="1">[34]Settings_Parameters!$B$8</definedName>
    <definedName name="Param_DRCredit" hidden="1">[34]Settings_Parameters!#REF!</definedName>
    <definedName name="Param_DRNonCredit" hidden="1">[34]Settings_Parameters!#REF!</definedName>
    <definedName name="Param_IncludeCPI" hidden="1">[34]Settings_Parameters!#REF!</definedName>
    <definedName name="Param_IncludePercentRent" hidden="1">[34]Settings_Parameters!#REF!</definedName>
    <definedName name="Param_IncludePW" hidden="1">[34]Settings_Parameters!#REF!</definedName>
    <definedName name="Param_Inclusion" hidden="1">[34]Settings_Parameters!#REF!</definedName>
    <definedName name="Param_LastDate" hidden="1">[24]Settings_Parameters!$B$11</definedName>
    <definedName name="Param_Markets" hidden="1">[24]Settings_Parameters!$B$18</definedName>
    <definedName name="Param_Properties" hidden="1">[24]Settings_Parameters!$B$14</definedName>
    <definedName name="Param_PVAbatement" hidden="1">[34]Settings_Parameters!#REF!</definedName>
    <definedName name="Param_RecDate" hidden="1">[24]Settings_Parameters!$B$10</definedName>
    <definedName name="Param_RentDate" hidden="1">[24]Settings_Parameters!$B$12</definedName>
    <definedName name="Param_SLAbatement" hidden="1">[34]Settings_Parameters!#REF!</definedName>
    <definedName name="Param_Tenants" hidden="1">[24]Settings_Parameters!$B$16</definedName>
    <definedName name="Param_Term" hidden="1">[24]Settings_Parameters!$B$13</definedName>
    <definedName name="Param_UWDate" hidden="1">[24]Settings_Parameters!$B$9</definedName>
    <definedName name="Param_VacMarket" hidden="1">[34]Settings_Parameters!#REF!</definedName>
    <definedName name="Param_VacRenew" hidden="1">[34]Settings_Parameters!#REF!</definedName>
    <definedName name="Param_VacVacate" hidden="1">[34]Settings_Parameters!#REF!</definedName>
    <definedName name="pctofyr2">'[28]Assignment Info'!$H$29</definedName>
    <definedName name="pennpyrend">'[28]Assignment Info'!$H$28</definedName>
    <definedName name="ph" localSheetId="0" hidden="1">#REF!</definedName>
    <definedName name="ph" hidden="1">#REF!</definedName>
    <definedName name="Pie" localSheetId="0" hidden="1">{"Financials",#N/A,FALSE,"Financials";"AVP",#N/A,FALSE,"AVP";"DCF",#N/A,FALSE,"DCF";"CSC",#N/A,FALSE,"CSC";"Deal_Comp",#N/A,FALSE,"DealComp"}</definedName>
    <definedName name="Pie" hidden="1">{"Financials",#N/A,FALSE,"Financials";"AVP",#N/A,FALSE,"AVP";"DCF",#N/A,FALSE,"DCF";"CSC",#N/A,FALSE,"CSC";"Deal_Comp",#N/A,FALSE,"DealComp"}</definedName>
    <definedName name="pier90" localSheetId="0" hidden="1">{"excavation",#N/A,FALSE,"DETAIL.XLS"}</definedName>
    <definedName name="pier90" hidden="1">{"excavation",#N/A,FALSE,"DETAIL.XLS"}</definedName>
    <definedName name="PJAM3Yr" hidden="1">{"INCOME",#N/A,FALSE,"ProNet";"VALUE",#N/A,FALSE,"ProNet"}</definedName>
    <definedName name="platform" localSheetId="0" hidden="1">{#N/A,#N/A,TRUE,"Ericsson Stadium PCD ";#N/A,#N/A,TRUE,"Ericsson Stadium IOR"}</definedName>
    <definedName name="platform" hidden="1">{#N/A,#N/A,TRUE,"Ericsson Stadium PCD ";#N/A,#N/A,TRUE,"Ericsson Stadium IOR"}</definedName>
    <definedName name="platforma" localSheetId="0" hidden="1">{#N/A,#N/A,TRUE,"Ericsson Stadium PCD ";#N/A,#N/A,TRUE,"Ericsson Stadium IOR"}</definedName>
    <definedName name="platforma" hidden="1">{#N/A,#N/A,TRUE,"Ericsson Stadium PCD ";#N/A,#N/A,TRUE,"Ericsson Stadium IOR"}</definedName>
    <definedName name="PLUS2" localSheetId="0">#REF!</definedName>
    <definedName name="PLUS2">#REF!</definedName>
    <definedName name="PLUS3" localSheetId="0">#REF!</definedName>
    <definedName name="PLUS3">#REF!</definedName>
    <definedName name="PLUS4" localSheetId="0">#REF!</definedName>
    <definedName name="PLUS4">#REF!</definedName>
    <definedName name="PLUS5">#REF!</definedName>
    <definedName name="PPT" localSheetId="0" hidden="1">{#N/A,#N/A,FALSE,"Chart 2 by Prop Type"}</definedName>
    <definedName name="PPT" hidden="1">{#N/A,#N/A,FALSE,"Chart 2 by Prop Type"}</definedName>
    <definedName name="pr" localSheetId="0" hidden="1">#REF!</definedName>
    <definedName name="pr" hidden="1">#REF!</definedName>
    <definedName name="PriceRange" hidden="1">#N/A</definedName>
    <definedName name="PriceRangeMain" localSheetId="0" hidden="1">#REF!</definedName>
    <definedName name="PriceRangeMain" hidden="1">#REF!</definedName>
    <definedName name="Print" hidden="1">{#N/A,#N/A,TRUE,"Cover";#N/A,#N/A,TRUE,"Stack";#N/A,#N/A,TRUE,"Cost S";#N/A,#N/A,TRUE,"Financing";#N/A,#N/A,TRUE," CF";#N/A,#N/A,TRUE,"CF Mnthly";#N/A,#N/A,TRUE,"CF assum";#N/A,#N/A,TRUE,"Unit Sales";#N/A,#N/A,TRUE,"REV";#N/A,#N/A,TRUE,"Bdgt Backup"}</definedName>
    <definedName name="_xlnm.Print_Area" localSheetId="0">'Calendar PF'!$C$4:$CK$81</definedName>
    <definedName name="_xlnm.Print_Area">#REF!</definedName>
    <definedName name="_xlnm.Print_Titles" localSheetId="0">'Calendar PF'!$C:$E</definedName>
    <definedName name="Print2" hidden="1">{#N/A,#N/A,FALSE,"Cover";#N/A,#N/A,FALSE,"Stack";#N/A,#N/A,FALSE,"Cost S";#N/A,#N/A,FALSE," CF";#N/A,#N/A,FALSE,"Investor"}</definedName>
    <definedName name="PrintAll">[59]!PrintAll</definedName>
    <definedName name="Profit" hidden="1">#REF!</definedName>
    <definedName name="Projectinfo">'[46]14-Fins'!#REF!</definedName>
    <definedName name="ProjectionYearStart">'[28]Assignment Info'!$D$31</definedName>
    <definedName name="ProjectionYearStartp">'[28]Assignment Info'!$D$28</definedName>
    <definedName name="promte" localSheetId="0" hidden="1">{"Assumptions",#N/A,FALSE,"Assumptions"}</definedName>
    <definedName name="promte" hidden="1">{"Assumptions",#N/A,FALSE,"Assumptions"}</definedName>
    <definedName name="proxy1" localSheetId="0" hidden="1">{"Full Sheet",#N/A,FALSE,"Expense Comparison"}</definedName>
    <definedName name="proxy1" hidden="1">{"Full Sheet",#N/A,FALSE,"Expense Comparison"}</definedName>
    <definedName name="proxy2" localSheetId="0" hidden="1">{#N/A,#N/A,FALSE,"Expense Comparison"}</definedName>
    <definedName name="proxy2" hidden="1">{#N/A,#N/A,FALSE,"Expense Comparison"}</definedName>
    <definedName name="proxy3" localSheetId="0" hidden="1">{"Full Sheet",#N/A,FALSE,"Expense Comparison"}</definedName>
    <definedName name="proxy3" hidden="1">{"Full Sheet",#N/A,FALSE,"Expense Comparison"}</definedName>
    <definedName name="proxy4" localSheetId="0" hidden="1">{#N/A,#N/A,FALSE,"Expense Comparison"}</definedName>
    <definedName name="proxy4" hidden="1">{#N/A,#N/A,FALSE,"Expense Comparison"}</definedName>
    <definedName name="PUB_FileID" hidden="1">"L10003363.xls"</definedName>
    <definedName name="PUB_UserID" hidden="1">"MAYERX"</definedName>
    <definedName name="PurchasePrice">[60]Offering_ML!$H$3</definedName>
    <definedName name="qa" localSheetId="0" hidden="1">{#N/A,#N/A,FALSE,"Chart 2 by Prop Type"}</definedName>
    <definedName name="qa" hidden="1">{#N/A,#N/A,FALSE,"Chart 2 by Prop Type"}</definedName>
    <definedName name="qg" localSheetId="0" hidden="1">#REF!</definedName>
    <definedName name="qg" hidden="1">#REF!</definedName>
    <definedName name="qn" localSheetId="0" hidden="1">#REF!</definedName>
    <definedName name="qn" hidden="1">#REF!</definedName>
    <definedName name="qq" localSheetId="0" hidden="1">{"SIMPLIFD_P1",#N/A,FALSE,"SIMPLIFD"}</definedName>
    <definedName name="qq" hidden="1">{"SIMPLIFD_P1",#N/A,FALSE,"SIMPLIFD"}</definedName>
    <definedName name="qqq" localSheetId="0" hidden="1">{"TEST1",#N/A,FALSE,"SIMPLIFD"}</definedName>
    <definedName name="qqq" hidden="1">{"TEST1",#N/A,FALSE,"SIMPLIFD"}</definedName>
    <definedName name="qqqq" localSheetId="0" hidden="1">{#N/A,#N/A,FALSE,"Chart 2 by Prop Type"}</definedName>
    <definedName name="qqqq" hidden="1">{#N/A,#N/A,FALSE,"Chart 2 by Prop Type"}</definedName>
    <definedName name="qre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qre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qw" localSheetId="0" hidden="1">{#N/A,#N/A,FALSE,"Chart 2 by Prop Type"}</definedName>
    <definedName name="qw" hidden="1">{#N/A,#N/A,FALSE,"Chart 2 by Prop Type"}</definedName>
    <definedName name="qwert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qwert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qws" localSheetId="0" hidden="1">{#N/A,#N/A,FALSE,"Chart 2 by Prop Type"}</definedName>
    <definedName name="qws" hidden="1">{#N/A,#N/A,FALSE,"Chart 2 by Prop Type"}</definedName>
    <definedName name="r.CashFlow" localSheetId="0" hidden="1">#REF!</definedName>
    <definedName name="r.CashFlow" hidden="1">#REF!</definedName>
    <definedName name="r.Leverage" localSheetId="0" hidden="1">#REF!</definedName>
    <definedName name="r.Leverage" hidden="1">#REF!</definedName>
    <definedName name="r.Liquidity" localSheetId="0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Profitability" hidden="1">#REF!</definedName>
    <definedName name="r.Summary" hidden="1">#REF!</definedName>
    <definedName name="R_ALL_Heading" localSheetId="0" hidden="1">IF(Param_Consolidated,#REF!,'[24]Unleveraged Cash Flow'!$D$9)</definedName>
    <definedName name="R_ALL_Heading" hidden="1">IF(Param_Consolidated,#REF!,'[24]Unleveraged Cash Flow'!$D$9)</definedName>
    <definedName name="R_ALL_Hold" localSheetId="0" hidden="1">IF(Param_Consolidated,#REF!,'[24]Unleveraged Cash Flow'!$E$21)</definedName>
    <definedName name="R_ALL_Hold" hidden="1">IF(Param_Consolidated,#REF!,'[24]Unleveraged Cash Flow'!$E$21)</definedName>
    <definedName name="R_ALL_TotalSF" hidden="1">0</definedName>
    <definedName name="R_BROADWAY_CalcExpYear" localSheetId="0" hidden="1">#REF!</definedName>
    <definedName name="R_BROADWAY_CalcExpYear" hidden="1">#REF!</definedName>
    <definedName name="R_BROADWAY_CurrentCols" localSheetId="0" hidden="1">#REF!</definedName>
    <definedName name="R_BROADWAY_CurrentCols" hidden="1">#REF!</definedName>
    <definedName name="R_BROADWAY_CurrentOffset" localSheetId="0" hidden="1">'Calendar PF'!T_SUPPORT_BeginOffset</definedName>
    <definedName name="R_BROADWAY_CurrentOffset" hidden="1">T_SUPPORT_BeginOffset</definedName>
    <definedName name="R_BROADWAY_Data" localSheetId="0" hidden="1">#REF!</definedName>
    <definedName name="R_BROADWAY_Data" hidden="1">#REF!</definedName>
    <definedName name="R_BROADWAY_Date" localSheetId="0" hidden="1">#REF!</definedName>
    <definedName name="R_BROADWAY_Date" hidden="1">#REF!</definedName>
    <definedName name="R_BROADWAY_DateSort" localSheetId="0" hidden="1">#REF!</definedName>
    <definedName name="R_BROADWAY_DateSort" hidden="1">#REF!</definedName>
    <definedName name="R_BROADWAY_ExpCols" hidden="1">#REF!</definedName>
    <definedName name="R_BROADWAY_ExpOffset" localSheetId="0" hidden="1">'Calendar PF'!T_SUPPORT_EndOffset</definedName>
    <definedName name="R_BROADWAY_ExpOffset" hidden="1">T_SUPPORT_EndOffset</definedName>
    <definedName name="R_BROADWAY_ExpYear" localSheetId="0" hidden="1">#REF!</definedName>
    <definedName name="R_BROADWAY_ExpYear" hidden="1">#REF!</definedName>
    <definedName name="R_BROADWAY_Header" localSheetId="0" hidden="1">#REF!</definedName>
    <definedName name="R_BROADWAY_Header" hidden="1">#REF!</definedName>
    <definedName name="R_BROADWAY_Include" localSheetId="0" hidden="1">OR(AND('Calendar PF'!T_SUPPORT_BeginOffset&lt;=1,OR(AND('Calendar PF'!T_DTEN_Expire&lt;&gt;"Option",'Calendar PF'!T_DTEN_Expire&lt;&gt;"Reabsorb"),NOT(T_CALC_Early))),AND(NOT(T_CALC_Early),'Calendar PF'!T_DTEN_Type&lt;&gt;"Option"))</definedName>
    <definedName name="R_BROADWAY_Include" hidden="1">OR(AND(T_SUPPORT_BeginOffset&lt;=1,OR(AND(T_DTEN_Expire&lt;&gt;"Option",T_DTEN_Expire&lt;&gt;"Reabsorb"),NOT(T_CALC_Early))),AND(NOT(T_CALC_Early),T_DTEN_Type&lt;&gt;"Option"))</definedName>
    <definedName name="R_BROADWAY_Month" localSheetId="0" hidden="1">IF(OR(COLUMN()=COLUMN('Calendar PF'!R_BROADWAY_RPCol),COLUMN()&gt;=COLUMN(R_BROADWAY_ExpCols)),'Calendar PF'!R_BROADWAY_ExpOffset,'Calendar PF'!R_BROADWAY_CurrentOffset)</definedName>
    <definedName name="R_BROADWAY_Month" hidden="1">IF(OR(COLUMN()=COLUMN(R_BROADWAY_RPCol),COLUMN()&gt;=COLUMN(R_BROADWAY_ExpCols)),R_BROADWAY_ExpOffset,R_BROADWAY_CurrentOffset)</definedName>
    <definedName name="R_BROADWAY_RPCol" localSheetId="0" hidden="1">#REF!</definedName>
    <definedName name="R_BROADWAY_RPCol" hidden="1">#REF!</definedName>
    <definedName name="R_CF_GetSort" localSheetId="0" hidden="1">IF(R_CF_Group=OFFSET(R_CF_Group,-1,0),OFFSET(R_CF_Sort,-1,0)+1,0)</definedName>
    <definedName name="R_CF_GetSort" hidden="1">IF(R_CF_Group=OFFSET(R_CF_Group,-1,0),OFFSET(R_CF_Sort,-1,0)+1,0)</definedName>
    <definedName name="R_CF_Group" hidden="1">#N/A</definedName>
    <definedName name="R_CF_GroupCount" localSheetId="0" hidden="1">COUNTIF('Calendar PF'!C_RANGE_Group,R_CF_Group)</definedName>
    <definedName name="R_CF_GroupCount" hidden="1">COUNTIF(C_RANGE_Group,R_CF_Group)</definedName>
    <definedName name="R_CF_GroupRange" localSheetId="0" hidden="1">OFFSET('Calendar PF'!C_ID_cGroup,MATCH(R_CF_Group,'Calendar PF'!C_RANGE_Group,0)-1,0,'Calendar PF'!R_CF_GroupCount,1)</definedName>
    <definedName name="R_CF_GroupRange" hidden="1">OFFSET(C_ID_cGroup,MATCH(R_CF_Group,C_RANGE_Group,0)-1,0,R_CF_GroupCount,1)</definedName>
    <definedName name="R_CF_Key" localSheetId="0" hidden="1">MATCH(R_CF_Group,'Calendar PF'!C_RANGE_Group,0)-1+R_CF_Sort</definedName>
    <definedName name="R_CF_Key" hidden="1">MATCH(R_CF_Group,C_RANGE_Group,0)-1+R_CF_Sort</definedName>
    <definedName name="R_CF_MonthSum" localSheetId="0" hidden="1">SUMIF('Calendar PF'!C_RANGE_Group,R_CF_Group,'Calendar PF'!C_RANGE_MONTH)</definedName>
    <definedName name="R_CF_MonthSum" hidden="1">SUMIF(C_RANGE_Group,R_CF_Group,C_RANGE_MONTH)</definedName>
    <definedName name="R_CF_MonthVal" localSheetId="0" hidden="1">IF('Calendar PF'!R_CF_NoKey,0,'Calendar PF'!C_MONTH_Data)</definedName>
    <definedName name="R_CF_MonthVal" hidden="1">IF(R_CF_NoKey,0,C_MONTH_Data)</definedName>
    <definedName name="R_CF_NoKey" localSheetId="0" hidden="1">ISERROR('Calendar PF'!K_CashFlow)</definedName>
    <definedName name="R_CF_NoKey" hidden="1">ISERROR(K_CashFlow)</definedName>
    <definedName name="R_CF_Sort" hidden="1">#N/A</definedName>
    <definedName name="R_CF_SortRange" localSheetId="0" hidden="1">OFFSET('Calendar PF'!R_CF_GroupRange,0,COLUMN(C_ID_cSort)-COLUMN('Calendar PF'!C_ID_cGroup))</definedName>
    <definedName name="R_CF_SortRange" hidden="1">OFFSET(R_CF_GroupRange,0,COLUMN(C_ID_cSort)-COLUMN(C_ID_cGroup))</definedName>
    <definedName name="R_CF_TimeKey" localSheetId="0" hidden="1">1+INT((COLUMN()-COLUMN(R_CF_Time1))/COLUMNS(R_CF_Time1))</definedName>
    <definedName name="R_CF_TimeKey" hidden="1">1+INT((COLUMN()-COLUMN(R_CF_Time1))/COLUMNS(R_CF_Time1))</definedName>
    <definedName name="R_CF_YearSum" localSheetId="0" hidden="1">SUM(IF('Calendar PF'!C_RANGE_Group=R_CF_Group,1,0)*'Calendar PF'!C_RANGE_YEAR)</definedName>
    <definedName name="R_CF_YearSum" hidden="1">SUM(IF(C_RANGE_Group=R_CF_Group,1,0)*C_RANGE_YEAR)</definedName>
    <definedName name="R_CF_YearVal" localSheetId="0" hidden="1">IF('Calendar PF'!R_CF_NoKey,0,SUM('Calendar PF'!C_YEAR_Data))</definedName>
    <definedName name="R_CF_YearVal" hidden="1">IF(R_CF_NoKey,0,SUM(C_YEAR_Data))</definedName>
    <definedName name="R_CONSCF_AfterYear" localSheetId="0" hidden="1">#REF!</definedName>
    <definedName name="R_CONSCF_AfterYear" hidden="1">#REF!</definedName>
    <definedName name="R_CONSCF_Check" hidden="1">0</definedName>
    <definedName name="R_CONSCF_Closing" localSheetId="0" hidden="1">#REF!</definedName>
    <definedName name="R_CONSCF_Closing" hidden="1">#REF!</definedName>
    <definedName name="R_CONSCF_DateRows" localSheetId="0" hidden="1">#REF!</definedName>
    <definedName name="R_CONSCF_DateRows" hidden="1">#REF!</definedName>
    <definedName name="R_CONSCF_InPlaceRefs" hidden="1">#REF!</definedName>
    <definedName name="R_CONSCF_Investment" hidden="1">#REF!</definedName>
    <definedName name="R_CONSCF_LineCol" hidden="1">#REF!</definedName>
    <definedName name="R_CONSCF_M1" hidden="1">#REF!</definedName>
    <definedName name="R_CONSCF_MonthCapEx" hidden="1">#REF!</definedName>
    <definedName name="R_CONSCF_MonthCashFlow" hidden="1">#REF!</definedName>
    <definedName name="R_CONSCF_MonthDateRows" hidden="1">#REF!</definedName>
    <definedName name="R_CONSCF_MonthLC" hidden="1">#REF!</definedName>
    <definedName name="R_CONSCF_MonthlyPrintTitle" hidden="1">#REF!</definedName>
    <definedName name="R_CONSCF_MonthlyRange" hidden="1">#REF!</definedName>
    <definedName name="R_CONSCF_MonthNOI" hidden="1">#REF!</definedName>
    <definedName name="R_CONSCF_MonthOccupiedSF" hidden="1">#REF!</definedName>
    <definedName name="R_CONSCF_MonthOpEx" hidden="1">#REF!</definedName>
    <definedName name="R_CONSCF_MonthOtherCapEx" hidden="1">#REF!</definedName>
    <definedName name="R_CONSCF_MonthRevenue" hidden="1">#REF!</definedName>
    <definedName name="R_CONSCF_MonthTI" hidden="1">#REF!</definedName>
    <definedName name="R_CONSCF_MonthTotalSF" hidden="1">#REF!</definedName>
    <definedName name="R_CONSCF_Purchase" hidden="1">#REF!</definedName>
    <definedName name="R_CONSCF_Relocate" hidden="1">#REF!</definedName>
    <definedName name="R_CONSCF_Returns" hidden="1">#REF!</definedName>
    <definedName name="R_CONSCF_SalePrice" hidden="1">#REF!</definedName>
    <definedName name="R_CONSCF_Source" hidden="1">0</definedName>
    <definedName name="R_CONSCF_TSSaleProceeds" hidden="1">#REF!</definedName>
    <definedName name="R_CONSCF_UWNRA" hidden="1">#REF!</definedName>
    <definedName name="R_CONSPAGE1_DataRange" hidden="1">#REF!</definedName>
    <definedName name="R_CUSTOM_Delete" hidden="1">#REF!</definedName>
    <definedName name="R_CUSTOM_Expand" hidden="1">#REF!</definedName>
    <definedName name="R_CUSTOM_Formula" hidden="1">#REF!</definedName>
    <definedName name="R_CUSTOM_Group" hidden="1">#REF!</definedName>
    <definedName name="R_CUSTOM_Hide" hidden="1">#REF!</definedName>
    <definedName name="R_CUSTOM_Sort" hidden="1">#REF!</definedName>
    <definedName name="R_DARK_12Month" hidden="1">#N/A</definedName>
    <definedName name="R_DARK_AbatementTest" localSheetId="0" hidden="1">OFFSET('Calendar PF'!T_MONTH_cAbatement240,0,12*(K_Year-1),Param_Tenants,12)</definedName>
    <definedName name="R_DARK_AbatementTest" hidden="1">OFFSET(T_MONTH_cAbatement240,0,12*(K_Year-1),Param_Tenants,12)</definedName>
    <definedName name="R_DARK_BaseRentTest" localSheetId="0" hidden="1">OFFSET(T_MONTH_cTotalBaseRent240,0,12*(K_Year-1),Param_Tenants,12)</definedName>
    <definedName name="R_DARK_BaseRentTest" hidden="1">OFFSET(T_MONTH_cTotalBaseRent240,0,12*(K_Year-1),Param_Tenants,12)</definedName>
    <definedName name="R_DARK_CPITest" localSheetId="0" hidden="1">OFFSET(T_MONTH_cCPI240,0,12*(K_Year-1),Param_Tenants,12)</definedName>
    <definedName name="R_DARK_CPITest" hidden="1">OFFSET(T_MONTH_cCPI240,0,12*(K_Year-1),Param_Tenants,12)</definedName>
    <definedName name="R_DARK_DarkTest" localSheetId="0" hidden="1">'Calendar PF'!R_DARK_TestContract*'Calendar PF'!R_DARK_TestBegin*'Calendar PF'!R_DARK_TestEnd</definedName>
    <definedName name="R_DARK_DarkTest" hidden="1">R_DARK_TestContract*R_DARK_TestBegin*R_DARK_TestEnd</definedName>
    <definedName name="R_DARK_GoDark" localSheetId="0" hidden="1">IF(AND('Calendar PF'!K_Month&gt;='Calendar PF'!T_SUPPORT_BeginOffset,'Calendar PF'!K_Month&lt;='Calendar PF'!T_SUPPORT_EndOffset),1,0)</definedName>
    <definedName name="R_DARK_GoDark" hidden="1">IF(AND(K_Month&gt;=T_SUPPORT_BeginOffset,K_Month&lt;=T_SUPPORT_EndOffset),1,0)</definedName>
    <definedName name="R_DARK_MiscRentTest" localSheetId="0" hidden="1">OFFSET(T_MONTH_cMiscellaneousRent240,0,12*(K_Year-1),Param_Tenants,12)</definedName>
    <definedName name="R_DARK_MiscRentTest" hidden="1">OFFSET(T_MONTH_cMiscellaneousRent240,0,12*(K_Year-1),Param_Tenants,12)</definedName>
    <definedName name="R_DARK_PercentageRentTest" localSheetId="0" hidden="1">OFFSET(T_MONTH_cPercentageRent240,0,12*(K_Year-1),Param_Tenants,12)</definedName>
    <definedName name="R_DARK_PercentageRentTest" hidden="1">OFFSET(T_MONTH_cPercentageRent240,0,12*(K_Year-1),Param_Tenants,12)</definedName>
    <definedName name="R_DARK_PWTest" localSheetId="0" hidden="1">OFFSET('Calendar PF'!T_MONTH_cPW240,0,12*(K_Year-1),Param_Tenants,12)</definedName>
    <definedName name="R_DARK_PWTest" hidden="1">OFFSET(T_MONTH_cPW240,0,12*(K_Year-1),Param_Tenants,12)</definedName>
    <definedName name="R_DARK_ReimbursementTest" localSheetId="0" hidden="1">OFFSET('Calendar PF'!T_MONTH_cReimbursement240,0,12*(K_Year-1),Param_Tenants,12)</definedName>
    <definedName name="R_DARK_ReimbursementTest" hidden="1">OFFSET(T_MONTH_cReimbursement240,0,12*(K_Year-1),Param_Tenants,12)</definedName>
    <definedName name="R_DARK_TestBegin" localSheetId="0" hidden="1">IF(OFFSET(T_DTEN_cLeaseBegin,0,0,Param_Tenants)&lt;=R_DARK_12Month,1,0)</definedName>
    <definedName name="R_DARK_TestBegin" hidden="1">IF(OFFSET(T_DTEN_cLeaseBegin,0,0,Param_Tenants)&lt;=R_DARK_12Month,1,0)</definedName>
    <definedName name="R_DARK_TestContract" localSheetId="0" hidden="1">IF(OFFSET(T_DTEN_cLeaseStat,0,0,Param_Tenants)="Contract",1,0)</definedName>
    <definedName name="R_DARK_TestContract" hidden="1">IF(OFFSET(T_DTEN_cLeaseStat,0,0,Param_Tenants)="Contract",1,0)</definedName>
    <definedName name="R_DARK_TestEnd" localSheetId="0" hidden="1">IF(OFFSET(T_DTEN_cLeaseEnd,0,0,Param_Tenants)&gt;=R_DARK_12Month,1,0)</definedName>
    <definedName name="R_DARK_TestEnd" hidden="1">IF(OFFSET(T_DTEN_cLeaseEnd,0,0,Param_Tenants)&gt;=R_DARK_12Month,1,0)</definedName>
    <definedName name="R_EASTDIL_AbsorbRange" localSheetId="0" hidden="1">#REF!</definedName>
    <definedName name="R_EASTDIL_AbsorbRange" hidden="1">#REF!</definedName>
    <definedName name="R_EASTDIL_AbsorbYear1" localSheetId="0" hidden="1">#REF!</definedName>
    <definedName name="R_EASTDIL_AbsorbYear1" hidden="1">#REF!</definedName>
    <definedName name="R_EASTDIL_AbsorbYear2" localSheetId="0" hidden="1">#REF!</definedName>
    <definedName name="R_EASTDIL_AbsorbYear2" hidden="1">#REF!</definedName>
    <definedName name="R_EASTDIL_AbsorbYear3" hidden="1">#REF!</definedName>
    <definedName name="R_EASTDIL_Delete" hidden="1">#REF!</definedName>
    <definedName name="R_EASTDIL_Growth" hidden="1">#REF!</definedName>
    <definedName name="R_EASTDIL_LabelCol" hidden="1">#REF!</definedName>
    <definedName name="R_EASTDIL_MarketCol" hidden="1">#REF!</definedName>
    <definedName name="R_EASTDIL_MarketKey" localSheetId="0" hidden="1">COLUMN()-COLUMN(R_EASTDIL_MarketCol)</definedName>
    <definedName name="R_EASTDIL_MarketKey" hidden="1">COLUMN()-COLUMN(R_EASTDIL_MarketCol)</definedName>
    <definedName name="R_EASTDIL_ReportTop" localSheetId="0" hidden="1">#REF!</definedName>
    <definedName name="R_EASTDIL_ReportTop" hidden="1">#REF!</definedName>
    <definedName name="R_EASTDIL_TenantFilter" hidden="1">#N/A</definedName>
    <definedName name="R_EASTDIL_TotalYear1" localSheetId="0" hidden="1">#REF!</definedName>
    <definedName name="R_EASTDIL_TotalYear1" hidden="1">#REF!</definedName>
    <definedName name="R_EASTDIL_TotalYear2" localSheetId="0" hidden="1">#REF!</definedName>
    <definedName name="R_EASTDIL_TotalYear2" hidden="1">#REF!</definedName>
    <definedName name="R_EASTDIL_TotalYear3" localSheetId="0" hidden="1">#REF!</definedName>
    <definedName name="R_EASTDIL_TotalYear3" hidden="1">#REF!</definedName>
    <definedName name="R_EASTDIL_YearKey" localSheetId="0" hidden="1">IF(ISBLANK(#REF!),1,#REF!)</definedName>
    <definedName name="R_EASTDIL_YearKey" hidden="1">IF(ISBLANK(#REF!),1,#REF!)</definedName>
    <definedName name="R_EXB_BuildingCol" hidden="1">#REF!</definedName>
    <definedName name="R_EXB_Data" hidden="1">#REF!</definedName>
    <definedName name="R_EXB_Include" hidden="1">#N/A</definedName>
    <definedName name="R_EXB_None" localSheetId="0" hidden="1">#REF!</definedName>
    <definedName name="R_EXB_None" hidden="1">#REF!</definedName>
    <definedName name="R_EXM_BuildingCol" localSheetId="0" hidden="1">#REF!</definedName>
    <definedName name="R_EXM_BuildingCol" hidden="1">#REF!</definedName>
    <definedName name="R_EXM_Data" localSheetId="0" hidden="1">#REF!</definedName>
    <definedName name="R_EXM_Data" hidden="1">#REF!</definedName>
    <definedName name="R_EXM_Include" localSheetId="0" hidden="1">OR('Calendar PF'!M_CALC_MultiStep,'Calendar PF'!M_GENERAL_Override2=-1,'Calendar PF'!M_GENERAL_Override3=-1,'Calendar PF'!M_GENERAL_Override4=-1)</definedName>
    <definedName name="R_EXM_Include" hidden="1">OR(M_CALC_MultiStep,M_GENERAL_Override2=-1,M_GENERAL_Override3=-1,M_GENERAL_Override4=-1)</definedName>
    <definedName name="R_EXM_None" localSheetId="0" hidden="1">#REF!</definedName>
    <definedName name="R_EXM_None" hidden="1">#REF!</definedName>
    <definedName name="R_EXP_BuildingCol" localSheetId="0" hidden="1">[24]Expirations!#REF!</definedName>
    <definedName name="R_EXP_BuildingCol" hidden="1">[24]Expirations!#REF!</definedName>
    <definedName name="R_EXP_DataRow" localSheetId="0" hidden="1">[24]Expirations!#REF!</definedName>
    <definedName name="R_EXP_DataRow" hidden="1">[24]Expirations!#REF!</definedName>
    <definedName name="R_EXP_DeleteCol" localSheetId="0" hidden="1">[24]Expirations!#REF!</definedName>
    <definedName name="R_EXP_DeleteCol" hidden="1">[24]Expirations!#REF!</definedName>
    <definedName name="R_EXP_Show" localSheetId="0" hidden="1">OR(AND('Calendar PF'!T_SUPPORT_BeginOffset&lt;=1,OR(AND('Calendar PF'!T_DTEN_Expire&lt;&gt;"Option",'Calendar PF'!T_DTEN_Expire&lt;&gt;"Reabsorb"),NOT(T_CALC_Early))),AND(NOT(T_CALC_Early),'Calendar PF'!T_DTEN_Type&lt;&gt;"Option"))</definedName>
    <definedName name="R_EXP_Show" hidden="1">OR(AND(T_SUPPORT_BeginOffset&lt;=1,OR(AND(T_DTEN_Expire&lt;&gt;"Option",T_DTEN_Expire&lt;&gt;"Reabsorb"),NOT(T_CALC_Early))),AND(NOT(T_CALC_Early),T_DTEN_Type&lt;&gt;"Option"))</definedName>
    <definedName name="R_EXP_SubFormat" localSheetId="0" hidden="1">[24]Expirations!#REF!</definedName>
    <definedName name="R_EXP_SubFormat" hidden="1">[24]Expirations!#REF!</definedName>
    <definedName name="R_EXP_TOTALYEAR" localSheetId="0" hidden="1">K_Report</definedName>
    <definedName name="R_EXP_TOTALYEAR" hidden="1">K_Report</definedName>
    <definedName name="R_EXT_BuildingCol" localSheetId="0" hidden="1">#REF!</definedName>
    <definedName name="R_EXT_BuildingCol" hidden="1">#REF!</definedName>
    <definedName name="R_EXT_Data" localSheetId="0" hidden="1">#REF!</definedName>
    <definedName name="R_EXT_Data" hidden="1">#REF!</definedName>
    <definedName name="R_EXT_Include" localSheetId="0" hidden="1">OR('Calendar PF'!T_CALC_NoOcc,'Calendar PF'!T_CALC_MidMonth,'Calendar PF'!T_DTEN_InitialSF=0)</definedName>
    <definedName name="R_EXT_Include" hidden="1">OR(T_CALC_NoOcc,T_CALC_MidMonth,T_DTEN_InitialSF=0)</definedName>
    <definedName name="R_EXT_None" localSheetId="0" hidden="1">#REF!</definedName>
    <definedName name="R_EXT_None" hidden="1">#REF!</definedName>
    <definedName name="R_IRR_LinkClosing" hidden="1">0</definedName>
    <definedName name="R_IRR_LinkPurchase" hidden="1">0</definedName>
    <definedName name="R_IRR_Relocate" localSheetId="0" hidden="1">#REF!</definedName>
    <definedName name="R_IRR_Relocate" hidden="1">#REF!</definedName>
    <definedName name="R_LEHMAN_cDTRange" localSheetId="0" hidden="1">#REF!</definedName>
    <definedName name="R_LEHMAN_cDTRange" hidden="1">#REF!</definedName>
    <definedName name="R_LEHMAN_DataRange" hidden="1">#REF!</definedName>
    <definedName name="R_LEHMAN_DTRange" localSheetId="0" hidden="1">OFFSET('Calendar PF'!R_LEHMAN_cDTRange,K_Report,0)</definedName>
    <definedName name="R_LEHMAN_DTRange" hidden="1">OFFSET(R_LEHMAN_cDTRange,K_Report,0)</definedName>
    <definedName name="R_LEHMAN_EntireRow" localSheetId="0" hidden="1">#REF!</definedName>
    <definedName name="R_LEHMAN_EntireRow" hidden="1">#REF!</definedName>
    <definedName name="R_LEHMAN_FirstRange" localSheetId="0" hidden="1">#REF!</definedName>
    <definedName name="R_LEHMAN_FirstRange" hidden="1">#REF!</definedName>
    <definedName name="R_LEHMAN_ReLease" localSheetId="0" hidden="1">'Calendar PF'!T_SUPPORT_EndOffset+'Calendar PF'!R_LEHMAN_DTRange+1</definedName>
    <definedName name="R_LEHMAN_ReLease" hidden="1">T_SUPPORT_EndOffset+R_LEHMAN_DTRange+1</definedName>
    <definedName name="R_LEV_DeleteRow" localSheetId="0" hidden="1">'[24]Annual Leveraged Summary'!#REF!</definedName>
    <definedName name="R_LEV_DeleteRow" hidden="1">'[24]Annual Leveraged Summary'!#REF!</definedName>
    <definedName name="R_LEV_MonthDelete" localSheetId="0" hidden="1">'[24]Monthly Leveraged Cash Flow'!#REF!</definedName>
    <definedName name="R_LEV_MonthDelete" hidden="1">'[24]Monthly Leveraged Cash Flow'!#REF!</definedName>
    <definedName name="R_LEV_MonthlyIRR" hidden="1">"Yes"</definedName>
    <definedName name="R_LEV_RangeSaleProceeds" hidden="1">1</definedName>
    <definedName name="R_MKTSUM_BuildingRng" localSheetId="0" hidden="1">'[24]Market Summary'!#REF!</definedName>
    <definedName name="R_MKTSUM_BuildingRng" hidden="1">'[24]Market Summary'!#REF!</definedName>
    <definedName name="R_MKTSum_cExpireType" hidden="1">'[24]Market Summary'!$B$33</definedName>
    <definedName name="R_MKTSUM_EvalDates" localSheetId="0" hidden="1">IF(OFFSET(T_DTEN_cLeaseEnd,0,0,Param_Tenants,1)&gt;=F_YearBegin,1,0)*IF(OFFSET(T_DTEN_cLeaseEnd,0,0,Param_Tenants,1)&lt;=F_YearEnd,1,0)</definedName>
    <definedName name="R_MKTSUM_EvalDates" hidden="1">IF(OFFSET(T_DTEN_cLeaseEnd,0,0,Param_Tenants,1)&gt;=F_YearBegin,1,0)*IF(OFFSET(T_DTEN_cLeaseEnd,0,0,Param_Tenants,1)&lt;=F_YearEnd,1,0)</definedName>
    <definedName name="R_MKTSum_ExpireColumn" localSheetId="0" hidden="1">'[24]Market Summary'!#REF!</definedName>
    <definedName name="R_MKTSum_ExpireColumn" hidden="1">'[24]Market Summary'!#REF!</definedName>
    <definedName name="R_MKTSUM_ExpireSF" localSheetId="0" hidden="1">SUM(IF(OFFSET(T_DTEN_cExpire,0,0,Param_Tenants,1)='Calendar PF'!R_MKTSum_ExpireType,1,0)*'Calendar PF'!R_MKTSUM_EvalDates*OFFSET(T_END_cOccupancy,0,0,Param_Tenants,1))</definedName>
    <definedName name="R_MKTSUM_ExpireSF" hidden="1">SUM(IF(OFFSET(T_DTEN_cExpire,0,0,Param_Tenants,1)=R_MKTSum_ExpireType,1,0)*R_MKTSUM_EvalDates*OFFSET(T_END_cOccupancy,0,0,Param_Tenants,1))</definedName>
    <definedName name="R_MKTSum_ExpireType" localSheetId="0" hidden="1">OFFSET(R_MKTSum_cExpireType,ROW()-ROW(R_MKTSum_cExpireType),0)</definedName>
    <definedName name="R_MKTSum_ExpireType" hidden="1">OFFSET(R_MKTSum_cExpireType,ROW()-ROW(R_MKTSum_cExpireType),0)</definedName>
    <definedName name="R_MLADET_cMLA" localSheetId="0" hidden="1">'[24]MLA Detail'!#REF!</definedName>
    <definedName name="R_MLADET_cMLA" hidden="1">'[24]MLA Detail'!#REF!</definedName>
    <definedName name="R_MLADET_Delete" localSheetId="0" hidden="1">'[24]MLA Detail'!#REF!</definedName>
    <definedName name="R_MLADET_Delete" hidden="1">'[24]MLA Detail'!#REF!</definedName>
    <definedName name="R_MLADET_FormatCol" localSheetId="0" hidden="1">'[24]MLA Detail'!#REF!</definedName>
    <definedName name="R_MLADET_FormatCol" hidden="1">'[24]MLA Detail'!#REF!</definedName>
    <definedName name="R_MLADET_FormulaRow" localSheetId="0" hidden="1">'[24]MLA Detail'!#REF!</definedName>
    <definedName name="R_MLADET_FormulaRow" hidden="1">'[24]MLA Detail'!#REF!</definedName>
    <definedName name="R_MLADET_GlobalWarning" localSheetId="0" hidden="1">'[24]MLA Detail'!#REF!</definedName>
    <definedName name="R_MLADET_GlobalWarning" hidden="1">'[24]MLA Detail'!#REF!</definedName>
    <definedName name="R_MLADET_MaxRent" localSheetId="0" hidden="1">OFFSET('Calendar PF'!R_MLADET_RentStart,0,0,ROW()-ROW('Calendar PF'!R_MLADET_RentStart),1)</definedName>
    <definedName name="R_MLADET_MaxRent" hidden="1">OFFSET(R_MLADET_RentStart,0,0,ROW()-ROW(R_MLADET_RentStart),1)</definedName>
    <definedName name="R_MLADET_MLA" localSheetId="0" hidden="1">OFFSET('Calendar PF'!R_MLADET_cMLA,K_Report,0)</definedName>
    <definedName name="R_MLADET_MLA" hidden="1">OFFSET(R_MLADET_cMLA,K_Report,0)</definedName>
    <definedName name="R_MLADET_MLACol" localSheetId="0" hidden="1">'[24]MLA Detail'!#REF!</definedName>
    <definedName name="R_MLADET_MLACol" hidden="1">'[24]MLA Detail'!#REF!</definedName>
    <definedName name="R_MLADET_RentStart" localSheetId="0" hidden="1">'[24]MLA Detail'!#REF!</definedName>
    <definedName name="R_MLADET_RentStart" hidden="1">'[24]MLA Detail'!#REF!</definedName>
    <definedName name="R_MLADET_Year1Col" hidden="1">'[24]MLA Detail'!$F:$F</definedName>
    <definedName name="R_MLAPOR_GlobalCol" localSheetId="0" hidden="1">#REF!</definedName>
    <definedName name="R_MLAPOR_GlobalCol" hidden="1">#REF!</definedName>
    <definedName name="R_MLAPOR_LCCols" localSheetId="0" hidden="1">#REF!</definedName>
    <definedName name="R_MLAPOR_LCCols" hidden="1">#REF!</definedName>
    <definedName name="R_MLAPOR_LCUnitCol" localSheetId="0" hidden="1">#REF!</definedName>
    <definedName name="R_MLAPOR_LCUnitCol" hidden="1">#REF!</definedName>
    <definedName name="R_MLAPOR_MLAROW" hidden="1">#REF!</definedName>
    <definedName name="R_MLAPOR_StepList" localSheetId="0" hidden="1">{"$#/SF/Yr","$#/SF/Mo","$#/Yr","$#/Mo","#% Inc","#% Inc/Yr","#% Mkt","#% Mkt/Yr","# Mkt Rev","# Mkt Rev Up","# Mkt Rev Down","$#/SF/Qtr","$#/Qtr","$# Inc/Yr"}</definedName>
    <definedName name="R_MLAPOR_StepList" hidden="1">{"$#/SF/Yr","$#/SF/Mo","$#/Yr","$#/Mo","#% Inc","#% Inc/Yr","#% Mkt","#% Mkt/Yr","# Mkt Rev","# Mkt Rev Up","# Mkt Rev Down","$#/SF/Qtr","$#/Qtr","$# Inc/Yr"}</definedName>
    <definedName name="R_MLAPOR_Template" hidden="1">#REF!</definedName>
    <definedName name="R_MLAPOR_TICols" localSheetId="0" hidden="1">#REF!</definedName>
    <definedName name="R_MLAPOR_TICols" hidden="1">#REF!</definedName>
    <definedName name="R_MLAPOR_TIUnitCol" localSheetId="0" hidden="1">#REF!</definedName>
    <definedName name="R_MLAPOR_TIUnitCol" hidden="1">#REF!</definedName>
    <definedName name="R_MLAPOR_YearRow" hidden="1">#REF!</definedName>
    <definedName name="R_MLAPOR_YNum" localSheetId="0" hidden="1">OFFSET(R_MLAPOR_YearRow,0,COLUMN()-COLUMN(R_MLAPOR_YearRow),1,1)</definedName>
    <definedName name="R_MLAPOR_YNum" hidden="1">OFFSET(R_MLAPOR_YearRow,0,COLUMN()-COLUMN(R_MLAPOR_YearRow),1,1)</definedName>
    <definedName name="R_MLASUM_DeleteMetric" localSheetId="0" hidden="1">'[24]Market Summary'!#REF!</definedName>
    <definedName name="R_MLASUM_DeleteMetric" hidden="1">'[24]Market Summary'!#REF!</definedName>
    <definedName name="R_MLASUM_GLobalWarning" localSheetId="0" hidden="1">'[24]Market Summary'!#REF!</definedName>
    <definedName name="R_MLASUM_GLobalWarning" hidden="1">'[24]Market Summary'!#REF!</definedName>
    <definedName name="R_MLASUM_Metric" localSheetId="0" hidden="1">'[24]Market Summary'!#REF!</definedName>
    <definedName name="R_MLASUM_Metric" hidden="1">'[24]Market Summary'!#REF!</definedName>
    <definedName name="R_MLASUM_TextMetric" localSheetId="0" hidden="1">'[24]Market Summary'!#REF!</definedName>
    <definedName name="R_MLASUM_TextMetric" hidden="1">'[24]Market Summary'!#REF!</definedName>
    <definedName name="R_OCC_FirstMonth" hidden="1">[24]Occupancy!$C$8</definedName>
    <definedName name="R_OCC_Month" localSheetId="0" hidden="1">1+(ROW()-ROW(R_OCC_FirstMonth))+12*(COLUMN()-COLUMN(R_OCC_FirstMonth))</definedName>
    <definedName name="R_OCC_Month" hidden="1">1+(ROW()-ROW(R_OCC_FirstMonth))+12*(COLUMN()-COLUMN(R_OCC_FirstMonth))</definedName>
    <definedName name="R_OCC_MonthNumOcc" localSheetId="0" hidden="1">ROW()-ROW(R_OCC_FirstMonth)+12*(COLUMN()-COLUMN(R_OCC_FirstMonth))</definedName>
    <definedName name="R_OCC_MonthNumOcc" hidden="1">ROW()-ROW(R_OCC_FirstMonth)+12*(COLUMN()-COLUMN(R_OCC_FirstMonth))</definedName>
    <definedName name="R_POR_Inputs" localSheetId="0" hidden="1">#REF!</definedName>
    <definedName name="R_POR_Inputs" hidden="1">#REF!</definedName>
    <definedName name="R_PORBRR_Building" localSheetId="0" hidden="1">#REF!</definedName>
    <definedName name="R_PORBRR_Building" hidden="1">#REF!</definedName>
    <definedName name="R_PORBRR_Calc" hidden="1">0</definedName>
    <definedName name="R_PORBRR_Date" localSheetId="0" hidden="1">#REF!</definedName>
    <definedName name="R_PORBRR_Date" hidden="1">#REF!</definedName>
    <definedName name="R_PORBRR_TimeSeries" hidden="1">#REF!</definedName>
    <definedName name="R_PORBRR_Year1" hidden="1">#REF!</definedName>
    <definedName name="R_PORCAP_Building" hidden="1">#REF!</definedName>
    <definedName name="R_PORCAP_Calc" hidden="1">0</definedName>
    <definedName name="R_PORCAP_Date" hidden="1">#REF!</definedName>
    <definedName name="R_PORCAP_TimeSeries" hidden="1">#REF!</definedName>
    <definedName name="R_PORCAP_Year1" hidden="1">#REF!</definedName>
    <definedName name="R_PORCF_0Cell" hidden="1">#REF!</definedName>
    <definedName name="R_PORCF_Body" localSheetId="0" hidden="1">OFFSET(R_PORCF_HeaderRow,1,0,Param_Properties)</definedName>
    <definedName name="R_PORCF_Body" hidden="1">OFFSET(R_PORCF_HeaderRow,1,0,Param_Properties)</definedName>
    <definedName name="R_PORCF_BRR" hidden="1">0</definedName>
    <definedName name="R_PORCF_CAP" hidden="1">0</definedName>
    <definedName name="R_PORCF_CPI" hidden="1">0</definedName>
    <definedName name="R_PORCF_CRL" hidden="1">0</definedName>
    <definedName name="R_PORCF_Data" localSheetId="0" hidden="1">#REF!</definedName>
    <definedName name="R_PORCF_Data" hidden="1">#REF!</definedName>
    <definedName name="R_PORCF_Delete" localSheetId="0" hidden="1">#REF!</definedName>
    <definedName name="R_PORCF_Delete" hidden="1">#REF!</definedName>
    <definedName name="R_PORCF_DetailYears" hidden="1">#REF!</definedName>
    <definedName name="R_PORCF_DetFormatCol" hidden="1">#REF!</definedName>
    <definedName name="R_PORCF_FlagCell" localSheetId="0" hidden="1">OFFSET('Calendar PF'!R_PORCF_FlagCol,1,0)</definedName>
    <definedName name="R_PORCF_FlagCell" hidden="1">OFFSET(R_PORCF_FlagCol,1,0)</definedName>
    <definedName name="R_PORCF_FlagCol" localSheetId="0" hidden="1">#REF!</definedName>
    <definedName name="R_PORCF_FlagCol" hidden="1">#REF!</definedName>
    <definedName name="R_PORCF_FormulaCol" localSheetId="0" hidden="1">#REF!</definedName>
    <definedName name="R_PORCF_FormulaCol" hidden="1">#REF!</definedName>
    <definedName name="R_PORCF_FormulaData" localSheetId="0" hidden="1">#REF!</definedName>
    <definedName name="R_PORCF_FormulaData" hidden="1">#REF!</definedName>
    <definedName name="R_PORCF_HeaderRow" hidden="1">#REF!</definedName>
    <definedName name="R_PORCF_ItemCol" hidden="1">#REF!</definedName>
    <definedName name="R_PORCF_LabelCell" localSheetId="0" hidden="1">OFFSET('Calendar PF'!R_PORCF_LabelCol,1,0)</definedName>
    <definedName name="R_PORCF_LabelCell" hidden="1">OFFSET(R_PORCF_LabelCol,1,0)</definedName>
    <definedName name="R_PORCF_LabelCol" localSheetId="0" hidden="1">#REF!</definedName>
    <definedName name="R_PORCF_LabelCol" hidden="1">#REF!</definedName>
    <definedName name="R_PORCF_LCS" hidden="1">0</definedName>
    <definedName name="R_PORCF_MIS" hidden="1">0</definedName>
    <definedName name="R_PORCF_Month1" localSheetId="0" hidden="1">#REF!</definedName>
    <definedName name="R_PORCF_Month1" hidden="1">#REF!</definedName>
    <definedName name="R_PORCF_NRX" hidden="1">0</definedName>
    <definedName name="R_PORCF_OTI" hidden="1">0</definedName>
    <definedName name="R_PORCF_PER" hidden="1">0</definedName>
    <definedName name="R_PORCF_PropRange" localSheetId="0" hidden="1">#REF!</definedName>
    <definedName name="R_PORCF_PropRange" hidden="1">#REF!</definedName>
    <definedName name="R_PORCF_PW" hidden="1">0</definedName>
    <definedName name="R_PORCF_REC" hidden="1">0</definedName>
    <definedName name="R_PORCF_ReturnsY1" hidden="1">#REF!</definedName>
    <definedName name="R_PORCF_REX" hidden="1">0</definedName>
    <definedName name="R_PORCF_RollFormatCol" hidden="1">#REF!</definedName>
    <definedName name="R_PORCF_RollFormula" hidden="1">#REF!</definedName>
    <definedName name="R_PORCF_RollPropKey" localSheetId="0" hidden="1">MOD(ROW()-ROW('Calendar PF'!R_PORCF_PropRange),Param_Properties)</definedName>
    <definedName name="R_PORCF_RollPropKey" hidden="1">MOD(ROW()-ROW(R_PORCF_PropRange),Param_Properties)</definedName>
    <definedName name="R_PORCF_Rollup" localSheetId="0" hidden="1">#REF!</definedName>
    <definedName name="R_PORCF_Rollup" hidden="1">#REF!</definedName>
    <definedName name="R_PORCF_RollYear1" localSheetId="0" hidden="1">#REF!</definedName>
    <definedName name="R_PORCF_RollYear1" hidden="1">#REF!</definedName>
    <definedName name="R_PORCF_Row1" localSheetId="0" hidden="1">#REF!</definedName>
    <definedName name="R_PORCF_Row1" hidden="1">#REF!</definedName>
    <definedName name="R_PORCF_TIS" hidden="1">0</definedName>
    <definedName name="R_PORCF_VAC" hidden="1">0</definedName>
    <definedName name="R_PORCF_Year1" hidden="1">#REF!</definedName>
    <definedName name="R_PORCF_Year1Cell" localSheetId="0" hidden="1">OFFSET('Calendar PF'!R_PORCF_Year1Col,1,0)</definedName>
    <definedName name="R_PORCF_Year1Cell" hidden="1">OFFSET(R_PORCF_Year1Col,1,0)</definedName>
    <definedName name="R_PORCF_Year1Col" localSheetId="0" hidden="1">#REF!</definedName>
    <definedName name="R_PORCF_Year1Col" hidden="1">#REF!</definedName>
    <definedName name="R_PORCFDA_Abatements" localSheetId="0" hidden="1">#REF!</definedName>
    <definedName name="R_PORCFDA_Abatements" hidden="1">#REF!</definedName>
    <definedName name="R_PORCFDA_BaseRentalRev" localSheetId="0" hidden="1">#REF!</definedName>
    <definedName name="R_PORCFDA_BaseRentalRev" hidden="1">#REF!</definedName>
    <definedName name="R_PORCFDA_CollectionLoss" hidden="1">#REF!</definedName>
    <definedName name="R_PORCFDA_CPIRent" hidden="1">#REF!</definedName>
    <definedName name="R_PORCFDA_DeleteAfterBuild01" hidden="1">#REF!</definedName>
    <definedName name="R_PORCFDA_EconGrossPotentialRev" hidden="1">#REF!</definedName>
    <definedName name="R_PORCFDA_EconLossPct" hidden="1">#REF!</definedName>
    <definedName name="R_PORCFDA_EconOccupancyPct" hidden="1">#REF!</definedName>
    <definedName name="R_PORCFDA_ExpensesNonRecov" hidden="1">#REF!</definedName>
    <definedName name="R_PORCFDA_ExpensesRecov" hidden="1">#REF!</definedName>
    <definedName name="R_PORCFDA_FirstDataCol" hidden="1">#REF!</definedName>
    <definedName name="R_PORCFDA_FirstPeriodic12Sum01" hidden="1">#REF!</definedName>
    <definedName name="R_PORCFDA_FirstPeriodicDataCol" hidden="1">#REF!</definedName>
    <definedName name="R_PORCFDA_FirstPeriodicNon12Sum01" hidden="1">#REF!</definedName>
    <definedName name="R_PORCFDA_FirstPeriodicNon12Sum02" hidden="1">#REF!</definedName>
    <definedName name="R_PORCFDA_FirstPeriodicNon12Sum03" hidden="1">#REF!</definedName>
    <definedName name="R_PORCFDA_FirstPeriodicNon12Sum04" hidden="1">#REF!</definedName>
    <definedName name="R_PORCFDA_FirstPeriodicNon12Sum05" hidden="1">#REF!</definedName>
    <definedName name="R_PORCFDA_FirstPeriodicNon12Sum06" hidden="1">#REF!</definedName>
    <definedName name="R_PORCFDA_FirstPeriodicNon12Sum07" hidden="1">#REF!</definedName>
    <definedName name="R_PORCFDA_FormatCol" hidden="1">#REF!</definedName>
    <definedName name="R_PORCFDA_GrandTNetCF" hidden="1">#REF!</definedName>
    <definedName name="R_PORCFDA_LeasingCommiss" hidden="1">#REF!</definedName>
    <definedName name="R_PORCFDA_LinkWks" hidden="1">#REF!</definedName>
    <definedName name="R_PORCFDA_MiscRent" hidden="1">#REF!</definedName>
    <definedName name="R_PORCFDA_OccupancyPct" hidden="1">#REF!</definedName>
    <definedName name="R_PORCFDA_OccupiedSF" hidden="1">#REF!</definedName>
    <definedName name="R_PORCFDA_OtherCapEx" hidden="1">#REF!</definedName>
    <definedName name="R_PORCFDA_OtherIncome" hidden="1">#REF!</definedName>
    <definedName name="R_PORCFDA_PctRent" hidden="1">#REF!</definedName>
    <definedName name="R_PORCFDA_PortersWage" hidden="1">#REF!</definedName>
    <definedName name="R_PORCFDA_Reimbursements" hidden="1">#REF!</definedName>
    <definedName name="R_PORCFDA_Show" hidden="1">#REF!</definedName>
    <definedName name="R_PORCFDA_StepRent" hidden="1">#REF!</definedName>
    <definedName name="R_PORCFDA_SubTCapEx" hidden="1">#REF!</definedName>
    <definedName name="R_PORCFDA_SubTEffGrossRev" hidden="1">#REF!</definedName>
    <definedName name="R_PORCFDA_SubTNetCF" hidden="1">#REF!</definedName>
    <definedName name="R_PORCFDA_SubTNOI" hidden="1">#REF!</definedName>
    <definedName name="R_PORCFDA_SubTOpEx" hidden="1">#REF!</definedName>
    <definedName name="R_PORCFDA_SubTSchedBRR" hidden="1">#REF!</definedName>
    <definedName name="R_PORCFDA_TenantImprov" hidden="1">#REF!</definedName>
    <definedName name="R_PORCFDA_TotalLoss" hidden="1">#REF!</definedName>
    <definedName name="R_PORCFDA_TotalSF" hidden="1">#REF!</definedName>
    <definedName name="R_PORCFDA_Turnover" hidden="1">#REF!</definedName>
    <definedName name="R_PORCFDA_Vacancy" hidden="1">#REF!</definedName>
    <definedName name="R_PORCFDA_Year1" hidden="1">#REF!</definedName>
    <definedName name="R_PORCFDA_Year1ValueCell" hidden="1">#REF!</definedName>
    <definedName name="R_PORCFDM_Abatements" hidden="1">#REF!</definedName>
    <definedName name="R_PORCFDM_BaseRentalRev" hidden="1">#REF!</definedName>
    <definedName name="R_PORCFDM_CollectionLoss" hidden="1">#REF!</definedName>
    <definedName name="R_PORCFDM_CPIRent" hidden="1">#REF!</definedName>
    <definedName name="R_PORCFDM_EconGrossPotentialRev" hidden="1">#REF!</definedName>
    <definedName name="R_PORCFDM_EconLossPct" hidden="1">#REF!</definedName>
    <definedName name="R_PORCFDM_EconOccupancyPct" hidden="1">#REF!</definedName>
    <definedName name="R_PORCFDM_ExpensesNonRecov" hidden="1">#REF!</definedName>
    <definedName name="R_PORCFDM_ExpensesRecov" hidden="1">#REF!</definedName>
    <definedName name="R_PORCFDM_FirstDataCol" hidden="1">#REF!</definedName>
    <definedName name="R_PORCFDM_FirstPeriodicDataCol" hidden="1">#REF!</definedName>
    <definedName name="R_PORCFDM_FormatCol" hidden="1">#REF!</definedName>
    <definedName name="R_PORCFDM_GrandTNetCF" hidden="1">#REF!</definedName>
    <definedName name="R_PORCFDM_HideLinksRange01" hidden="1">#REF!</definedName>
    <definedName name="R_PORCFDM_LeasingCommiss" hidden="1">#REF!</definedName>
    <definedName name="R_PORCFDM_LinkWks" hidden="1">#REF!</definedName>
    <definedName name="R_PORCFDM_MiscRent" hidden="1">#REF!</definedName>
    <definedName name="R_PORCFDM_OccupancyPct" hidden="1">#REF!</definedName>
    <definedName name="R_PORCFDM_OccupiedSF" hidden="1">#REF!</definedName>
    <definedName name="R_PORCFDM_OtherCapEx" hidden="1">#REF!</definedName>
    <definedName name="R_PORCFDM_OtherIncome" hidden="1">#REF!</definedName>
    <definedName name="R_PORCFDM_PctRent" hidden="1">#REF!</definedName>
    <definedName name="R_PORCFDM_PortersWage" hidden="1">#REF!</definedName>
    <definedName name="R_PORCFDM_Reimbursements" hidden="1">#REF!</definedName>
    <definedName name="R_PORCFDM_Show" hidden="1">#REF!</definedName>
    <definedName name="R_PORCFDM_StepRent" hidden="1">#REF!</definedName>
    <definedName name="R_PORCFDM_SubTCapEx" hidden="1">#REF!</definedName>
    <definedName name="R_PORCFDM_SubTEffGrossRev" hidden="1">#REF!</definedName>
    <definedName name="R_PORCFDM_SubTNetCF" hidden="1">#REF!</definedName>
    <definedName name="R_PORCFDM_SubTNOI" hidden="1">#REF!</definedName>
    <definedName name="R_PORCFDM_SubTOpEx" hidden="1">#REF!</definedName>
    <definedName name="R_PORCFDM_SubTSchedBRR" hidden="1">#REF!</definedName>
    <definedName name="R_PORCFDM_TenantImprov" hidden="1">#REF!</definedName>
    <definedName name="R_PORCFDM_TotalLoss" hidden="1">#REF!</definedName>
    <definedName name="R_PORCFDM_TotalSF" hidden="1">#REF!</definedName>
    <definedName name="R_PORCFDM_Turnover" hidden="1">#REF!</definedName>
    <definedName name="R_PORCFDM_Vacancy" hidden="1">#REF!</definedName>
    <definedName name="R_PORCFDM_Year1" hidden="1">#REF!</definedName>
    <definedName name="R_PORCFDM_Year1ValueCell" hidden="1">#REF!</definedName>
    <definedName name="R_PORCFL_Building" hidden="1">#REF!</definedName>
    <definedName name="R_PORCFL_Calc" hidden="1">0</definedName>
    <definedName name="R_PORCFL_Date" hidden="1">#REF!</definedName>
    <definedName name="R_PORCFL_TimeSeries" hidden="1">#REF!</definedName>
    <definedName name="R_PORCFL_Year1" hidden="1">#REF!</definedName>
    <definedName name="R_PORCONS_AfterCol" hidden="1">#REF!</definedName>
    <definedName name="R_PORCONS_Date" hidden="1">#REF!</definedName>
    <definedName name="R_PORCONS_Input" hidden="1">#REF!</definedName>
    <definedName name="R_PORCONS_MonthRow" hidden="1">#REF!</definedName>
    <definedName name="R_PORCONS_Returns" hidden="1">#REF!</definedName>
    <definedName name="R_PORCONS_Year1" hidden="1">#REF!</definedName>
    <definedName name="R_PORCONS_YearRow" hidden="1">#REF!</definedName>
    <definedName name="R_PORCPI_Building" hidden="1">#REF!</definedName>
    <definedName name="R_PORCPI_Calc" hidden="1">0</definedName>
    <definedName name="R_PORCPI_Date" hidden="1">#REF!</definedName>
    <definedName name="R_PORCPI_TimeSeries" hidden="1">#REF!</definedName>
    <definedName name="R_PORCPI_Year1" hidden="1">#REF!</definedName>
    <definedName name="R_PORCRL_Building" hidden="1">#REF!</definedName>
    <definedName name="R_PORCRL_Calc" hidden="1">0</definedName>
    <definedName name="R_PORCRL_Date" hidden="1">#REF!</definedName>
    <definedName name="R_PORCRL_TimeSeries" hidden="1">#REF!</definedName>
    <definedName name="R_PORCRL_Year1" hidden="1">#REF!</definedName>
    <definedName name="R_PORDCF_Relocate" hidden="1">#REF!</definedName>
    <definedName name="R_PORECO_Building" hidden="1">#REF!</definedName>
    <definedName name="R_PORECO_Calc" hidden="1">0</definedName>
    <definedName name="R_PORECO_Date" hidden="1">#REF!</definedName>
    <definedName name="R_PORECO_TimeSeries" hidden="1">#REF!</definedName>
    <definedName name="R_PORECO_Year1" hidden="1">#REF!</definedName>
    <definedName name="R_POREXP_Building" hidden="1">#REF!</definedName>
    <definedName name="R_POREXP_Calc" hidden="1">0</definedName>
    <definedName name="R_POREXP_Date" hidden="1">#REF!</definedName>
    <definedName name="R_POREXP_TimeSeries" hidden="1">#REF!</definedName>
    <definedName name="R_POREXP_Year1" hidden="1">#REF!</definedName>
    <definedName name="R_PORINP_BeginDate" hidden="1">#REF!</definedName>
    <definedName name="R_PORINP_Heading" hidden="1">#REF!</definedName>
    <definedName name="R_PORINP_Hold" hidden="1">#REF!</definedName>
    <definedName name="R_PORINP_MonthlyIRR" hidden="1">#REF!</definedName>
    <definedName name="R_PORINP_SaleCost" hidden="1">#REF!</definedName>
    <definedName name="R_PORINP_Term" hidden="1">#REF!</definedName>
    <definedName name="R_PORLCS_Building" hidden="1">#REF!</definedName>
    <definedName name="R_PORLCS_Calc" hidden="1">0</definedName>
    <definedName name="R_PORLCS_Date" hidden="1">#REF!</definedName>
    <definedName name="R_PORLCS_TimeSeries" hidden="1">#REF!</definedName>
    <definedName name="R_PORLCS_Year1" hidden="1">#REF!</definedName>
    <definedName name="R_PORMIS_Building" hidden="1">#REF!</definedName>
    <definedName name="R_PORMIS_Calc" hidden="1">0</definedName>
    <definedName name="R_PORMIS_Date" hidden="1">#REF!</definedName>
    <definedName name="R_PORMIS_TimeSeries" hidden="1">#REF!</definedName>
    <definedName name="R_PORMIS_Year1" hidden="1">#REF!</definedName>
    <definedName name="R_PORMSI_Building" hidden="1">#REF!</definedName>
    <definedName name="R_PORMSI_Calc" hidden="1">0</definedName>
    <definedName name="R_PORMSI_Date" hidden="1">#REF!</definedName>
    <definedName name="R_PORMSI_TimeSeries" hidden="1">#REF!</definedName>
    <definedName name="R_PORMSI_Year1" hidden="1">#REF!</definedName>
    <definedName name="R_PORNOI_Building" hidden="1">#REF!</definedName>
    <definedName name="R_PORNOI_Calc" hidden="1">0</definedName>
    <definedName name="R_PORNOI_Date" hidden="1">#REF!</definedName>
    <definedName name="R_PORNOI_TimeSeries" hidden="1">#REF!</definedName>
    <definedName name="R_PORNOI_Year1" hidden="1">#REF!</definedName>
    <definedName name="R_POROPC_Building" hidden="1">#REF!</definedName>
    <definedName name="R_POROPC_Calc" hidden="1">0</definedName>
    <definedName name="R_POROPC_Date" hidden="1">#REF!</definedName>
    <definedName name="R_POROPC_TimeSeries" hidden="1">#REF!</definedName>
    <definedName name="R_POROPC_Year1" hidden="1">#REF!</definedName>
    <definedName name="R_POROSF_Building" hidden="1">#REF!</definedName>
    <definedName name="R_POROSF_Calc" hidden="1">0</definedName>
    <definedName name="R_POROSF_Date" hidden="1">#REF!</definedName>
    <definedName name="R_POROSF_TimeSeries" hidden="1">#REF!</definedName>
    <definedName name="R_POROSF_Year1" hidden="1">#REF!</definedName>
    <definedName name="R_PORPER_Building" hidden="1">#REF!</definedName>
    <definedName name="R_PORPER_Calc" hidden="1">0</definedName>
    <definedName name="R_PORPER_Date" hidden="1">#REF!</definedName>
    <definedName name="R_PORPER_TimeSeries" hidden="1">#REF!</definedName>
    <definedName name="R_PORPER_Year1" hidden="1">#REF!</definedName>
    <definedName name="R_PORPW_Building" hidden="1">#REF!</definedName>
    <definedName name="R_PORPW_Calc" hidden="1">0</definedName>
    <definedName name="R_PORPW_Date" hidden="1">#REF!</definedName>
    <definedName name="R_PORPW_TimeSeries" hidden="1">#REF!</definedName>
    <definedName name="R_PORPW_Year1" hidden="1">#REF!</definedName>
    <definedName name="R_PORREC_Building" hidden="1">#REF!</definedName>
    <definedName name="R_PORREC_Calc" hidden="1">0</definedName>
    <definedName name="R_PORREC_Date" hidden="1">#REF!</definedName>
    <definedName name="R_PORREC_TimeSeries" hidden="1">#REF!</definedName>
    <definedName name="R_PORREC_Year1" hidden="1">#REF!</definedName>
    <definedName name="R_PORREV_Building" hidden="1">#REF!</definedName>
    <definedName name="R_PORREV_Calc" hidden="1">0</definedName>
    <definedName name="R_PORREV_Date" hidden="1">#REF!</definedName>
    <definedName name="R_PORREV_TimeSeries" hidden="1">#REF!</definedName>
    <definedName name="R_PORREV_Year1" hidden="1">#REF!</definedName>
    <definedName name="R_PORREX_Building" hidden="1">#REF!</definedName>
    <definedName name="R_PORREX_Calc" hidden="1">0</definedName>
    <definedName name="R_PORREX_Date" hidden="1">#REF!</definedName>
    <definedName name="R_PORREX_TimeSeries" hidden="1">#REF!</definedName>
    <definedName name="R_PORREX_Year1" hidden="1">#REF!</definedName>
    <definedName name="R_PORTIS_Building" hidden="1">#REF!</definedName>
    <definedName name="R_PORTIS_Calc" hidden="1">0</definedName>
    <definedName name="R_PORTIS_Date" hidden="1">#REF!</definedName>
    <definedName name="R_PORTIS_TimeSeries" hidden="1">#REF!</definedName>
    <definedName name="R_PORTIS_Year1" hidden="1">#REF!</definedName>
    <definedName name="R_PORTS_ImportLocation" hidden="1">#REF!</definedName>
    <definedName name="R_PORTSF_Building" hidden="1">#REF!</definedName>
    <definedName name="R_PORTSF_Calc" hidden="1">0</definedName>
    <definedName name="R_PORTSF_Date" hidden="1">#REF!</definedName>
    <definedName name="R_PORTSF_TimeSeries" hidden="1">#REF!</definedName>
    <definedName name="R_PORTSF_Year1" hidden="1">#REF!</definedName>
    <definedName name="R_PORVAC_Building" hidden="1">#REF!</definedName>
    <definedName name="R_PORVAC_Calc" hidden="1">0</definedName>
    <definedName name="R_PORVAC_Date" hidden="1">#REF!</definedName>
    <definedName name="R_PORVAC_TimeSeries" hidden="1">#REF!</definedName>
    <definedName name="R_PORVAC_Year1" hidden="1">#REF!</definedName>
    <definedName name="R_PORVAL_CheckTop" hidden="1">#REF!</definedName>
    <definedName name="R_PORVAL_Closing" hidden="1">#REF!</definedName>
    <definedName name="R_PORVAL_CopyRange" hidden="1">#REF!</definedName>
    <definedName name="R_PORVAL_DCFDetailCols" hidden="1">#REF!</definedName>
    <definedName name="R_PORVAL_DCFHead" hidden="1">#REF!</definedName>
    <definedName name="R_PORVAL_DCFLabelCol" hidden="1">#REF!</definedName>
    <definedName name="R_PORVAL_DeleteCol" hidden="1">#REF!</definedName>
    <definedName name="R_PORVAL_DeleteRow" hidden="1">#REF!</definedName>
    <definedName name="R_PORVAL_Head" hidden="1">#REF!</definedName>
    <definedName name="R_PORVAL_Hold" hidden="1">#REF!</definedName>
    <definedName name="R_PORVAL_InPlaceCols" hidden="1">#REF!</definedName>
    <definedName name="R_PORVAL_INPLACENOI" hidden="1">#REF!</definedName>
    <definedName name="R_PORVAL_LinkOSF" hidden="1">#REF!</definedName>
    <definedName name="R_PORVAL_LinkTSF" hidden="1">#REF!</definedName>
    <definedName name="R_PORVAL_Month1Capital" hidden="1">1</definedName>
    <definedName name="R_PORVAL_Month1Col" localSheetId="0" hidden="1">#REF!</definedName>
    <definedName name="R_PORVAL_Month1Col" hidden="1">#REF!</definedName>
    <definedName name="R_PORVAL_Month1NOI" hidden="1">1</definedName>
    <definedName name="R_PORVAL_MonthDelete" localSheetId="0" hidden="1">#REF!</definedName>
    <definedName name="R_PORVAL_MonthDelete" hidden="1">#REF!</definedName>
    <definedName name="R_PORVAL_MonthlyIRR" localSheetId="0" hidden="1">#REF!</definedName>
    <definedName name="R_PORVAL_MonthlyIRR" hidden="1">#REF!</definedName>
    <definedName name="R_PORVAL_NumProps" localSheetId="0" hidden="1">#REF!</definedName>
    <definedName name="R_PORVAL_NumProps" hidden="1">#REF!</definedName>
    <definedName name="R_PORVAL_PropKey" localSheetId="0" hidden="1">INT((ROW()-ROW(R_PORVAL_CopyRange))/ROWS(R_PORVAL_CopyRange))</definedName>
    <definedName name="R_PORVAL_PropKey" hidden="1">INT((ROW()-ROW(R_PORVAL_CopyRange))/ROWS(R_PORVAL_CopyRange))</definedName>
    <definedName name="R_PORVAL_PropRangeCapital" hidden="1">1</definedName>
    <definedName name="R_PORVAL_PropRangeNOI" hidden="1">1</definedName>
    <definedName name="R_PORVAL_Purchase" localSheetId="0" hidden="1">#REF!</definedName>
    <definedName name="R_PORVAL_Purchase" hidden="1">#REF!</definedName>
    <definedName name="R_PORVAL_SalePrice" localSheetId="0" hidden="1">#REF!</definedName>
    <definedName name="R_PORVAL_SalePrice" hidden="1">#REF!</definedName>
    <definedName name="R_PORVAL_SaleProceeds" localSheetId="0" hidden="1">#REF!</definedName>
    <definedName name="R_PORVAL_SaleProceeds" hidden="1">#REF!</definedName>
    <definedName name="R_PORVAL_UWCols" hidden="1">#REF!</definedName>
    <definedName name="R_PORVAL_Values" hidden="1">#REF!</definedName>
    <definedName name="R_PORYEAR_Date" hidden="1">#REF!</definedName>
    <definedName name="R_PORYEAR_FORMATCOL" hidden="1">#REF!</definedName>
    <definedName name="R_PORYEAR_InPlaceCol" hidden="1">#REF!</definedName>
    <definedName name="R_PORYEAR_MonthRow" hidden="1">#REF!</definedName>
    <definedName name="R_PORYEAR_UWCol" hidden="1">#REF!</definedName>
    <definedName name="R_PORYEAR_Year1" hidden="1">#REF!</definedName>
    <definedName name="R_PORYEAR_YearRow" hidden="1">#REF!</definedName>
    <definedName name="R_PROPDESC_CLCalcTypeCol" hidden="1">#REF!</definedName>
    <definedName name="R_PROPDESC_CLInputYearsCols" hidden="1">#REF!</definedName>
    <definedName name="R_PROPDESC_Comments" hidden="1">#REF!</definedName>
    <definedName name="R_PROPDESC_DataRange" hidden="1">#REF!</definedName>
    <definedName name="R_PROPDESC_DeleteSpaceRow" hidden="1">#REF!</definedName>
    <definedName name="R_PROPDESC_DescRow" hidden="1">#REF!</definedName>
    <definedName name="R_PROPDESC_VerticalLabelsData01" hidden="1">#REF!</definedName>
    <definedName name="R_PROPDESC_VerticalLabelsData02" hidden="1">#REF!</definedName>
    <definedName name="R_PROPDESC_VerticalLabelsData03" hidden="1">#REF!</definedName>
    <definedName name="R_PROPDESC_VerticalLabelsData04" hidden="1">#REF!</definedName>
    <definedName name="R_PROPDESC_VerticalLabelsData05" hidden="1">#REF!</definedName>
    <definedName name="R_PROPDESC_VerticalLabelsData06" hidden="1">#REF!</definedName>
    <definedName name="R_PROPDESC_VLCalcTypeCol" hidden="1">#REF!</definedName>
    <definedName name="R_PROPDESC_VLInputYearsCols" hidden="1">#REF!</definedName>
    <definedName name="R_ROLL_BuildingCol" localSheetId="0" hidden="1">[24]Rollover!#REF!</definedName>
    <definedName name="R_ROLL_BuildingCol" hidden="1">[24]Rollover!#REF!</definedName>
    <definedName name="R_ROLL_CalcDT" localSheetId="0" hidden="1">MATCH(TRUE,OFFSET('Calendar PF'!T_MONTH_Occupancy,0,1,1,240-('Calendar PF'!T_SUPPORT_EndOffset+1))&gt;0,0)-1</definedName>
    <definedName name="R_ROLL_CalcDT" hidden="1">MATCH(TRUE,OFFSET(T_MONTH_Occupancy,0,1,1,240-(T_SUPPORT_EndOffset+1))&gt;0,0)-1</definedName>
    <definedName name="R_ROLL_CalcMonth" localSheetId="0" hidden="1">IF(COLUMN()&gt;COLUMN('Calendar PF'!R_ROLL_MktStart),'Calendar PF'!T_SUPPORT_EndOffset+'Calendar PF'!T_DT_MonthsDT+1,'Calendar PF'!T_SUPPORT_EndOffset)</definedName>
    <definedName name="R_ROLL_CalcMonth" hidden="1">IF(COLUMN()&gt;COLUMN(R_ROLL_MktStart),T_SUPPORT_EndOffset+T_DT_MonthsDT+1,T_SUPPORT_EndOffset)</definedName>
    <definedName name="R_Roll_cDT" localSheetId="0" hidden="1">[24]Rollover!#REF!</definedName>
    <definedName name="R_Roll_cDT" hidden="1">[24]Rollover!#REF!</definedName>
    <definedName name="R_ROLL_DeleteCol" localSheetId="0" hidden="1">[24]Rollover!#REF!</definedName>
    <definedName name="R_ROLL_DeleteCol" hidden="1">[24]Rollover!#REF!</definedName>
    <definedName name="R_ROLL_DeleteMetric" localSheetId="0" hidden="1">[24]Rollover!#REF!</definedName>
    <definedName name="R_ROLL_DeleteMetric" hidden="1">[24]Rollover!#REF!</definedName>
    <definedName name="R_Roll_DT" localSheetId="0" hidden="1">OFFSET('Calendar PF'!R_Roll_cDT,K_Report,0)</definedName>
    <definedName name="R_Roll_DT" hidden="1">OFFSET(R_Roll_cDT,K_Report,0)</definedName>
    <definedName name="R_ROLL_DTRange" localSheetId="0" hidden="1">[24]Rollover!#REF!</definedName>
    <definedName name="R_ROLL_DTRange" hidden="1">[24]Rollover!#REF!</definedName>
    <definedName name="R_ROLL_ExpStart" localSheetId="0" hidden="1">[24]Rollover!#REF!</definedName>
    <definedName name="R_ROLL_ExpStart" hidden="1">[24]Rollover!#REF!</definedName>
    <definedName name="R_ROLL_FilterCol" localSheetId="0" hidden="1">[24]Rollover!#REF!</definedName>
    <definedName name="R_ROLL_FilterCol" hidden="1">[24]Rollover!#REF!</definedName>
    <definedName name="R_ROLL_FlagCol" localSheetId="0" hidden="1">[24]Rollover!#REF!</definedName>
    <definedName name="R_ROLL_FlagCol" hidden="1">[24]Rollover!#REF!</definedName>
    <definedName name="R_ROLL_Head" localSheetId="0" hidden="1">[24]Rollover!#REF!</definedName>
    <definedName name="R_ROLL_Head" hidden="1">[24]Rollover!#REF!</definedName>
    <definedName name="R_ROLL_Metric" hidden="1">[24]Rollover!#REF!</definedName>
    <definedName name="R_ROLL_MktOffset" localSheetId="0" hidden="1">'Calendar PF'!T_SUPPORT_EndOffset+'Calendar PF'!T_DT_MonthsDT+1</definedName>
    <definedName name="R_ROLL_MktOffset" hidden="1">T_SUPPORT_EndOffset+T_DT_MonthsDT+1</definedName>
    <definedName name="R_ROLL_MktStart" localSheetId="0" hidden="1">[24]Rollover!#REF!</definedName>
    <definedName name="R_ROLL_MktStart" hidden="1">[24]Rollover!#REF!</definedName>
    <definedName name="R_ROLL_None" localSheetId="0" hidden="1">[24]Rollover!#REF!</definedName>
    <definedName name="R_ROLL_None" hidden="1">[24]Rollover!#REF!</definedName>
    <definedName name="R_ROLL_RentRange" localSheetId="0" hidden="1">[24]Rollover!#REF!</definedName>
    <definedName name="R_ROLL_RentRange" hidden="1">[24]Rollover!#REF!</definedName>
    <definedName name="R_ROLL_Show" localSheetId="0" hidden="1">AND('Calendar PF'!T_DTEN_AffectOcc&lt;&gt;0,'Calendar PF'!T_DTEN_LeaseEnd&lt;=Param_LastDate,'Calendar PF'!T_DT_MonthsDT&gt;=0,'Calendar PF'!T_DTEN_Expire &lt;&gt; "Reabsorb",'Calendar PF'!T_DTEN_Expire &lt;&gt; "Option",NOT(T_CALC_Early))</definedName>
    <definedName name="R_ROLL_Show" hidden="1">AND(T_DTEN_AffectOcc&lt;&gt;0,T_DTEN_LeaseEnd&lt;=Param_LastDate,T_DT_MonthsDT&gt;=0,T_DTEN_Expire &lt;&gt; "Reabsorb",T_DTEN_Expire &lt;&gt; "Option",NOT(T_CALC_Early))</definedName>
    <definedName name="R_ROLL_SubFormat" localSheetId="0" hidden="1">[24]Rollover!#REF!</definedName>
    <definedName name="R_ROLL_SubFormat" hidden="1">[24]Rollover!#REF!</definedName>
    <definedName name="R_ROLL_TextMetric" localSheetId="0" hidden="1">[24]Rollover!#REF!</definedName>
    <definedName name="R_ROLL_TextMetric" hidden="1">[24]Rollover!#REF!</definedName>
    <definedName name="R_ROLL_TOTALYEAR" localSheetId="0" hidden="1">K_Report+1</definedName>
    <definedName name="R_ROLL_TOTALYEAR" hidden="1">K_Report+1</definedName>
    <definedName name="R_ROLL_YearCol" localSheetId="0" hidden="1">[24]Rollover!#REF!</definedName>
    <definedName name="R_ROLL_YearCol" hidden="1">[24]Rollover!#REF!</definedName>
    <definedName name="R_RR_Building" localSheetId="0" hidden="1">'[24]Rent Roll'!#REF!</definedName>
    <definedName name="R_RR_Building" hidden="1">'[24]Rent Roll'!#REF!</definedName>
    <definedName name="R_RR_BuildingCol" localSheetId="0" hidden="1">'[24]Rent Roll'!#REF!</definedName>
    <definedName name="R_RR_BuildingCol" hidden="1">'[24]Rent Roll'!#REF!</definedName>
    <definedName name="R_RR_CBuildingName" localSheetId="0" hidden="1">'[24]Rent Roll'!#REF!</definedName>
    <definedName name="R_RR_CBuildingName" hidden="1">'[24]Rent Roll'!#REF!</definedName>
    <definedName name="R_RR_cInsert" localSheetId="0" hidden="1">'[24]Rent Roll'!#REF!</definedName>
    <definedName name="R_RR_cInsert" hidden="1">'[24]Rent Roll'!#REF!</definedName>
    <definedName name="R_RR_cTenantKey" hidden="1">'[24]Rent Roll'!#REF!</definedName>
    <definedName name="R_RR_CumInsert" localSheetId="0" hidden="1">'Calendar PF'!R_RS_PriorInsert+IF('Calendar PF'!K_Tenant&gt;0,'Calendar PF'!R_RS_PriorCumInsert,0)</definedName>
    <definedName name="R_RR_CumInsert" hidden="1">R_RS_PriorInsert+IF(K_Tenant&gt;0,R_RS_PriorCumInsert,0)</definedName>
    <definedName name="R_RR_CurrentRent" localSheetId="0" hidden="1">OFFSET(T_MONTH_cTotalBaseRent240,'Calendar PF'!K_Tenant,0)</definedName>
    <definedName name="R_RR_CurrentRent" hidden="1">OFFSET(T_MONTH_cTotalBaseRent240,K_Tenant,0)</definedName>
    <definedName name="R_RR_DeleteMetric" localSheetId="0" hidden="1">'[24]Rent Roll'!#REF!</definedName>
    <definedName name="R_RR_DeleteMetric" hidden="1">'[24]Rent Roll'!#REF!</definedName>
    <definedName name="R_RR_DispCurrentRent" hidden="1">#N/A</definedName>
    <definedName name="R_RR_Insert" localSheetId="0" hidden="1">MAX('Calendar PF'!T_CALC_StepCount,1)+IF(Param_RentDate&lt;'Calendar PF'!T_DTEN_LeaseEnd,1,0)</definedName>
    <definedName name="R_RR_Insert" hidden="1">MAX(T_CALC_StepCount,1)+IF(Param_RentDate&lt;T_DTEN_LeaseEnd,1,0)</definedName>
    <definedName name="R_RR_Key" localSheetId="0" hidden="1">IF('Calendar PF'!K_Tenant&lt;Param_Tenants,'Calendar PF'!K_Tenant,MATCH(ROW(),'Calendar PF'!Report_RentRoll_dR_CumInsert,1)-1)</definedName>
    <definedName name="R_RR_Key" hidden="1">IF(K_Tenant&lt;Param_Tenants,K_Tenant,MATCH(ROW(),Report_RentRoll_dR_CumInsert,1)-1)</definedName>
    <definedName name="R_RR_Metric" localSheetId="0" hidden="1">'[24]Rent Roll'!#REF!</definedName>
    <definedName name="R_RR_Metric" hidden="1">'[24]Rent Roll'!#REF!</definedName>
    <definedName name="R_RR_RSDelete" localSheetId="0" hidden="1">'[24]Rent Roll'!#REF!</definedName>
    <definedName name="R_RR_RSDelete" hidden="1">'[24]Rent Roll'!#REF!</definedName>
    <definedName name="R_RR_Size" hidden="1">#N/A</definedName>
    <definedName name="R_RR_TextMetric" localSheetId="0" hidden="1">'[24]Rent Roll'!#REF!</definedName>
    <definedName name="R_RR_TextMetric" hidden="1">'[24]Rent Roll'!#REF!</definedName>
    <definedName name="R_RS_PriorCumInsert" localSheetId="0" hidden="1">OFFSET('Calendar PF'!Report_RentRoll_sR_CumInsert,K_Report-1,0)</definedName>
    <definedName name="R_RS_PriorCumInsert" hidden="1">OFFSET(Report_RentRoll_sR_CumInsert,K_Report-1,0)</definedName>
    <definedName name="R_RS_PriorInsert" localSheetId="0" hidden="1">IF(K_Report=0,ROW('Calendar PF'!Report_RentRoll_sR_Insert)+Param_Tenants,OFFSET('Calendar PF'!Report_RentRoll_sR_Insert,K_Report-1,0))</definedName>
    <definedName name="R_RS_PriorInsert" hidden="1">IF(K_Report=0,ROW(Report_RentRoll_sR_Insert)+Param_Tenants,OFFSET(Report_RentRoll_sR_Insert,K_Report-1,0))</definedName>
    <definedName name="R_RS_PriorStep" localSheetId="0" hidden="1">OFFSET('Calendar PF'!R_RS_ThisStep,-1,0)</definedName>
    <definedName name="R_RS_PriorStep" hidden="1">OFFSET(R_RS_ThisStep,-1,0)</definedName>
    <definedName name="R_RS_Step" localSheetId="0" hidden="1">IF(ISBLANK('Calendar PF'!R_RS_ThisLine),'Calendar PF'!R_RS_PriorStep+1,1)</definedName>
    <definedName name="R_RS_Step" hidden="1">IF(ISBLANK(R_RS_ThisLine),R_RS_PriorStep+1,1)</definedName>
    <definedName name="R_RS_StepAmtPSF" localSheetId="0" hidden="1">'Calendar PF'!T_RS_Amount*12/MAX('Calendar PF'!T_STEPSF_SuiteSize,1)</definedName>
    <definedName name="R_RS_StepAmtPSF" hidden="1">T_RS_Amount*12/MAX(T_STEPSF_SuiteSize,1)</definedName>
    <definedName name="R_RS_StepDate" hidden="1">#N/A</definedName>
    <definedName name="R_RS_StepDispSF" localSheetId="0" hidden="1">IF(OR('Calendar PF'!K_Step=1,COUNTIF('Calendar PF'!T_STEPSF_Dates,'Calendar PF'!T_RS_Offset)&gt;0),'Calendar PF'!T_STEPSF_SuiteSize,"")</definedName>
    <definedName name="R_RS_StepDispSF" hidden="1">IF(OR(K_Step=1,COUNTIF(T_STEPSF_Dates,T_RS_Offset)&gt;0),T_STEPSF_SuiteSize,"")</definedName>
    <definedName name="R_RS_ThisKey" localSheetId="0" hidden="1">OFFSET('Calendar PF'!Report_RentRoll_sR_Key,K_Report,0)</definedName>
    <definedName name="R_RS_ThisKey" hidden="1">OFFSET(Report_RentRoll_sR_Key,K_Report,0)</definedName>
    <definedName name="R_RS_ThisLine" localSheetId="0" hidden="1">OFFSET('Calendar PF'!R_RR_CBuildingName,K_Report,0)</definedName>
    <definedName name="R_RS_ThisLine" hidden="1">OFFSET(R_RR_CBuildingName,K_Report,0)</definedName>
    <definedName name="R_RS_ThisStep" localSheetId="0" hidden="1">OFFSET('Calendar PF'!Report_RentRoll_sR_Step,K_Report,0)</definedName>
    <definedName name="R_RS_ThisStep" hidden="1">OFFSET(Report_RentRoll_sR_Step,K_Report,0)</definedName>
    <definedName name="R_RS_ThisStepSF" localSheetId="0" hidden="1">OFFSET(Report_RentRoll_sR_StepSF,K_Report,0)</definedName>
    <definedName name="R_RS_ThisStepSF" hidden="1">OFFSET(Report_RentRoll_sR_StepSF,K_Report,0)</definedName>
    <definedName name="R_SIZERJR_AbateEnd" localSheetId="0" hidden="1">OFFSET('Calendar PF'!T_MONTH_cAbatement240,'Calendar PF'!K_Tenant,MIN(252,'Calendar PF'!T_SUPPORT_EndOffset)-1)</definedName>
    <definedName name="R_SIZERJR_AbateEnd" hidden="1">OFFSET(T_MONTH_cAbatement240,K_Tenant,MIN(252,T_SUPPORT_EndOffset)-1)</definedName>
    <definedName name="R_SIZERJR_AbateRemain" localSheetId="0" hidden="1">IF('Calendar PF'!K_Month&lt;='Calendar PF'!T_SUPPORT_EndOffset,IF('Calendar PF'!K_Month&gt;=1,SUM('Calendar PF'!T_MONTH_Abatement:'Calendar PF'!R_SIZERJR_AbateEnd),0),0)</definedName>
    <definedName name="R_SIZERJR_AbateRemain" hidden="1">IF(K_Month&lt;=T_SUPPORT_EndOffset,IF(K_Month&gt;=1,SUM(T_MONTH_Abatement:R_SIZERJR_AbateEnd),0),0)</definedName>
    <definedName name="R_SizerJR_BuildingCol" localSheetId="0" hidden="1">'[24]In Place'!#REF!</definedName>
    <definedName name="R_SizerJR_BuildingCol" hidden="1">'[24]In Place'!#REF!</definedName>
    <definedName name="R_SIZERJR_BuildingVals" localSheetId="0" hidden="1">'[24]In Place'!#REF!</definedName>
    <definedName name="R_SIZERJR_BuildingVals" hidden="1">'[24]In Place'!#REF!</definedName>
    <definedName name="R_SizerJR_ConsReportRow" localSheetId="0" hidden="1">'[24]In Place'!#REF!</definedName>
    <definedName name="R_SizerJR_ConsReportRow" hidden="1">'[24]In Place'!#REF!</definedName>
    <definedName name="R_SIZERJR_ConsTotal" localSheetId="0" hidden="1">'[24]In Place'!#REF!</definedName>
    <definedName name="R_SIZERJR_ConsTotal" hidden="1">'[24]In Place'!#REF!</definedName>
    <definedName name="R_SIZERJR_CurrentBegin" hidden="1">'[24]In Place'!$M$15</definedName>
    <definedName name="R_SIZERJR_CurrentOffset" localSheetId="0" hidden="1">MAX(MIN('Calendar PF'!T_SUPPORT_EndOffset,1),'Calendar PF'!T_SUPPORT_BeginOffset)</definedName>
    <definedName name="R_SIZERJR_CurrentOffset" hidden="1">MAX(MIN(T_SUPPORT_EndOffset,1),T_SUPPORT_BeginOffset)</definedName>
    <definedName name="R_SIZERJR_DeleteMetric" localSheetId="0" hidden="1">'[24]In Place'!#REF!</definedName>
    <definedName name="R_SIZERJR_DeleteMetric" hidden="1">'[24]In Place'!#REF!</definedName>
    <definedName name="R_SIZERJR_DeleteRow1" localSheetId="0" hidden="1">'[24]In Place'!#REF!</definedName>
    <definedName name="R_SIZERJR_DeleteRow1" hidden="1">'[24]In Place'!#REF!</definedName>
    <definedName name="R_SIZERJR_DeleteRow2" localSheetId="0" hidden="1">'[24]In Place'!#REF!</definedName>
    <definedName name="R_SIZERJR_DeleteRow2" hidden="1">'[24]In Place'!#REF!</definedName>
    <definedName name="R_SIZERJR_Expenses" localSheetId="0" hidden="1">'[24]In Place'!#REF!</definedName>
    <definedName name="R_SIZERJR_Expenses" hidden="1">'[24]In Place'!#REF!</definedName>
    <definedName name="R_SIZERJR_FirstStep" localSheetId="0" hidden="1">IF(Calc_UWOffset&lt;'Calendar PF'!T_SUPPORT_BeginOffset,1,IF(ISERROR(MATCH(Calc_UWOffset,'Calendar PF'!T_CALC_StepRange,1)),1,MATCH(Calc_UWOffset,'Calendar PF'!T_CALC_StepRange,1)))</definedName>
    <definedName name="R_SIZERJR_FirstStep" hidden="1">IF(Calc_UWOffset&lt;T_SUPPORT_BeginOffset,1,IF(ISERROR(MATCH(Calc_UWOffset,T_CALC_StepRange,1)),1,MATCH(Calc_UWOffset,T_CALC_StepRange,1)))</definedName>
    <definedName name="R_SIZERJR_INPLACENOI" localSheetId="0" hidden="1">'[24]In Place'!#REF!</definedName>
    <definedName name="R_SIZERJR_INPLACENOI" hidden="1">'[24]In Place'!#REF!</definedName>
    <definedName name="R_SIZERJR_Metric" localSheetId="0" hidden="1">'[24]In Place'!#REF!</definedName>
    <definedName name="R_SIZERJR_Metric" hidden="1">'[24]In Place'!#REF!</definedName>
    <definedName name="R_SIZERJR_Month" localSheetId="0" hidden="1">IF(COLUMN()&gt;=COLUMN('Calendar PF'!R_SIZERJR_RecBegin),'Calendar PF'!R_SizerJR_RecOffset,IF(COLUMN()&gt;=COLUMN(R_SIZERJR_UWBegin),'Calendar PF'!R_SizerJR_UWOffset,IF(COLUMN()&gt;=COLUMN(R_SIZERJR_CurrentBegin),'Calendar PF'!R_SIZERJR_CurrentOffset,1)))</definedName>
    <definedName name="R_SIZERJR_Month" hidden="1">IF(COLUMN()&gt;=COLUMN(R_SIZERJR_RecBegin),R_SizerJR_RecOffset,IF(COLUMN()&gt;=COLUMN(R_SIZERJR_UWBegin),R_SizerJR_UWOffset,IF(COLUMN()&gt;=COLUMN(R_SIZERJR_CurrentBegin),R_SIZERJR_CurrentOffset,1)))</definedName>
    <definedName name="R_SIZERJR_NOICALC" localSheetId="0" hidden="1">'[24]In Place'!#REF!</definedName>
    <definedName name="R_SIZERJR_NOICALC" hidden="1">'[24]In Place'!#REF!</definedName>
    <definedName name="R_SIZERJR_OtherIncome" localSheetId="0" hidden="1">'[24]In Place'!#REF!</definedName>
    <definedName name="R_SIZERJR_OtherIncome" hidden="1">'[24]In Place'!#REF!</definedName>
    <definedName name="R_SIZERJR_RecBegin" localSheetId="0" hidden="1">'[24]In Place'!#REF!</definedName>
    <definedName name="R_SIZERJR_RecBegin" hidden="1">'[24]In Place'!#REF!</definedName>
    <definedName name="R_SizerJR_RecOffset" localSheetId="0" hidden="1">MAX(MIN('Calendar PF'!T_SUPPORT_EndOffset,Calc_RecOffset),'Calendar PF'!T_SUPPORT_BeginOffset)</definedName>
    <definedName name="R_SizerJR_RecOffset" hidden="1">MAX(MIN(T_SUPPORT_EndOffset,Calc_RecOffset),T_SUPPORT_BeginOffset)</definedName>
    <definedName name="R_SIZERJR_StepNum" localSheetId="0" hidden="1">'Calendar PF'!R_SIZERJR_FirstStep+INT(MAX(COLUMN()-COLUMN(R_SIZERJR_StepStart),0)/2)</definedName>
    <definedName name="R_SIZERJR_StepNum" hidden="1">R_SIZERJR_FirstStep+INT(MAX(COLUMN()-COLUMN(R_SIZERJR_StepStart),0)/2)</definedName>
    <definedName name="R_SIZERJR_StepStart" hidden="1">'[24]In Place'!$AG$15</definedName>
    <definedName name="R_SIZERJR_TextMetric" hidden="1">'[24]In Place'!#REF!</definedName>
    <definedName name="R_SIZERJR_UWBegin" hidden="1">'[24]In Place'!#REF!</definedName>
    <definedName name="R_SIZERJR_UWCols" hidden="1">'[24]In Place'!#REF!</definedName>
    <definedName name="R_SizerJR_UWOffset" localSheetId="0" hidden="1">MAX(MIN('Calendar PF'!T_SUPPORT_EndOffset,Calc_UWOffset),'Calendar PF'!T_SUPPORT_BeginOffset)</definedName>
    <definedName name="R_SizerJR_UWOffset" hidden="1">MAX(MIN(T_SUPPORT_EndOffset,Calc_UWOffset),T_SUPPORT_BeginOffset)</definedName>
    <definedName name="R_TENGRP_CLOData" localSheetId="0" hidden="1">'[24]Tenant Groups'!#REF!</definedName>
    <definedName name="R_TENGRP_CLOData" hidden="1">'[24]Tenant Groups'!#REF!</definedName>
    <definedName name="R_TENGRP_CLODelete" localSheetId="0" hidden="1">'[24]Tenant Groups'!#REF!</definedName>
    <definedName name="R_TENGRP_CLODelete" hidden="1">'[24]Tenant Groups'!#REF!</definedName>
    <definedName name="R_TENGRP_RegData" localSheetId="0" hidden="1">'[24]Tenant Groups'!#REF!</definedName>
    <definedName name="R_TENGRP_RegData" hidden="1">'[24]Tenant Groups'!#REF!</definedName>
    <definedName name="R_TENGRP_RegDelete" localSheetId="0" hidden="1">'[24]Tenant Groups'!#REF!</definedName>
    <definedName name="R_TENGRP_RegDelete" hidden="1">'[24]Tenant Groups'!#REF!</definedName>
    <definedName name="R_TENGRP_VacData" localSheetId="0" hidden="1">'[24]Tenant Groups'!#REF!</definedName>
    <definedName name="R_TENGRP_VacData" hidden="1">'[24]Tenant Groups'!#REF!</definedName>
    <definedName name="R_TENGRP_VacDelete" hidden="1">'[24]Tenant Groups'!#REF!</definedName>
    <definedName name="R_TOOLS_BeginningImport" localSheetId="0" hidden="1">#REF!</definedName>
    <definedName name="R_TOOLS_BeginningImport" hidden="1">#REF!</definedName>
    <definedName name="R_TOOLS_DebtImportLocation" localSheetId="0" hidden="1">#REF!</definedName>
    <definedName name="R_TOOLS_DebtImportLocation" hidden="1">#REF!</definedName>
    <definedName name="R_TOOLS_VeryFront" localSheetId="0" hidden="1">#REF!</definedName>
    <definedName name="R_TOOLS_VeryFront" hidden="1">#REF!</definedName>
    <definedName name="R_TS_BRR" hidden="1">#REF!</definedName>
    <definedName name="R_TSTEMP_All" hidden="1">#REF!</definedName>
    <definedName name="R_TSTEMP_Delete" hidden="1">#REF!</definedName>
    <definedName name="R_TSTemp_FirstTotal" hidden="1">#REF!</definedName>
    <definedName name="R_TSTEMP_Insert" hidden="1">#REF!</definedName>
    <definedName name="R_TSTEMP_InsertProp" hidden="1">#REF!</definedName>
    <definedName name="R_TSTEMP_Metrics" hidden="1">#REF!</definedName>
    <definedName name="R_TSTEMP_PercentCol" hidden="1">#REF!</definedName>
    <definedName name="R_TSTEMP_PropData" hidden="1">#REF!</definedName>
    <definedName name="R_TSTEMP_SFCol" hidden="1">#REF!</definedName>
    <definedName name="R_TSTEMP_SumRow" hidden="1">#REF!</definedName>
    <definedName name="R_TSTemp_Template" hidden="1">#REF!</definedName>
    <definedName name="R_TSTEMP_Title" hidden="1">#REF!</definedName>
    <definedName name="R_TSTEMP_Y1" hidden="1">#REF!</definedName>
    <definedName name="R_VAL_CalcCol" localSheetId="0" hidden="1">'[24]Unleveraged Cash Flow'!#REF!</definedName>
    <definedName name="R_VAL_CalcCol" hidden="1">'[24]Unleveraged Cash Flow'!#REF!</definedName>
    <definedName name="R_VAL_UnLevPrice" localSheetId="0" hidden="1">#REF!</definedName>
    <definedName name="R_VAL_UnLevPrice" hidden="1">#REF!</definedName>
    <definedName name="R_VCF_CONDFORMATCOL" localSheetId="0" hidden="1">'[24]Unleveraged Cash Flow'!#REF!</definedName>
    <definedName name="R_VCF_CONDFORMATCOL" hidden="1">'[24]Unleveraged Cash Flow'!#REF!</definedName>
    <definedName name="R_VCF_CustomRows" localSheetId="0" hidden="1">'[24]Unleveraged Cash Flow'!#REF!</definedName>
    <definedName name="R_VCF_CustomRows" hidden="1">'[24]Unleveraged Cash Flow'!#REF!</definedName>
    <definedName name="R_VCF_Delete" localSheetId="0" hidden="1">'[24]Unleveraged Cash Flow'!#REF!</definedName>
    <definedName name="R_VCF_Delete" hidden="1">'[24]Unleveraged Cash Flow'!#REF!</definedName>
    <definedName name="R_VCF_DeleteCols" localSheetId="0" hidden="1">'[24]Unleveraged Cash Flow'!#REF!</definedName>
    <definedName name="R_VCF_DeleteCols" hidden="1">'[24]Unleveraged Cash Flow'!#REF!</definedName>
    <definedName name="R_VCF_DiscRate" hidden="1">OFFSET('[24]Unleveraged Cash Flow'!$D$16,0,1)</definedName>
    <definedName name="R_VCF_ExitCap" hidden="1">OFFSET('[24]Unleveraged Cash Flow'!$D$14,0,1)</definedName>
    <definedName name="R_VCF_Expand" localSheetId="0" hidden="1">'[24]Unleveraged Cash Flow'!#REF!</definedName>
    <definedName name="R_VCF_Expand" hidden="1">'[24]Unleveraged Cash Flow'!#REF!</definedName>
    <definedName name="R_VCF_Formula" localSheetId="0" hidden="1">'[24]Unleveraged Cash Flow'!#REF!</definedName>
    <definedName name="R_VCF_Formula" hidden="1">'[24]Unleveraged Cash Flow'!#REF!</definedName>
    <definedName name="R_VCF_Group" localSheetId="0" hidden="1">'[24]Unleveraged Cash Flow'!#REF!</definedName>
    <definedName name="R_VCF_Group" hidden="1">'[24]Unleveraged Cash Flow'!#REF!</definedName>
    <definedName name="R_VCF_Hide" localSheetId="0" hidden="1">'[24]Unleveraged Cash Flow'!#REF!</definedName>
    <definedName name="R_VCF_Hide" hidden="1">'[24]Unleveraged Cash Flow'!#REF!</definedName>
    <definedName name="R_VCF_Hold" hidden="1">OFFSET('[24]Unleveraged Cash Flow'!$D$21,0,1)</definedName>
    <definedName name="R_VCF_IPurchase" hidden="1">OFFSET('[24]Unleveraged Cash Flow'!$D$23,0,1)</definedName>
    <definedName name="R_VCF_MonthlyFilter" localSheetId="0" hidden="1">'[24]Monthly Cash Flow'!#REF!</definedName>
    <definedName name="R_VCF_MonthlyFilter" hidden="1">'[24]Monthly Cash Flow'!#REF!</definedName>
    <definedName name="R_VCF_Relocate" localSheetId="0" hidden="1">'[24]Monthly Cash Flow'!#REF!</definedName>
    <definedName name="R_VCF_Relocate" hidden="1">'[24]Monthly Cash Flow'!#REF!</definedName>
    <definedName name="R_VCF_SaleCost" hidden="1">OFFSET('[24]Unleveraged Cash Flow'!$D$18,0,1)</definedName>
    <definedName name="R_VCF_Sort" localSheetId="0" hidden="1">'[24]Unleveraged Cash Flow'!#REF!</definedName>
    <definedName name="R_VCF_Sort" hidden="1">'[24]Unleveraged Cash Flow'!#REF!</definedName>
    <definedName name="R_VCF_TopRelocate" localSheetId="0" hidden="1">'[24]Unleveraged Cash Flow'!#REF!</definedName>
    <definedName name="R_VCF_TopRelocate" hidden="1">'[24]Unleveraged Cash Flow'!#REF!</definedName>
    <definedName name="R_VCF_UWCol" localSheetId="0" hidden="1">'[24]Unleveraged Cash Flow'!#REF!</definedName>
    <definedName name="R_VCF_UWCol" hidden="1">'[24]Unleveraged Cash Flow'!#REF!</definedName>
    <definedName name="R_VCF_UWNRA" localSheetId="0" hidden="1">'[24]Unleveraged Cash Flow'!#REF!</definedName>
    <definedName name="R_VCF_UWNRA" hidden="1">'[24]Unleveraged Cash Flow'!#REF!</definedName>
    <definedName name="R_YEARCF_DateRows" localSheetId="0" hidden="1">#REF!</definedName>
    <definedName name="R_YEARCF_DateRows" hidden="1">#REF!</definedName>
    <definedName name="R_YEARCF_DeleteRow" localSheetId="0" hidden="1">#REF!</definedName>
    <definedName name="R_YEARCF_DeleteRow" hidden="1">#REF!</definedName>
    <definedName name="R_YEARCF_HeadDateRow" localSheetId="0" hidden="1">#REF!</definedName>
    <definedName name="R_YEARCF_HeadDateRow" hidden="1">#REF!</definedName>
    <definedName name="R_YEARCF_UWCol" hidden="1">#REF!</definedName>
    <definedName name="R_YEARCF_Year1Cols" hidden="1">#REF!</definedName>
    <definedName name="R_YEARCF_YearKey" localSheetId="0" hidden="1">INT((COLUMN()-COLUMN(R_YEARCF_Year1Cols))/12)+1</definedName>
    <definedName name="R_YEARCF_YearKey" hidden="1">INT((COLUMN()-COLUMN(R_YEARCF_Year1Cols))/12)+1</definedName>
    <definedName name="R_YProperty_F_Building" localSheetId="0" hidden="1">'Calendar PF'!P_DPROP_Building</definedName>
    <definedName name="R_YProperty_F_Building" hidden="1">P_DPROP_Building</definedName>
    <definedName name="R_YProperty_F_Year1" localSheetId="0" hidden="1">Properties_rR_Buildin5</definedName>
    <definedName name="R_YProperty_F_Year1" hidden="1">Properties_rR_Buildin5</definedName>
    <definedName name="RAnalysis" hidden="1">{"Acquisition and Develop Assumptions",#N/A,FALSE,"Rossmore"}</definedName>
    <definedName name="RC_Report" localSheetId="0" hidden="1">#REF!</definedName>
    <definedName name="RC_Report" hidden="1">#REF!</definedName>
    <definedName name="RegionList" hidden="1">[61]Information!$E$1:$E$16</definedName>
    <definedName name="Regions">OFFSET([28]VBA!$F$1,1,,COUNTA([28]VBA!$F$2:$F$100),1)</definedName>
    <definedName name="rel" hidden="1">'[43]L-Rents'!#REF!</definedName>
    <definedName name="renat" hidden="1">{"MonSum 1",#N/A,FALSE,"Summary Schedules";"MonSum 2",#N/A,FALSE,"Summary Schedules";"QtrSum1",#N/A,FALSE,"Summary Schedules";"QtrSum2",#N/A,FALSE,"Summary Schedules";"AnnualSum1",#N/A,FALSE,"Summary Schedules";"annual2",#N/A,FALSE,"Summary Schedules"}</definedName>
    <definedName name="Rent_Roll">'[62]Rent Roll'!$B$6:$BC$104</definedName>
    <definedName name="RENT_SENSI">'[63]BREA Model'!$Z$267</definedName>
    <definedName name="RentRoll">'[64]Argus RR'!$A$17:$X$1117</definedName>
    <definedName name="report" localSheetId="0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report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Report_RentRoll_dR_CumInsert" localSheetId="0" hidden="1">OFFSET('Calendar PF'!Report_RentRoll_sR_CumInsert,0,0,Param_Tenants,1)</definedName>
    <definedName name="Report_RentRoll_dR_CumInsert" hidden="1">OFFSET(Report_RentRoll_sR_CumInsert,0,0,Param_Tenants,1)</definedName>
    <definedName name="Report_RentRoll_dR_InsertKey" localSheetId="0" hidden="1">OFFSET('Calendar PF'!Report_RentRoll_sR_Key,0,0,Param_Tenants+SUM(OFFSET('Calendar PF'!Report_RentRoll_sR_Insert,0,0,Param_Tenants,1)),1)</definedName>
    <definedName name="Report_RentRoll_dR_InsertKey" hidden="1">OFFSET(Report_RentRoll_sR_Key,0,0,Param_Tenants+SUM(OFFSET(Report_RentRoll_sR_Insert,0,0,Param_Tenants,1)),1)</definedName>
    <definedName name="Report_RentRoll_dR_InsertKeySum" localSheetId="0" hidden="1">SUM(OFFSET('Calendar PF'!Report_RentRoll_sR_Insert,0,0,Param_Tenants,1))</definedName>
    <definedName name="Report_RentRoll_dR_InsertKeySum" hidden="1">SUM(OFFSET(Report_RentRoll_sR_Insert,0,0,Param_Tenants,1))</definedName>
    <definedName name="Report_RentRoll_sR_CumInsert" localSheetId="0" hidden="1">'[24]Rent Roll'!#REF!</definedName>
    <definedName name="Report_RentRoll_sR_CumInsert" hidden="1">'[24]Rent Roll'!#REF!</definedName>
    <definedName name="Report_RentRoll_sR_Insert" localSheetId="0" hidden="1">'[24]Rent Roll'!#REF!</definedName>
    <definedName name="Report_RentRoll_sR_Insert" hidden="1">'[24]Rent Roll'!#REF!</definedName>
    <definedName name="Report_RentRoll_sR_Key" localSheetId="0" hidden="1">'[24]Rent Roll'!#REF!</definedName>
    <definedName name="Report_RentRoll_sR_Key" hidden="1">'[24]Rent Roll'!#REF!</definedName>
    <definedName name="Report_RentRoll_sR_Step" localSheetId="0" hidden="1">'[24]Rent Roll'!#REF!</definedName>
    <definedName name="Report_RentRoll_sR_Step" hidden="1">'[24]Rent Roll'!#REF!</definedName>
    <definedName name="Report_RentRoll_sR_StepSF" hidden="1">'[24]Rent Roll'!$M$15</definedName>
    <definedName name="report1" localSheetId="0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report1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report5" localSheetId="0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report5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Residu" hidden="1">{#N/A,#N/A,TRUE,"Summary";"AnnualRentRoll",#N/A,TRUE,"RentRoll";#N/A,#N/A,TRUE,"ExitStratigy";#N/A,#N/A,TRUE,"OperatingAssumptions"}</definedName>
    <definedName name="retl" hidden="1">'[43]L-Rents'!#REF!</definedName>
    <definedName name="return" hidden="1">{"Cash Flows",#N/A,FALSE,"Cash Flows";"Return Analysis",#N/A,FALSE,"Cash Flows";"Cash Flow Assumptions",#N/A,FALSE,"Cash Flows";"Joint Venture Analysis",#N/A,FALSE,"Cash Flows";"Debt Calculations",#N/A,FALSE,"Cash Flows"}</definedName>
    <definedName name="reyh" localSheetId="0" hidden="1">#REF!</definedName>
    <definedName name="reyh" hidden="1">#REF!</definedName>
    <definedName name="rez" localSheetId="0" hidden="1">{#N/A,#N/A,FALSE,"Sheet39";#N/A,#N/A,FALSE,"Sheet40";#N/A,#N/A,FALSE,"Sheet38";#N/A,#N/A,FALSE,"Sheet37";#N/A,#N/A,FALSE,"Sheet31";#N/A,#N/A,FALSE,"Sheet36";#N/A,#N/A,FALSE,"Sheet35";#N/A,#N/A,FALSE,"Sheet34";#N/A,#N/A,FALSE,"Sheet33";#N/A,#N/A,FALSE,"Sheet32";#N/A,#N/A,FALSE,"Sheet31";#N/A,#N/A,FALSE,"Sheet29";#N/A,#N/A,FALSE,"Sheet30";#N/A,#N/A,FALSE,"Sheet28";#N/A,#N/A,FALSE,"Sheet27";#N/A,#N/A,FALSE,"Sheet26";#N/A,#N/A,FALSE,"Sheet25";#N/A,#N/A,FALSE,"Sheet20";#N/A,#N/A,FALSE,"Sheet19";#N/A,#N/A,FALSE,"Sheet18";#N/A,#N/A,FALSE,"Sheet17";#N/A,#N/A,FALSE,"Sheet16";#N/A,#N/A,FALSE,"Sheet15";#N/A,#N/A,FALSE,"Sheet14";#N/A,#N/A,FALSE,"Sheet13";#N/A,#N/A,FALSE,"Sheet12";#N/A,#N/A,FALSE,"Sheet11";#N/A,#N/A,FALSE,"Sheet8";#N/A,#N/A,FALSE,"Sheet7";#N/A,#N/A,FALSE,"Sheet6";#N/A,#N/A,FALSE,"Sheet5";#N/A,#N/A,FALSE,"Sheet4";#N/A,#N/A,FALSE,"Sheet3";#N/A,#N/A,FALSE,"Sheet2";#N/A,#N/A,FALSE,"Sheet1"}</definedName>
    <definedName name="rez" hidden="1">{#N/A,#N/A,FALSE,"Sheet39";#N/A,#N/A,FALSE,"Sheet40";#N/A,#N/A,FALSE,"Sheet38";#N/A,#N/A,FALSE,"Sheet37";#N/A,#N/A,FALSE,"Sheet31";#N/A,#N/A,FALSE,"Sheet36";#N/A,#N/A,FALSE,"Sheet35";#N/A,#N/A,FALSE,"Sheet34";#N/A,#N/A,FALSE,"Sheet33";#N/A,#N/A,FALSE,"Sheet32";#N/A,#N/A,FALSE,"Sheet31";#N/A,#N/A,FALSE,"Sheet29";#N/A,#N/A,FALSE,"Sheet30";#N/A,#N/A,FALSE,"Sheet28";#N/A,#N/A,FALSE,"Sheet27";#N/A,#N/A,FALSE,"Sheet26";#N/A,#N/A,FALSE,"Sheet25";#N/A,#N/A,FALSE,"Sheet20";#N/A,#N/A,FALSE,"Sheet19";#N/A,#N/A,FALSE,"Sheet18";#N/A,#N/A,FALSE,"Sheet17";#N/A,#N/A,FALSE,"Sheet16";#N/A,#N/A,FALSE,"Sheet15";#N/A,#N/A,FALSE,"Sheet14";#N/A,#N/A,FALSE,"Sheet13";#N/A,#N/A,FALSE,"Sheet12";#N/A,#N/A,FALSE,"Sheet11";#N/A,#N/A,FALSE,"Sheet8";#N/A,#N/A,FALSE,"Sheet7";#N/A,#N/A,FALSE,"Sheet6";#N/A,#N/A,FALSE,"Sheet5";#N/A,#N/A,FALSE,"Sheet4";#N/A,#N/A,FALSE,"Sheet3";#N/A,#N/A,FALSE,"Sheet2";#N/A,#N/A,FALSE,"Sheet1"}</definedName>
    <definedName name="reza" localSheetId="0" hidden="1">{#N/A,#N/A,FALSE,"BALLY COSTS";#N/A,#N/A,FALSE,"FF&amp;E";#N/A,#N/A,FALSE,"FEES";#N/A,#N/A,FALSE,"CONTINGENCY";#N/A,#N/A,FALSE,"SOFT COSTS";#N/A,#N/A,FALSE,"DETAIL";#N/A,#N/A,FALSE,"sum12-3"}</definedName>
    <definedName name="reza" hidden="1">{#N/A,#N/A,FALSE,"BALLY COSTS";#N/A,#N/A,FALSE,"FF&amp;E";#N/A,#N/A,FALSE,"FEES";#N/A,#N/A,FALSE,"CONTINGENCY";#N/A,#N/A,FALSE,"SOFT COSTS";#N/A,#N/A,FALSE,"DETAIL";#N/A,#N/A,FALSE,"sum12-3"}</definedName>
    <definedName name="rezab" localSheetId="0" hidden="1">{#N/A,#N/A,FALSE,"NY,NY - BUILD UP";#N/A,#N/A,FALSE,"SPCE -CAS LEV";#N/A,#N/A,FALSE,"SPCE -COST LL";#N/A,#N/A,FALSE,"CHANGES CMSC";#N/A,#N/A,FALSE,"FF&amp; E ANALYSIS";#N/A,#N/A,FALSE,"ADD. SOFT COSTS - 3RD PRTY";#N/A,#N/A,FALSE,"NYNY COMP";#N/A,#N/A,FALSE,"BUDGET 11-17";#N/A,#N/A,FALSE,"CONTINGENCY";#N/A,#N/A,FALSE,"ESCALATE";#N/A,#N/A,FALSE,"adj 9-15 to 11-17";#N/A,#N/A,FALSE,"D&amp;CM 11-17";#N/A,#N/A,FALSE,"INTEREST"}</definedName>
    <definedName name="rezab" hidden="1">{#N/A,#N/A,FALSE,"NY,NY - BUILD UP";#N/A,#N/A,FALSE,"SPCE -CAS LEV";#N/A,#N/A,FALSE,"SPCE -COST LL";#N/A,#N/A,FALSE,"CHANGES CMSC";#N/A,#N/A,FALSE,"FF&amp; E ANALYSIS";#N/A,#N/A,FALSE,"ADD. SOFT COSTS - 3RD PRTY";#N/A,#N/A,FALSE,"NYNY COMP";#N/A,#N/A,FALSE,"BUDGET 11-17";#N/A,#N/A,FALSE,"CONTINGENCY";#N/A,#N/A,FALSE,"ESCALATE";#N/A,#N/A,FALSE,"adj 9-15 to 11-17";#N/A,#N/A,FALSE,"D&amp;CM 11-17";#N/A,#N/A,FALSE,"INTEREST"}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MinimizeOnStart" hidden="1">FALSE</definedName>
    <definedName name="RiskMonitorConvergence" hidden="1">FALSE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RLAINPUT_DebtLoan1Funding" hidden="1">'[34]Debt Inputs'!$J$24,'[34]Debt Inputs'!$J$26,'[34]Debt Inputs'!$J$28:$J$29</definedName>
    <definedName name="RLAINPUT_DebtLoan2Funding" hidden="1">'[34]Debt Inputs'!$V$24,'[34]Debt Inputs'!$V$26,'[34]Debt Inputs'!$V$28:$V$29</definedName>
    <definedName name="RLAINPUT_DebtLoan3Funding" hidden="1">'[34]Debt Inputs'!$AH$24,'[34]Debt Inputs'!$AH$26,'[34]Debt Inputs'!$AH$28:$AH$29</definedName>
    <definedName name="RLAINPUT_EquityCatchUp1" hidden="1">[34]Waterfall!$H$25:$I$27,[34]Waterfall!$H$34:$I$34</definedName>
    <definedName name="RLAINPUT_EquityCatchUp2" hidden="1">[34]Waterfall!$L$25:$M$27,[34]Waterfall!$L$34:$M$34</definedName>
    <definedName name="RLAINPUT_EquityCatchUp3" hidden="1">[34]Waterfall!$P$25:$Q$27,[34]Waterfall!$P$34:$Q$34</definedName>
    <definedName name="RLAINPUT_EquityInputs" hidden="1">[34]Waterfall!$D$8:$D$15,[34]Waterfall!$E$8,[34]Waterfall!$D$19</definedName>
    <definedName name="RLAINPUT_EquityPartnerNames" hidden="1">[34]Waterfall!$B$30:$B$31,[34]Waterfall!$B$34</definedName>
    <definedName name="RLAINPUT_EquityRemainder" hidden="1">[34]Waterfall!$R$25:$R$27,[34]Waterfall!$R$34</definedName>
    <definedName name="RLAINPUT_EquityTier1" hidden="1">[34]Waterfall!$F$25:$G$27,[34]Waterfall!$F$30</definedName>
    <definedName name="RLAINPUT_EquityTier2" hidden="1">[34]Waterfall!$J$25:$K$27,[34]Waterfall!$J$30,[34]Waterfall!$K$34</definedName>
    <definedName name="RLAINPUT_EquityTier3" hidden="1">[34]Waterfall!$N$25:$O$27,[34]Waterfall!$N$30,[34]Waterfall!$O$34</definedName>
    <definedName name="RLAINPUT_ExecSumYears" localSheetId="0" hidden="1">#REF!</definedName>
    <definedName name="RLAINPUT_ExecSumYears" hidden="1">#REF!</definedName>
    <definedName name="RLAINPUT_InPlaceRecovery" localSheetId="0" hidden="1">'[34]In Place'!#REF!</definedName>
    <definedName name="RLAINPUT_InPlaceRecovery" hidden="1">'[34]In Place'!#REF!</definedName>
    <definedName name="RLAINPUT_Loan3Refi" hidden="1">'[34]Debt Inputs'!$AH$19,'[34]Debt Inputs'!$AK$19,'[34]Debt Inputs'!$AN$19</definedName>
    <definedName name="rmky" localSheetId="0" hidden="1">#REF!</definedName>
    <definedName name="rmky" hidden="1">#REF!</definedName>
    <definedName name="Rollover">[50]Rollover!$A$5:$BP$200</definedName>
    <definedName name="RPA" localSheetId="0" hidden="1">{#N/A,#N/A,FALSE,"Cashflow Analysis";#N/A,#N/A,FALSE,"Sensitivity Analysis";#N/A,#N/A,FALSE,"PV";#N/A,#N/A,FALSE,"Pro Forma"}</definedName>
    <definedName name="RPA" hidden="1">{#N/A,#N/A,FALSE,"Cashflow Analysis";#N/A,#N/A,FALSE,"Sensitivity Analysis";#N/A,#N/A,FALSE,"PV";#N/A,#N/A,FALSE,"Pro Forma"}</definedName>
    <definedName name="RPA.2" localSheetId="0" hidden="1">{#N/A,#N/A,FALSE,"Cashflow Analysis";#N/A,#N/A,FALSE,"Sensitivity Analysis";#N/A,#N/A,FALSE,"PV";#N/A,#N/A,FALSE,"Pro Forma"}</definedName>
    <definedName name="RPA.2" hidden="1">{#N/A,#N/A,FALSE,"Cashflow Analysis";#N/A,#N/A,FALSE,"Sensitivity Analysis";#N/A,#N/A,FALSE,"PV";#N/A,#N/A,FALSE,"Pro Forma"}</definedName>
    <definedName name="RR">'[65]Argus RR'!$C$9:$AA$3276</definedName>
    <definedName name="RRM">'[50]RRR - 555'!$B$3:$EX$500</definedName>
    <definedName name="RRNY">'[50]RRR - 575'!$B$1:$BT$1000</definedName>
    <definedName name="rrr" hidden="1">{#N/A,#N/A,FALSE,"ExecutiveSummary";#N/A,#N/A,FALSE,"CostDetail";#N/A,#N/A,FALSE,"IncomeDetail"}</definedName>
    <definedName name="RRSF" localSheetId="0">#REF!</definedName>
    <definedName name="RRSF">#REF!</definedName>
    <definedName name="RSF">'[63]BREA Model'!$E$61</definedName>
    <definedName name="rt" localSheetId="0" hidden="1">{"inputs raw data",#N/A,TRUE,"INPUT"}</definedName>
    <definedName name="rt" hidden="1">{"inputs raw data",#N/A,TRUE,"INPUT"}</definedName>
    <definedName name="rtl" hidden="1">'[43]L-Rents'!#REF!</definedName>
    <definedName name="rtyjj" localSheetId="0" hidden="1">#REF!</definedName>
    <definedName name="rtyjj" hidden="1">#REF!</definedName>
    <definedName name="Rwvu.allocations." hidden="1">#REF!</definedName>
    <definedName name="Rwvu.annual._.hotel." hidden="1">[26]development!#REF!</definedName>
    <definedName name="Rwvu.bottom._.line." hidden="1">[26]development!#REF!</definedName>
    <definedName name="Rwvu.cash._.flow." hidden="1">#REF!</definedName>
    <definedName name="Rwvu.combo." hidden="1">[26]development!#REF!</definedName>
    <definedName name="Rwvu.offsite." hidden="1">#REF!</definedName>
    <definedName name="Rwvu.onsite." hidden="1">#REF!</definedName>
    <definedName name="Rwvu.Overhead._.detail." hidden="1">#REF!,#REF!</definedName>
    <definedName name="Rwvu.Profit._.report._.detailed." hidden="1">#REF!,#REF!</definedName>
    <definedName name="s" hidden="1">[66]DebtSupport!$C$2</definedName>
    <definedName name="sa" localSheetId="0" hidden="1">{"cap_structure",#N/A,FALSE,"Graph-Mkt Cap";"price",#N/A,FALSE,"Graph-Price";"ebit",#N/A,FALSE,"Graph-EBITDA";"ebitda",#N/A,FALSE,"Graph-EBITDA"}</definedName>
    <definedName name="sa" hidden="1">{"cap_structure",#N/A,FALSE,"Graph-Mkt Cap";"price",#N/A,FALSE,"Graph-Price";"ebit",#N/A,FALSE,"Graph-EBITDA";"ebitda",#N/A,FALSE,"Graph-EBITDA"}</definedName>
    <definedName name="saa" localSheetId="0" hidden="1">{"rtn",#N/A,FALSE,"RTN";"tables",#N/A,FALSE,"RTN";"cf",#N/A,FALSE,"CF";"stats",#N/A,FALSE,"Stats";"prop",#N/A,FALSE,"Prop"}</definedName>
    <definedName name="saa" hidden="1">{"rtn",#N/A,FALSE,"RTN";"tables",#N/A,FALSE,"RTN";"cf",#N/A,FALSE,"CF";"stats",#N/A,FALSE,"Stats";"prop",#N/A,FALSE,"Prop"}</definedName>
    <definedName name="sadd" hidden="1">{"MonthlyRentRoll",#N/A,FALSE,"RentRoll"}</definedName>
    <definedName name="sadd1" hidden="1">{"MonthlyRentRoll",#N/A,FALSE,"RentRoll"}</definedName>
    <definedName name="sadd2" hidden="1">{"MonthlyRentRoll",#N/A,FALSE,"RentRoll"}</definedName>
    <definedName name="saddd" hidden="1">{"AnnualRentRoll",#N/A,FALSE,"RentRoll"}</definedName>
    <definedName name="saddd2" hidden="1">{"AnnualRentRoll",#N/A,FALSE,"RentRoll"}</definedName>
    <definedName name="sadddd2" hidden="1">{"AnnualRentRoll",#N/A,FALSE,"RentRoll"}</definedName>
    <definedName name="saddddd" hidden="1">{"AnnualRentRoll",#N/A,FALSE,"RentRoll"}</definedName>
    <definedName name="saddddddd2" hidden="1">{#N/A,#N/A,FALSE,"ExitStratigy"}</definedName>
    <definedName name="sadddddddd" hidden="1">{#N/A,#N/A,FALSE,"ExitStratigy"}</definedName>
    <definedName name="saddddddddd2" hidden="1">{#N/A,#N/A,FALSE,"LoanAssumptions"}</definedName>
    <definedName name="sadddddddddd" hidden="1">{#N/A,#N/A,FALSE,"LoanAssumptions"}</definedName>
    <definedName name="saddddddddddd2" hidden="1">{#N/A,#N/A,FALSE,"OperatingAssumptions"}</definedName>
    <definedName name="saddddddddddddd" hidden="1">{#N/A,#N/A,FALSE,"OperatingAssumptions"}</definedName>
    <definedName name="sadsadsa" localSheetId="0" hidden="1">{"'Assump'!$F$6:$J$6"}</definedName>
    <definedName name="sadsadsa" hidden="1">{"'Assump'!$F$6:$J$6"}</definedName>
    <definedName name="sagf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agf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ample" hidden="1">{#N/A,#N/A,FALSE,"HVAC";#N/A,#N/A,FALSE,"Acoust. Clg.";#N/A,#N/A,FALSE,"Chain link";#N/A,#N/A,FALSE,"Electrical";#N/A,#N/A,FALSE,"Plaster";#N/A,#N/A,FALSE,"Plumbing";#N/A,#N/A,FALSE,"Site Util";#N/A,#N/A,FALSE,"Fire";#N/A,#N/A,FALSE,"Flooring";#N/A,#N/A,FALSE,"Paint";#N/A,#N/A,FALSE,"Drywall+";#N/A,#N/A,FALSE,"Roofing";#N/A,#N/A,FALSE,"Misc. Steel";#N/A,#N/A,FALSE,"Glass";#N/A,#N/A,FALSE,"Site Conc";#N/A,#N/A,FALSE,"Paving";#N/A,#N/A,FALSE,"Grading";#N/A,#N/A,FALSE,"Landscape";#N/A,#N/A,FALSE,"Trailer";#N/A,#N/A,FALSE,"Misc.";#N/A,#N/A,FALSE,"Doors";#N/A,#N/A,FALSE,"Demolition";#N/A,#N/A,FALSE,"Mtl Bldg";#N/A,#N/A,FALSE,"Survey"}</definedName>
    <definedName name="sas" localSheetId="0" hidden="1">{"Outflow 1",#N/A,FALSE,"Outflows-Inflows";"Outflow 2",#N/A,FALSE,"Outflows-Inflows";"Inflow 1",#N/A,FALSE,"Outflows-Inflows";"Inflow 2",#N/A,FALSE,"Outflows-Inflows"}</definedName>
    <definedName name="sas" hidden="1">{"Outflow 1",#N/A,FALSE,"Outflows-Inflows";"Outflow 2",#N/A,FALSE,"Outflows-Inflows";"Inflow 1",#N/A,FALSE,"Outflows-Inflows";"Inflow 2",#N/A,FALSE,"Outflows-Inflows"}</definedName>
    <definedName name="sd" localSheetId="0" hidden="1">{"summary1",#N/A,TRUE,"Comps";"summary2",#N/A,TRUE,"Comps";"summary3",#N/A,TRUE,"Comps"}</definedName>
    <definedName name="sd" hidden="1">{"summary1",#N/A,TRUE,"Comps";"summary2",#N/A,TRUE,"Comps";"summary3",#N/A,TRUE,"Comps"}</definedName>
    <definedName name="sdcds" localSheetId="0" hidden="1">{"'Assump'!$F$6:$J$6"}</definedName>
    <definedName name="sdcds" hidden="1">{"'Assump'!$F$6:$J$6"}</definedName>
    <definedName name="sdf" hidden="1">#REF!</definedName>
    <definedName name="sdfass" localSheetId="0" hidden="1">{"Outflow 1",#N/A,FALSE,"Outflows-Inflows";"Outflow 2",#N/A,FALSE,"Outflows-Inflows";"Inflow 1",#N/A,FALSE,"Outflows-Inflows";"Inflow 2",#N/A,FALSE,"Outflows-Inflows"}</definedName>
    <definedName name="sdfass" hidden="1">{"Outflow 1",#N/A,FALSE,"Outflows-Inflows";"Outflow 2",#N/A,FALSE,"Outflows-Inflows";"Inflow 1",#N/A,FALSE,"Outflows-Inflows";"Inflow 2",#N/A,FALSE,"Outflows-Inflows"}</definedName>
    <definedName name="sdfds" hidden="1">[5]A!$B$156:$AW$156</definedName>
    <definedName name="sdfga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ga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mmy" hidden="1">[27]Demand!#REF!</definedName>
    <definedName name="segment1">'[28]Assignment Info'!$C$78</definedName>
    <definedName name="segment2">'[28]Assignment Info'!$C$79</definedName>
    <definedName name="segment3">'[28]Assignment Info'!$C$80</definedName>
    <definedName name="segment4">'[28]Assignment Info'!$C$81</definedName>
    <definedName name="sencount" hidden="1">2</definedName>
    <definedName name="Servicetype">OFFSET([28]VBA!$I$1,1,,COUNTA([28]VBA!$I$2:$I$100),1)</definedName>
    <definedName name="sfgjjsj" localSheetId="0" hidden="1">[27]Occ!#REF!</definedName>
    <definedName name="sfgjjsj" hidden="1">[27]Occ!#REF!</definedName>
    <definedName name="sfgjt" localSheetId="0" hidden="1">[27]Occ!#REF!</definedName>
    <definedName name="sfgjt" hidden="1">[27]Occ!#REF!</definedName>
    <definedName name="sfjrt" hidden="1">[27]Occ!#REF!</definedName>
    <definedName name="sfmrtj" hidden="1">[27]Occ!#REF!</definedName>
    <definedName name="sfnrt" localSheetId="0" hidden="1">#REF!</definedName>
    <definedName name="sfnrt" hidden="1">#REF!</definedName>
    <definedName name="sg" localSheetId="0" hidden="1">{#N/A,#N/A,FALSE,"Chart 2 by Prop Type"}</definedName>
    <definedName name="sg" hidden="1">{#N/A,#N/A,FALSE,"Chart 2 by Prop Type"}</definedName>
    <definedName name="sgjsr" hidden="1">[27]Occ!#REF!</definedName>
    <definedName name="sgs" localSheetId="0" hidden="1">{#N/A,#N/A,FALSE,"Chart 2 by Prop Type"}</definedName>
    <definedName name="sgs" hidden="1">{#N/A,#N/A,FALSE,"Chart 2 by Prop Type"}</definedName>
    <definedName name="SheetProtection">"unprotected"</definedName>
    <definedName name="ShowMetric">"Show"</definedName>
    <definedName name="sht" localSheetId="0" hidden="1">#REF!</definedName>
    <definedName name="sht" hidden="1">#REF!</definedName>
    <definedName name="sjtyjk" localSheetId="0" hidden="1">[27]Occ!#REF!</definedName>
    <definedName name="sjtyjk" hidden="1">[27]Occ!#REF!</definedName>
    <definedName name="SLEVIN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kdhvoislsfjpsojflmnfsofjhsofbs" localSheetId="0" hidden="1">{#N/A,#N/A,FALSE,"Chart 2 by Prop Type"}</definedName>
    <definedName name="slkdhvoislsfjpsojflmnfsofjhsofbs" hidden="1">{#N/A,#N/A,FALSE,"Chart 2 by Prop Type"}</definedName>
    <definedName name="snmjt" localSheetId="0" hidden="1">#REF!</definedName>
    <definedName name="snmjt" hidden="1">#REF!</definedName>
    <definedName name="snmtsg" localSheetId="0" hidden="1">#REF!</definedName>
    <definedName name="snmtsg" hidden="1">#REF!</definedName>
    <definedName name="sofj" localSheetId="0" hidden="1">{#N/A,#N/A,FALSE,"Chart 2 by Prop Type"}</definedName>
    <definedName name="sofj" hidden="1">{#N/A,#N/A,FALSE,"Chart 2 by Prop Type"}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" localSheetId="0" hidden="1">#REF!</definedName>
    <definedName name="solver_opt" hidden="1">#REF!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ot" hidden="1">'[22]L-Rents'!#REF!</definedName>
    <definedName name="sourcesd" hidden="1">{"Joint Venture Analysis",#N/A,FALSE,"Rossmore"}</definedName>
    <definedName name="Spec" localSheetId="0">#REF!</definedName>
    <definedName name="Spec">#REF!</definedName>
    <definedName name="spéc." localSheetId="0">#REF!</definedName>
    <definedName name="spéc.">#REF!</definedName>
    <definedName name="SPM" localSheetId="0" hidden="1">{#N/A,#N/A,FALSE,"Cashflow Analysis";#N/A,#N/A,FALSE,"Sensitivity Analysis";#N/A,#N/A,FALSE,"PV";#N/A,#N/A,FALSE,"Pro Forma"}</definedName>
    <definedName name="SPM" hidden="1">{#N/A,#N/A,FALSE,"Cashflow Analysis";#N/A,#N/A,FALSE,"Sensitivity Analysis";#N/A,#N/A,FALSE,"PV";#N/A,#N/A,FALSE,"Pro Forma"}</definedName>
    <definedName name="SPM.2" localSheetId="0" hidden="1">{#N/A,#N/A,FALSE,"Cashflow Analysis";#N/A,#N/A,FALSE,"Sensitivity Analysis";#N/A,#N/A,FALSE,"PV";#N/A,#N/A,FALSE,"Pro Forma"}</definedName>
    <definedName name="SPM.2" hidden="1">{#N/A,#N/A,FALSE,"Cashflow Analysis";#N/A,#N/A,FALSE,"Sensitivity Analysis";#N/A,#N/A,FALSE,"PV";#N/A,#N/A,FALSE,"Pro Forma"}</definedName>
    <definedName name="srj" hidden="1">[27]Occ!#REF!</definedName>
    <definedName name="srjuk" localSheetId="0" hidden="1">#REF!</definedName>
    <definedName name="srjuk" hidden="1">#REF!</definedName>
    <definedName name="SRN" localSheetId="0" hidden="1">{#N/A,#N/A,FALSE,"letter";#N/A,#N/A,FALSE,"PP_0895";#N/A,#N/A,FALSE,"PP_0995"}</definedName>
    <definedName name="SRN" hidden="1">{#N/A,#N/A,FALSE,"letter";#N/A,#N/A,FALSE,"PP_0895";#N/A,#N/A,FALSE,"PP_0995"}</definedName>
    <definedName name="srt" hidden="1">'[22]L-Rents'!#REF!</definedName>
    <definedName name="srtjs" hidden="1">[27]Occ!#REF!</definedName>
    <definedName name="ss" hidden="1">{#N/A,#N/A,FALSE,"Summary";#N/A,#N/A,FALSE,"Project Summary";#N/A,#N/A,FALSE,"Development Cost Summary";#N/A,#N/A,FALSE,"Development Cost Allocation";#N/A,#N/A,FALSE,"Pad Fees";#N/A,#N/A,FALSE,"Costs";#N/A,#N/A,FALSE,"Parking Budget";#N/A,#N/A,FALSE,"Retail Development Budget";#N/A,#N/A,FALSE,"Office Development Budget";#N/A,#N/A,FALSE,"Hotel Development Budget"}</definedName>
    <definedName name="SSO" localSheetId="0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rtrjmd" hidden="1">[27]Occ!#REF!</definedName>
    <definedName name="st" localSheetId="0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st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Stadium" localSheetId="0" hidden="1">{#N/A,#N/A,TRUE,"Ericsson Stadium PCD ";#N/A,#N/A,TRUE,"Ericsson Stadium IOR"}</definedName>
    <definedName name="Stadium" hidden="1">{#N/A,#N/A,TRUE,"Ericsson Stadium PCD ";#N/A,#N/A,TRUE,"Ericsson Stadium IOR"}</definedName>
    <definedName name="stadiuma" localSheetId="0" hidden="1">{#N/A,#N/A,TRUE,"Ericsson Stadium PCD ";#N/A,#N/A,TRUE,"Ericsson Stadium IOR"}</definedName>
    <definedName name="stadiuma" hidden="1">{#N/A,#N/A,TRUE,"Ericsson Stadium PCD ";#N/A,#N/A,TRUE,"Ericsson Stadium IOR"}</definedName>
    <definedName name="States">OFFSET([28]VBA!$A$1,1,,COUNTA([28]VBA!$A$2:$A$100),1)</definedName>
    <definedName name="States2">OFFSET([28]VBA!$D$1,1,,COUNTA([28]VBA!$D$2:$D$100),1)</definedName>
    <definedName name="stjnstj" localSheetId="0" hidden="1">[27]Occ!#REF!</definedName>
    <definedName name="stjnstj" hidden="1">[27]Occ!#REF!</definedName>
    <definedName name="stupid" localSheetId="0" hidden="1">{"cap_structure",#N/A,FALSE,"Graph-Mkt Cap";"price",#N/A,FALSE,"Graph-Price";"ebit",#N/A,FALSE,"Graph-EBITDA";"ebitda",#N/A,FALSE,"Graph-EBITDA"}</definedName>
    <definedName name="stupid" hidden="1">{"cap_structure",#N/A,FALSE,"Graph-Mkt Cap";"price",#N/A,FALSE,"Graph-Price";"ebit",#N/A,FALSE,"Graph-EBITDA";"ebitda",#N/A,FALSE,"Graph-EBITDA"}</definedName>
    <definedName name="SubjectCompDataHeaders">#N/A</definedName>
    <definedName name="sv" localSheetId="0" hidden="1">{"Proforma",#N/A,FALSE,"Sheet1"}</definedName>
    <definedName name="sv" hidden="1">{"Proforma",#N/A,FALSE,"Sheet1"}</definedName>
    <definedName name="SWPPP" hidden="1">{#N/A,#N/A,FALSE,"Summary";"Budget Detail",#N/A,FALSE,"EST";"Qualifications",#N/A,FALSE,"EST"}</definedName>
    <definedName name="Swvu.allocations." hidden="1">#REF!</definedName>
    <definedName name="Swvu.annual._.hotel." hidden="1">[26]development!$C$5</definedName>
    <definedName name="Swvu.bottom._.line." hidden="1">[26]development!#REF!</definedName>
    <definedName name="Swvu.cash._.flow." hidden="1">#REF!</definedName>
    <definedName name="Swvu.combo." hidden="1">[26]development!$B$89</definedName>
    <definedName name="Swvu.full." hidden="1">#REF!</definedName>
    <definedName name="Swvu.offsite." hidden="1">#REF!</definedName>
    <definedName name="Swvu.onsite." hidden="1">#REF!</definedName>
    <definedName name="Swvu.Overhead._.detail." hidden="1">#REF!</definedName>
    <definedName name="Swvu.Profit._.report._.detailed." hidden="1">#REF!</definedName>
    <definedName name="sx" localSheetId="0" hidden="1">{#N/A,#N/A,FALSE,"Chart 2 by Prop Type"}</definedName>
    <definedName name="sx" hidden="1">{#N/A,#N/A,FALSE,"Chart 2 by Prop Type"}</definedName>
    <definedName name="T_BEG_Abatement" localSheetId="0" hidden="1">OFFSET('Calendar PF'!T_BEG_cAbatement,'Calendar PF'!K_Tenant,0)</definedName>
    <definedName name="T_BEG_Abatement" hidden="1">OFFSET(T_BEG_cAbatement,K_Tenant,0)</definedName>
    <definedName name="T_BEG_AbsVac" localSheetId="0" hidden="1">OFFSET('Calendar PF'!T_BEG_cAbsVac,'Calendar PF'!K_Tenant,0)</definedName>
    <definedName name="T_BEG_AbsVac" hidden="1">OFFSET(T_BEG_cAbsVac,K_Tenant,0)</definedName>
    <definedName name="T_BEG_BeginData" localSheetId="0" hidden="1">IF(T_CALC_Early,OFFSET(T_MONTH_cDataEarly,'Calendar PF'!K_Tenant,'Calendar PF'!T_CALC_EarlyBeginOffset-1),OFFSET(IF('Calendar PF'!T_SUPPORT_BeginOffset&lt;=252,T_MONTH_cData240,T_MONTH_cData480),'Calendar PF'!K_Tenant,MOD('Calendar PF'!T_SUPPORT_BeginOffset-1,252)))</definedName>
    <definedName name="T_BEG_BeginData" hidden="1">IF(T_CALC_Early,OFFSET(T_MONTH_cDataEarly,K_Tenant,T_CALC_EarlyBeginOffset-1),OFFSET(IF(T_SUPPORT_BeginOffset&lt;=252,T_MONTH_cData240,T_MONTH_cData480),K_Tenant,MOD(T_SUPPORT_BeginOffset-1,252)))</definedName>
    <definedName name="T_BEG_BeginDataOcc" localSheetId="0" hidden="1">IF(OR('Calendar PF'!T_CALC_Late,'Calendar PF'!T_DTEN_AffectOcc=0),'Calendar PF'!T_DTEN_InitialSF,'Calendar PF'!T_BEG_BeginData)</definedName>
    <definedName name="T_BEG_BeginDataOcc" hidden="1">IF(OR(T_CALC_Late,T_DTEN_AffectOcc=0),T_DTEN_InitialSF,T_BEG_BeginData)</definedName>
    <definedName name="T_BEG_BeginDataRent" localSheetId="0" hidden="1">IF(T_CALC_Early,OFFSET(T_MONTH_cDataEarly,'Calendar PF'!K_Tenant,'Calendar PF'!T_CALC_EarlyBeginOffset-1),OFFSET(IF('Calendar PF'!T_SUPPORT_BeginOffset&lt;=252,T_MONTH_cTotalBaseRent240,T_MONTH_cTotalBaseRent480),'Calendar PF'!K_Tenant,MOD('Calendar PF'!T_SUPPORT_BeginOffset-1,252)))</definedName>
    <definedName name="T_BEG_BeginDataRent" hidden="1">IF(T_CALC_Early,OFFSET(T_MONTH_cDataEarly,K_Tenant,T_CALC_EarlyBeginOffset-1),OFFSET(IF(T_SUPPORT_BeginOffset&lt;=252,T_MONTH_cTotalBaseRent240,T_MONTH_cTotalBaseRent480),K_Tenant,MOD(T_SUPPORT_BeginOffset-1,252)))</definedName>
    <definedName name="T_BEG_cAbatement" localSheetId="0" hidden="1">#REF!</definedName>
    <definedName name="T_BEG_cAbatement" hidden="1">#REF!</definedName>
    <definedName name="T_BEG_cAbsVac" localSheetId="0" hidden="1">#REF!</definedName>
    <definedName name="T_BEG_cAbsVac" hidden="1">#REF!</definedName>
    <definedName name="T_BEG_cCPI" localSheetId="0" hidden="1">#REF!</definedName>
    <definedName name="T_BEG_cCPI" hidden="1">#REF!</definedName>
    <definedName name="T_BEG_cLeasingCommission" hidden="1">#REF!</definedName>
    <definedName name="T_BEG_cMarketRent" hidden="1">#REF!</definedName>
    <definedName name="T_BEG_cMiscellaneousRent" hidden="1">#REF!</definedName>
    <definedName name="T_BEG_cMonth" hidden="1">#REF!</definedName>
    <definedName name="T_BEG_cOccupancy" hidden="1">#REF!</definedName>
    <definedName name="T_BEG_cPercentageRent" hidden="1">#REF!</definedName>
    <definedName name="T_BEG_CPI" localSheetId="0" hidden="1">OFFSET('Calendar PF'!T_BEG_cCPI,'Calendar PF'!K_Tenant,0)</definedName>
    <definedName name="T_BEG_CPI" hidden="1">OFFSET(T_BEG_cCPI,K_Tenant,0)</definedName>
    <definedName name="T_BEG_cPW" localSheetId="0" hidden="1">#REF!</definedName>
    <definedName name="T_BEG_cPW" hidden="1">#REF!</definedName>
    <definedName name="T_BEG_cReimbursement" localSheetId="0" hidden="1">#REF!</definedName>
    <definedName name="T_BEG_cReimbursement" hidden="1">#REF!</definedName>
    <definedName name="T_BEG_cRetailSales" localSheetId="0" hidden="1">#REF!</definedName>
    <definedName name="T_BEG_cRetailSales" hidden="1">#REF!</definedName>
    <definedName name="T_BEG_cTenantImprovement" hidden="1">#REF!</definedName>
    <definedName name="T_BEG_cTotalBaseRent" hidden="1">#REF!</definedName>
    <definedName name="T_BEG_LeasingCommission" localSheetId="0" hidden="1">OFFSET(T_BEG_cLeasingCommission,'Calendar PF'!K_Tenant,0)</definedName>
    <definedName name="T_BEG_LeasingCommission" hidden="1">OFFSET(T_BEG_cLeasingCommission,K_Tenant,0)</definedName>
    <definedName name="T_BEG_MarketRent" localSheetId="0" hidden="1">OFFSET(T_BEG_cMarketRent,'Calendar PF'!K_Tenant,0)</definedName>
    <definedName name="T_BEG_MarketRent" hidden="1">OFFSET(T_BEG_cMarketRent,K_Tenant,0)</definedName>
    <definedName name="T_BEG_MiscellaneousRent" localSheetId="0" hidden="1">OFFSET(T_BEG_cMiscellaneousRent,'Calendar PF'!K_Tenant,0)</definedName>
    <definedName name="T_BEG_MiscellaneousRent" hidden="1">OFFSET(T_BEG_cMiscellaneousRent,K_Tenant,0)</definedName>
    <definedName name="T_BEG_Occupancy" localSheetId="0" hidden="1">OFFSET(T_BEG_cOccupancy,'Calendar PF'!K_Tenant,0)</definedName>
    <definedName name="T_BEG_Occupancy" hidden="1">OFFSET(T_BEG_cOccupancy,K_Tenant,0)</definedName>
    <definedName name="T_BEG_PercentageRent" localSheetId="0" hidden="1">OFFSET(T_BEG_cPercentageRent,'Calendar PF'!K_Tenant,0)</definedName>
    <definedName name="T_BEG_PercentageRent" hidden="1">OFFSET(T_BEG_cPercentageRent,K_Tenant,0)</definedName>
    <definedName name="T_BEG_PW" localSheetId="0" hidden="1">OFFSET('Calendar PF'!T_BEG_cPW,'Calendar PF'!K_Tenant,0)</definedName>
    <definedName name="T_BEG_PW" hidden="1">OFFSET(T_BEG_cPW,K_Tenant,0)</definedName>
    <definedName name="T_BEG_Reimbursement" localSheetId="0" hidden="1">OFFSET('Calendar PF'!T_BEG_cReimbursement,'Calendar PF'!K_Tenant,0)</definedName>
    <definedName name="T_BEG_Reimbursement" hidden="1">OFFSET(T_BEG_cReimbursement,K_Tenant,0)</definedName>
    <definedName name="T_BEG_RetailSales" localSheetId="0" hidden="1">OFFSET('Calendar PF'!T_BEG_cRetailSales,'Calendar PF'!K_Tenant,0)</definedName>
    <definedName name="T_BEG_RetailSales" hidden="1">OFFSET(T_BEG_cRetailSales,K_Tenant,0)</definedName>
    <definedName name="T_BEG_TenantImprovement" localSheetId="0" hidden="1">OFFSET(T_BEG_cTenantImprovement,'Calendar PF'!K_Tenant,0)</definedName>
    <definedName name="T_BEG_TenantImprovement" hidden="1">OFFSET(T_BEG_cTenantImprovement,K_Tenant,0)</definedName>
    <definedName name="T_BEG_TotalBaseRent" localSheetId="0" hidden="1">OFFSET(T_BEG_cTotalBaseRent,'Calendar PF'!K_Tenant,0)</definedName>
    <definedName name="T_BEG_TotalBaseRent" hidden="1">OFFSET(T_BEG_cTotalBaseRent,K_Tenant,0)</definedName>
    <definedName name="T_CALC_ApName" localSheetId="0" hidden="1">"'"&amp;'Calendar PF'!T_DTEN_TenantName</definedName>
    <definedName name="T_CALC_ApName" hidden="1">"'"&amp;T_DTEN_TenantName</definedName>
    <definedName name="T_CALC_ApSuite" localSheetId="0" hidden="1">"'"&amp;'Calendar PF'!T_DTEN_Suite</definedName>
    <definedName name="T_CALC_ApSuite" hidden="1">"'"&amp;T_DTEN_Suite</definedName>
    <definedName name="T_CALC_DTBegin" localSheetId="0" hidden="1">OFFSET(T_MONTH_cOccupancy240,'Calendar PF'!K_Tenant,'Calendar PF'!T_SUPPORT_EndOffset)</definedName>
    <definedName name="T_CALC_DTBegin" hidden="1">OFFSET(T_MONTH_cOccupancy240,K_Tenant,T_SUPPORT_EndOffset)</definedName>
    <definedName name="T_CALC_DTBeginVac" localSheetId="0" hidden="1">OFFSET('Calendar PF'!T_MONTH_cAbsVac240,'Calendar PF'!K_Tenant,'Calendar PF'!T_SUPPORT_EndOffset)</definedName>
    <definedName name="T_CALC_DTBeginVac" hidden="1">OFFSET(T_MONTH_cAbsVac240,K_Tenant,T_SUPPORT_EndOffset)</definedName>
    <definedName name="T_CALC_DTEnd" localSheetId="0" hidden="1">OFFSET(T_MONTH_cOccupancy240,'Calendar PF'!K_Tenant,251)</definedName>
    <definedName name="T_CALC_DTEnd" hidden="1">OFFSET(T_MONTH_cOccupancy240,K_Tenant,251)</definedName>
    <definedName name="T_CALC_DTEndVac" localSheetId="0" hidden="1">OFFSET('Calendar PF'!T_MONTH_cAbsVac240,'Calendar PF'!K_Tenant,251)</definedName>
    <definedName name="T_CALC_DTEndVac" hidden="1">OFFSET(T_MONTH_cAbsVac240,K_Tenant,251)</definedName>
    <definedName name="T_CALC_DTRange" localSheetId="0" hidden="1">'Calendar PF'!T_CALC_DTBegin:'Calendar PF'!T_CALC_DTEnd</definedName>
    <definedName name="T_CALC_DTRange" hidden="1">T_CALC_DTBegin:T_CALC_DTEnd</definedName>
    <definedName name="T_CALC_DTRangeVac" localSheetId="0" hidden="1">'Calendar PF'!T_CALC_DTBeginVac:'Calendar PF'!T_CALC_DTEndVac</definedName>
    <definedName name="T_CALC_DTRangeVac" hidden="1">T_CALC_DTBeginVac:T_CALC_DTEndVac</definedName>
    <definedName name="T_CALC_Early" hidden="1">#N/A</definedName>
    <definedName name="T_CALC_EarlyBeginOffset" localSheetId="0" hidden="1">MAX(1,1+1+12*(YEAR('Calendar PF'!T_DTEN_LeaseBegin-1)-YEAR('Calendar PF'!P_DPROP_AStartDate))+(MONTH('Calendar PF'!T_DTEN_LeaseBegin-1)-MONTH('Calendar PF'!P_DPROP_AStartDate)))</definedName>
    <definedName name="T_CALC_EarlyBeginOffset" hidden="1">MAX(1,1+1+12*(YEAR(T_DTEN_LeaseBegin-1)-YEAR(P_DPROP_AStartDate))+(MONTH(T_DTEN_LeaseBegin-1)-MONTH(P_DPROP_AStartDate)))</definedName>
    <definedName name="T_CALC_EarlyEndOffset" localSheetId="0" hidden="1">MAX(1,1-1+12*(YEAR('Calendar PF'!T_DTEN_LeaseEnd+1)-YEAR('Calendar PF'!P_DPROP_AStartDate))+(MONTH('Calendar PF'!T_DTEN_LeaseEnd+1)-MONTH('Calendar PF'!P_DPROP_AStartDate)))</definedName>
    <definedName name="T_CALC_EarlyEndOffset" hidden="1">MAX(1,1-1+12*(YEAR(T_DTEN_LeaseEnd+1)-YEAR(P_DPROP_AStartDate))+(MONTH(T_DTEN_LeaseEnd+1)-MONTH(P_DPROP_AStartDate)))</definedName>
    <definedName name="T_CALC_EffectiveRP" localSheetId="0" hidden="1">IF('Calendar PF'!T_DTEN_Expire="Renew",1,IF('Calendar PF'!T_DTEN_Expire="Vacate",0,IF(ISBLANK('Calendar PF'!T_DTEN_TenantRP),'Calendar PF'!M_RP_Renew,'Calendar PF'!T_DTEN_TenantRP)))</definedName>
    <definedName name="T_CALC_EffectiveRP" hidden="1">IF(T_DTEN_Expire="Renew",1,IF(T_DTEN_Expire="Vacate",0,IF(ISBLANK(T_DTEN_TenantRP),M_RP_Renew,T_DTEN_TenantRP)))</definedName>
    <definedName name="T_CALC_EndRentOffset" hidden="1">#N/A</definedName>
    <definedName name="T_CALC_Eval" localSheetId="0" hidden="1">NOT(OR(T_CALC_Early,'Calendar PF'!T_CALC_Late))</definedName>
    <definedName name="T_CALC_Eval" hidden="1">NOT(OR(T_CALC_Early,T_CALC_Late))</definedName>
    <definedName name="T_CALC_Late" localSheetId="0" hidden="1">('Calendar PF'!T_DTEN_LeaseBegin&gt;Param_LastDate)</definedName>
    <definedName name="T_CALC_Late" hidden="1">(T_DTEN_LeaseBegin&gt;Param_LastDate)</definedName>
    <definedName name="T_CALC_LeaseType" localSheetId="0" hidden="1">IF(OR('Calendar PF'!T_DTEN_Type="Option",ISBLANK('Calendar PF'!T_DTEN_LeaseType)),'Calendar PF'!T_DTEN_Type,TRIM('Calendar PF'!T_DTEN_LeaseType))</definedName>
    <definedName name="T_CALC_LeaseType" hidden="1">IF(OR(T_DTEN_Type="Option",ISBLANK(T_DTEN_LeaseType)),T_DTEN_Type,TRIM(T_DTEN_LeaseType))</definedName>
    <definedName name="T_CALC_MidMonth" localSheetId="0" hidden="1">OR(DAY('Calendar PF'!T_DTEN_LeaseBegin)&lt;&gt;1,DAY('Calendar PF'!T_DTEN_LeaseEnd+1)&lt;&gt;1)</definedName>
    <definedName name="T_CALC_MidMonth" hidden="1">OR(DAY(T_DTEN_LeaseBegin)&lt;&gt;1,DAY(T_DTEN_LeaseEnd+1)&lt;&gt;1)</definedName>
    <definedName name="T_CALC_MonthOccTest" localSheetId="0" hidden="1">IF('Calendar PF'!T_DTEN_AffectOcc,'Calendar PF'!T_MONTH_Occupancy,'Calendar PF'!T_DTEN_InitialSF)</definedName>
    <definedName name="T_CALC_MonthOccTest" hidden="1">IF(T_DTEN_AffectOcc,T_MONTH_Occupancy,T_DTEN_InitialSF)</definedName>
    <definedName name="T_CALC_NoOcc" localSheetId="0" hidden="1">(NOT('Calendar PF'!T_DTEN_AffectOcc=1))</definedName>
    <definedName name="T_CALC_NoOcc" hidden="1">(NOT(T_DTEN_AffectOcc=1))</definedName>
    <definedName name="T_CALC_Notes" localSheetId="0" hidden="1">"'"&amp;'Calendar PF'!T_DTEN_Notes</definedName>
    <definedName name="T_CALC_Notes" hidden="1">"'"&amp;T_DTEN_Notes</definedName>
    <definedName name="T_CALC_StepAmtPSF" localSheetId="0" hidden="1">'Calendar PF'!T_RS_Amount*12/MAX('Calendar PF'!T_STEPSF_SuiteSize,1)</definedName>
    <definedName name="T_CALC_StepAmtPSF" hidden="1">T_RS_Amount*12/MAX(T_STEPSF_SuiteSize,1)</definedName>
    <definedName name="T_CALC_StepCount" localSheetId="0" hidden="1">COUNTIF(OFFSET('Calendar PF'!T_RS_cOffset,'Calendar PF'!K_Tenant,0,1,257-COLUMN('Calendar PF'!T_RS_cOffset)),"&lt;="&amp;T_CALC_EndRentOffset)</definedName>
    <definedName name="T_CALC_StepCount" hidden="1">COUNTIF(OFFSET(T_RS_cOffset,K_Tenant,0,1,257-COLUMN(T_RS_cOffset)),"&lt;="&amp;T_CALC_EndRentOffset)</definedName>
    <definedName name="T_CALC_StepRange" localSheetId="0" hidden="1">OFFSET('Calendar PF'!T_RS_cOffset,'Calendar PF'!K_Tenant,0,1,'Calendar PF'!T_CALC_StepCount)</definedName>
    <definedName name="T_CALC_StepRange" hidden="1">OFFSET(T_RS_cOffset,K_Tenant,0,1,T_CALC_StepCount)</definedName>
    <definedName name="T_CALC_TenantInc" localSheetId="0" hidden="1">NOT(AND(ISBLANK('Calendar PF'!T_DTEN_BRDet),'Calendar PF'!T_DTEN_StepDet=0,'Calendar PF'!T_DTEN_CPIDet=0,'Calendar PF'!T_DTEN_PWDet=0))</definedName>
    <definedName name="T_CALC_TenantInc" hidden="1">NOT(AND(ISBLANK(T_DTEN_BRDet),T_DTEN_StepDet=0,T_DTEN_CPIDet=0,T_DTEN_PWDet=0))</definedName>
    <definedName name="T_DT_cMonthsDT" localSheetId="0" hidden="1">#REF!</definedName>
    <definedName name="T_DT_cMonthsDT" hidden="1">#REF!</definedName>
    <definedName name="T_DT_DTBeginRent" localSheetId="0" hidden="1">OFFSET(T_MONTH_cTotalBaseRent240,'Calendar PF'!K_Tenant,'Calendar PF'!T_SUPPORT_EndOffset)</definedName>
    <definedName name="T_DT_DTBeginRent" hidden="1">OFFSET(T_MONTH_cTotalBaseRent240,K_Tenant,T_SUPPORT_EndOffset)</definedName>
    <definedName name="T_DT_DTEndRent" localSheetId="0" hidden="1">OFFSET(T_MONTH_cTotalBaseRent240,'Calendar PF'!K_Tenant,251)</definedName>
    <definedName name="T_DT_DTEndRent" hidden="1">OFFSET(T_MONTH_cTotalBaseRent240,K_Tenant,251)</definedName>
    <definedName name="T_DT_DTRangeRent" localSheetId="0" hidden="1">'Calendar PF'!T_DT_DTBeginRent:'Calendar PF'!T_DT_DTEndRent</definedName>
    <definedName name="T_DT_DTRangeRent" hidden="1">T_DT_DTBeginRent:T_DT_DTEndRent</definedName>
    <definedName name="T_DT_Header" localSheetId="0" hidden="1">#REF!</definedName>
    <definedName name="T_DT_Header" hidden="1">#REF!</definedName>
    <definedName name="T_DT_MatchDT" localSheetId="0" hidden="1">MATCH(FALSE,'Calendar PF'!T_CALC_DTRange=0,0)</definedName>
    <definedName name="T_DT_MatchDT" hidden="1">MATCH(FALSE,T_CALC_DTRange=0,0)</definedName>
    <definedName name="T_DT_MatchDTVac" localSheetId="0" hidden="1">MATCH(0,'Calendar PF'!T_CALC_DTRangeVac,0)-1</definedName>
    <definedName name="T_DT_MatchDTVac" hidden="1">MATCH(0,T_CALC_DTRangeVac,0)-1</definedName>
    <definedName name="T_DT_MonthsDT" localSheetId="0" hidden="1">OFFSET('Calendar PF'!T_DT_cMonthsDT,'Calendar PF'!K_Tenant,0)</definedName>
    <definedName name="T_DT_MonthsDT" hidden="1">OFFSET(T_DT_cMonthsDT,K_Tenant,0)</definedName>
    <definedName name="T_DTEN_Absorb" localSheetId="0" hidden="1">OFFSET('Calendar PF'!T_DTEN_cAbsorb,'Calendar PF'!K_Tenant,0)</definedName>
    <definedName name="T_DTEN_Absorb" hidden="1">OFFSET(T_DTEN_cAbsorb,K_Tenant,0)</definedName>
    <definedName name="T_DTEN_AffectOcc" localSheetId="0" hidden="1">OFFSET('Calendar PF'!T_DTEN_cAffectOcc,'Calendar PF'!K_Tenant,0)</definedName>
    <definedName name="T_DTEN_AffectOcc" hidden="1">OFFSET(T_DTEN_cAffectOcc,K_Tenant,0)</definedName>
    <definedName name="T_DTEN_BRDet" localSheetId="0" hidden="1">OFFSET('Calendar PF'!T_DTEN_cBRDet,'Calendar PF'!K_Tenant,0)</definedName>
    <definedName name="T_DTEN_BRDet" hidden="1">OFFSET(T_DTEN_cBRDet,K_Tenant,0)</definedName>
    <definedName name="T_DTEN_Building" localSheetId="0" hidden="1">OFFSET(T_DTEN_cBuilding,'Calendar PF'!K_Tenant,0)</definedName>
    <definedName name="T_DTEN_Building" hidden="1">OFFSET(T_DTEN_cBuilding,K_Tenant,0)</definedName>
    <definedName name="T_DTEN_cAbsorb" localSheetId="0" hidden="1">#REF!</definedName>
    <definedName name="T_DTEN_cAbsorb" hidden="1">#REF!</definedName>
    <definedName name="T_DTEN_cAffectOcc" localSheetId="0" hidden="1">#REF!</definedName>
    <definedName name="T_DTEN_cAffectOcc" hidden="1">#REF!</definedName>
    <definedName name="T_DTEN_cBRDet" localSheetId="0" hidden="1">#REF!</definedName>
    <definedName name="T_DTEN_cBRDet" hidden="1">#REF!</definedName>
    <definedName name="T_DTEN_cBuilding" hidden="1">#REF!</definedName>
    <definedName name="T_DTEN_cCPIDet" hidden="1">#REF!</definedName>
    <definedName name="T_DTEN_cDateAvail" hidden="1">#REF!</definedName>
    <definedName name="T_DTEN_cExpire" hidden="1">#REF!</definedName>
    <definedName name="T_DTEN_cFinalSF" hidden="1">#REF!</definedName>
    <definedName name="T_DTEN_cInitialSF" hidden="1">#REF!</definedName>
    <definedName name="T_DTEN_cLeaseBegin" hidden="1">#REF!</definedName>
    <definedName name="T_DTEN_cLeaseEnd" hidden="1">#REF!</definedName>
    <definedName name="T_DTEN_cLeaseStat" hidden="1">#REF!</definedName>
    <definedName name="T_DTEN_cLeaseType" hidden="1">#REF!</definedName>
    <definedName name="T_DTEN_cMarketID" hidden="1">#REF!</definedName>
    <definedName name="T_DTEN_cNotes" hidden="1">#REF!</definedName>
    <definedName name="T_DTEN_CPIDet" localSheetId="0" hidden="1">OFFSET(T_DTEN_cCPIDet,'Calendar PF'!K_Tenant,0)</definedName>
    <definedName name="T_DTEN_CPIDet" hidden="1">OFFSET(T_DTEN_cCPIDet,K_Tenant,0)</definedName>
    <definedName name="T_DTEN_cPWDet" localSheetId="0" hidden="1">#REF!</definedName>
    <definedName name="T_DTEN_cPWDet" hidden="1">#REF!</definedName>
    <definedName name="T_DTEN_cStepDet" localSheetId="0" hidden="1">#REF!</definedName>
    <definedName name="T_DTEN_cStepDet" hidden="1">#REF!</definedName>
    <definedName name="T_DTEN_cSuite" localSheetId="0" hidden="1">#REF!</definedName>
    <definedName name="T_DTEN_cSuite" hidden="1">#REF!</definedName>
    <definedName name="T_DTEN_cTenantFR" hidden="1">#REF!</definedName>
    <definedName name="T_DTEN_cTenantID" hidden="1">#REF!</definedName>
    <definedName name="T_DTEN_cTenantName" hidden="1">#REF!</definedName>
    <definedName name="T_DTEN_cTenantRec" hidden="1">#REF!</definedName>
    <definedName name="T_DTEN_cTenantRP" hidden="1">#REF!</definedName>
    <definedName name="T_DTEN_cType" hidden="1">#REF!</definedName>
    <definedName name="T_DTEN_Data" hidden="1">#REF!</definedName>
    <definedName name="T_DTEN_DateAvail" localSheetId="0" hidden="1">OFFSET(T_DTEN_cDateAvail,'Calendar PF'!K_Tenant,0)</definedName>
    <definedName name="T_DTEN_DateAvail" hidden="1">OFFSET(T_DTEN_cDateAvail,K_Tenant,0)</definedName>
    <definedName name="T_DTEN_Expire" localSheetId="0" hidden="1">OFFSET(T_DTEN_cExpire,'Calendar PF'!K_Tenant,0)</definedName>
    <definedName name="T_DTEN_Expire" hidden="1">OFFSET(T_DTEN_cExpire,K_Tenant,0)</definedName>
    <definedName name="T_DTEN_FinalSF" localSheetId="0" hidden="1">OFFSET(T_DTEN_cFinalSF,'Calendar PF'!K_Tenant,0)</definedName>
    <definedName name="T_DTEN_FinalSF" hidden="1">OFFSET(T_DTEN_cFinalSF,K_Tenant,0)</definedName>
    <definedName name="T_DTEN_InitialSF" localSheetId="0" hidden="1">OFFSET(T_DTEN_cInitialSF,'Calendar PF'!K_Tenant,0)</definedName>
    <definedName name="T_DTEN_InitialSF" hidden="1">OFFSET(T_DTEN_cInitialSF,K_Tenant,0)</definedName>
    <definedName name="T_DTEN_LeaseBegin" localSheetId="0" hidden="1">OFFSET(T_DTEN_cLeaseBegin,'Calendar PF'!K_Tenant,0)</definedName>
    <definedName name="T_DTEN_LeaseBegin" hidden="1">OFFSET(T_DTEN_cLeaseBegin,K_Tenant,0)</definedName>
    <definedName name="T_DTEN_LeaseEnd" localSheetId="0" hidden="1">OFFSET(T_DTEN_cLeaseEnd,'Calendar PF'!K_Tenant,0)</definedName>
    <definedName name="T_DTEN_LeaseEnd" hidden="1">OFFSET(T_DTEN_cLeaseEnd,K_Tenant,0)</definedName>
    <definedName name="T_DTEN_LeaseStat" localSheetId="0" hidden="1">OFFSET(T_DTEN_cLeaseStat,'Calendar PF'!K_Tenant,0)</definedName>
    <definedName name="T_DTEN_LeaseStat" hidden="1">OFFSET(T_DTEN_cLeaseStat,K_Tenant,0)</definedName>
    <definedName name="T_DTEN_LeaseType" localSheetId="0" hidden="1">OFFSET(T_DTEN_cLeaseType,'Calendar PF'!K_Tenant,0)</definedName>
    <definedName name="T_DTEN_LeaseType" hidden="1">OFFSET(T_DTEN_cLeaseType,K_Tenant,0)</definedName>
    <definedName name="T_DTEN_MarketID" localSheetId="0" hidden="1">OFFSET(T_DTEN_cMarketID,'Calendar PF'!K_Tenant,0)</definedName>
    <definedName name="T_DTEN_MarketID" hidden="1">OFFSET(T_DTEN_cMarketID,K_Tenant,0)</definedName>
    <definedName name="T_DTEN_Notes" localSheetId="0" hidden="1">OFFSET(T_DTEN_cNotes,'Calendar PF'!K_Tenant,0)</definedName>
    <definedName name="T_DTEN_Notes" hidden="1">OFFSET(T_DTEN_cNotes,K_Tenant,0)</definedName>
    <definedName name="T_DTEN_PWDet" localSheetId="0" hidden="1">OFFSET('Calendar PF'!T_DTEN_cPWDet,'Calendar PF'!K_Tenant,0)</definedName>
    <definedName name="T_DTEN_PWDet" hidden="1">OFFSET(T_DTEN_cPWDet,K_Tenant,0)</definedName>
    <definedName name="T_DTEN_StepDet" localSheetId="0" hidden="1">OFFSET('Calendar PF'!T_DTEN_cStepDet,'Calendar PF'!K_Tenant,0)</definedName>
    <definedName name="T_DTEN_StepDet" hidden="1">OFFSET(T_DTEN_cStepDet,K_Tenant,0)</definedName>
    <definedName name="T_DTEN_Suite" localSheetId="0" hidden="1">OFFSET('Calendar PF'!T_DTEN_cSuite,'Calendar PF'!K_Tenant,0)</definedName>
    <definedName name="T_DTEN_Suite" hidden="1">OFFSET(T_DTEN_cSuite,K_Tenant,0)</definedName>
    <definedName name="T_DTEN_TenantFR" localSheetId="0" hidden="1">OFFSET(T_DTEN_cTenantFR,'Calendar PF'!K_Tenant,0)</definedName>
    <definedName name="T_DTEN_TenantFR" hidden="1">OFFSET(T_DTEN_cTenantFR,K_Tenant,0)</definedName>
    <definedName name="T_DTEN_TenantID" localSheetId="0" hidden="1">OFFSET(T_DTEN_cTenantID,'Calendar PF'!K_Tenant,0)</definedName>
    <definedName name="T_DTEN_TenantID" hidden="1">OFFSET(T_DTEN_cTenantID,K_Tenant,0)</definedName>
    <definedName name="T_DTEN_TenantName" localSheetId="0" hidden="1">OFFSET(T_DTEN_cTenantName,'Calendar PF'!K_Tenant,0)</definedName>
    <definedName name="T_DTEN_TenantName" hidden="1">OFFSET(T_DTEN_cTenantName,K_Tenant,0)</definedName>
    <definedName name="T_DTEN_TenantRec" localSheetId="0" hidden="1">OFFSET(T_DTEN_cTenantRec,'Calendar PF'!K_Tenant,0)</definedName>
    <definedName name="T_DTEN_TenantRec" hidden="1">OFFSET(T_DTEN_cTenantRec,K_Tenant,0)</definedName>
    <definedName name="T_DTEN_TenantRP" localSheetId="0" hidden="1">OFFSET(T_DTEN_cTenantRP,'Calendar PF'!K_Tenant,0)</definedName>
    <definedName name="T_DTEN_TenantRP" hidden="1">OFFSET(T_DTEN_cTenantRP,K_Tenant,0)</definedName>
    <definedName name="T_DTEN_Type" localSheetId="0" hidden="1">OFFSET(T_DTEN_cType,'Calendar PF'!K_Tenant,0)</definedName>
    <definedName name="T_DTEN_Type" hidden="1">OFFSET(T_DTEN_cType,K_Tenant,0)</definedName>
    <definedName name="T_DTENGRPMEM_BuildingID" localSheetId="0" hidden="1">OFFSET('Calendar PF'!T_DTENGRPMEM_cBuildingID,K_TenantGroupsMem,0)</definedName>
    <definedName name="T_DTENGRPMEM_BuildingID" hidden="1">OFFSET(T_DTENGRPMEM_cBuildingID,K_TenantGroupsMem,0)</definedName>
    <definedName name="T_DTENGRPMEM_cBuildingID" localSheetId="0" hidden="1">#REF!</definedName>
    <definedName name="T_DTENGRPMEM_cBuildingID" hidden="1">#REF!</definedName>
    <definedName name="T_DTENGRPMEM_cGroupID" localSheetId="0" hidden="1">#REF!</definedName>
    <definedName name="T_DTENGRPMEM_cGroupID" hidden="1">#REF!</definedName>
    <definedName name="T_DTENGRPMEM_cName" localSheetId="0" hidden="1">#REF!</definedName>
    <definedName name="T_DTENGRPMEM_cName" hidden="1">#REF!</definedName>
    <definedName name="T_DTENGRPMEM_cPropID" hidden="1">#REF!</definedName>
    <definedName name="T_DTENGRPMEM_cTenantID" hidden="1">#REF!</definedName>
    <definedName name="T_DTENGRPMEM_cVersionID" hidden="1">#REF!</definedName>
    <definedName name="T_DTENGRPMEM_Data" hidden="1">#REF!</definedName>
    <definedName name="T_DTENGRPMEM_GroupID" localSheetId="0" hidden="1">OFFSET('Calendar PF'!T_DTENGRPMEM_cGroupID,K_TenantGroupsMem,0)</definedName>
    <definedName name="T_DTENGRPMEM_GroupID" hidden="1">OFFSET(T_DTENGRPMEM_cGroupID,K_TenantGroupsMem,0)</definedName>
    <definedName name="T_DTENGRPMEM_Name" localSheetId="0" hidden="1">OFFSET('Calendar PF'!T_DTENGRPMEM_cName,K_TenantGroupsMem,0)</definedName>
    <definedName name="T_DTENGRPMEM_Name" hidden="1">OFFSET(T_DTENGRPMEM_cName,K_TenantGroupsMem,0)</definedName>
    <definedName name="T_DTENGRPMEM_PropID" localSheetId="0" hidden="1">OFFSET(T_DTENGRPMEM_cPropID,K_TenantGroupsMem,0)</definedName>
    <definedName name="T_DTENGRPMEM_PropID" hidden="1">OFFSET(T_DTENGRPMEM_cPropID,K_TenantGroupsMem,0)</definedName>
    <definedName name="T_DTENGRPMEM_TenantID" localSheetId="0" hidden="1">OFFSET(T_DTENGRPMEM_cTenantID,K_TenantGroupsMem,0)</definedName>
    <definedName name="T_DTENGRPMEM_TenantID" hidden="1">OFFSET(T_DTENGRPMEM_cTenantID,K_TenantGroupsMem,0)</definedName>
    <definedName name="T_DTENGRPMEM_VersionID" localSheetId="0" hidden="1">OFFSET(T_DTENGRPMEM_cVersionID,K_TenantGroupsMem,0)</definedName>
    <definedName name="T_DTENGRPMEM_VersionID" hidden="1">OFFSET(T_DTENGRPMEM_cVersionID,K_TenantGroupsMem,0)</definedName>
    <definedName name="T_END_Abatement" localSheetId="0" hidden="1">OFFSET('Calendar PF'!T_END_cAbatement,'Calendar PF'!K_Tenant,0)</definedName>
    <definedName name="T_END_Abatement" hidden="1">OFFSET(T_END_cAbatement,K_Tenant,0)</definedName>
    <definedName name="T_END_AbsVac" localSheetId="0" hidden="1">OFFSET('Calendar PF'!T_END_cAbsVac,'Calendar PF'!K_Tenant,0)</definedName>
    <definedName name="T_END_AbsVac" hidden="1">OFFSET(T_END_cAbsVac,K_Tenant,0)</definedName>
    <definedName name="T_END_cAbatement" localSheetId="0" hidden="1">#REF!</definedName>
    <definedName name="T_END_cAbatement" hidden="1">#REF!</definedName>
    <definedName name="T_END_cAbsVac" localSheetId="0" hidden="1">#REF!</definedName>
    <definedName name="T_END_cAbsVac" hidden="1">#REF!</definedName>
    <definedName name="T_END_cCPI" localSheetId="0" hidden="1">#REF!</definedName>
    <definedName name="T_END_cCPI" hidden="1">#REF!</definedName>
    <definedName name="T_END_cLeasingCommission" hidden="1">#REF!</definedName>
    <definedName name="T_END_cMarketRent" hidden="1">#REF!</definedName>
    <definedName name="T_END_cMiscellaneousRent" hidden="1">#REF!</definedName>
    <definedName name="T_END_cMonth" hidden="1">#REF!</definedName>
    <definedName name="T_END_cOccupancy" hidden="1">#REF!</definedName>
    <definedName name="T_END_cPercentageRent" hidden="1">#REF!</definedName>
    <definedName name="T_END_CPI" localSheetId="0" hidden="1">OFFSET('Calendar PF'!T_END_cCPI,'Calendar PF'!K_Tenant,0)</definedName>
    <definedName name="T_END_CPI" hidden="1">OFFSET(T_END_cCPI,K_Tenant,0)</definedName>
    <definedName name="T_END_cPW" localSheetId="0" hidden="1">#REF!</definedName>
    <definedName name="T_END_cPW" hidden="1">#REF!</definedName>
    <definedName name="T_END_cReimbursement" localSheetId="0" hidden="1">#REF!</definedName>
    <definedName name="T_END_cReimbursement" hidden="1">#REF!</definedName>
    <definedName name="T_END_cRetailSales" localSheetId="0" hidden="1">#REF!</definedName>
    <definedName name="T_END_cRetailSales" hidden="1">#REF!</definedName>
    <definedName name="T_END_cTenantImprovement" hidden="1">#REF!</definedName>
    <definedName name="T_END_cTotalBaseRent" hidden="1">#REF!</definedName>
    <definedName name="T_END_EndData" localSheetId="0" hidden="1">IF(T_CALC_Early,OFFSET(T_MONTH_cDataEarly,'Calendar PF'!K_Tenant,'Calendar PF'!T_CALC_EarlyEndOffset-1),OFFSET(IF('Calendar PF'!T_SUPPORT_EndOffset&lt;=252,T_MONTH_cData240,T_MONTH_cData480),'Calendar PF'!K_Tenant,MOD('Calendar PF'!T_SUPPORT_EndOffset-1,252)))</definedName>
    <definedName name="T_END_EndData" hidden="1">IF(T_CALC_Early,OFFSET(T_MONTH_cDataEarly,K_Tenant,T_CALC_EarlyEndOffset-1),OFFSET(IF(T_SUPPORT_EndOffset&lt;=252,T_MONTH_cData240,T_MONTH_cData480),K_Tenant,MOD(T_SUPPORT_EndOffset-1,252)))</definedName>
    <definedName name="T_END_EndDataOcc" localSheetId="0" hidden="1">IF(OR('Calendar PF'!T_CALC_Late,'Calendar PF'!T_DTEN_AffectOcc=0),'Calendar PF'!T_DTEN_FinalSF,'Calendar PF'!T_END_EndData)</definedName>
    <definedName name="T_END_EndDataOcc" hidden="1">IF(OR(T_CALC_Late,T_DTEN_AffectOcc=0),T_DTEN_FinalSF,T_END_EndData)</definedName>
    <definedName name="T_END_EndDataRent" localSheetId="0" hidden="1">IF(T_CALC_Early,OFFSET(T_MONTH_cDataEarly,'Calendar PF'!K_Tenant,'Calendar PF'!T_CALC_EarlyEndOffset-1),OFFSET(IF('Calendar PF'!T_SUPPORT_EndOffset&lt;=252,T_MONTH_cTotalBaseRent240,T_MONTH_cTotalBaseRent480),'Calendar PF'!K_Tenant,MOD('Calendar PF'!T_SUPPORT_EndOffset-1,252)))</definedName>
    <definedName name="T_END_EndDataRent" hidden="1">IF(T_CALC_Early,OFFSET(T_MONTH_cDataEarly,K_Tenant,T_CALC_EarlyEndOffset-1),OFFSET(IF(T_SUPPORT_EndOffset&lt;=252,T_MONTH_cTotalBaseRent240,T_MONTH_cTotalBaseRent480),K_Tenant,MOD(T_SUPPORT_EndOffset-1,252)))</definedName>
    <definedName name="T_END_LeasingCommission" localSheetId="0" hidden="1">OFFSET(T_END_cLeasingCommission,'Calendar PF'!K_Tenant,0)</definedName>
    <definedName name="T_END_LeasingCommission" hidden="1">OFFSET(T_END_cLeasingCommission,K_Tenant,0)</definedName>
    <definedName name="T_END_MarketRent" localSheetId="0" hidden="1">OFFSET(T_END_cMarketRent,'Calendar PF'!K_Tenant,0)</definedName>
    <definedName name="T_END_MarketRent" hidden="1">OFFSET(T_END_cMarketRent,K_Tenant,0)</definedName>
    <definedName name="T_END_MiscellaneousRent" localSheetId="0" hidden="1">OFFSET(T_END_cMiscellaneousRent,'Calendar PF'!K_Tenant,0)</definedName>
    <definedName name="T_END_MiscellaneousRent" hidden="1">OFFSET(T_END_cMiscellaneousRent,K_Tenant,0)</definedName>
    <definedName name="T_END_Month" localSheetId="0" hidden="1">OFFSET(T_END_cMonth,'Calendar PF'!K_Tenant,0)</definedName>
    <definedName name="T_END_Month" hidden="1">OFFSET(T_END_cMonth,K_Tenant,0)</definedName>
    <definedName name="T_END_Occupancy" localSheetId="0" hidden="1">OFFSET(T_END_cOccupancy,'Calendar PF'!K_Tenant,0)</definedName>
    <definedName name="T_END_Occupancy" hidden="1">OFFSET(T_END_cOccupancy,K_Tenant,0)</definedName>
    <definedName name="T_END_PercentageRent" localSheetId="0" hidden="1">OFFSET(T_END_cPercentageRent,'Calendar PF'!K_Tenant,0)</definedName>
    <definedName name="T_END_PercentageRent" hidden="1">OFFSET(T_END_cPercentageRent,K_Tenant,0)</definedName>
    <definedName name="T_END_PW" localSheetId="0" hidden="1">OFFSET('Calendar PF'!T_END_cPW,'Calendar PF'!K_Tenant,0)</definedName>
    <definedName name="T_END_PW" hidden="1">OFFSET(T_END_cPW,K_Tenant,0)</definedName>
    <definedName name="T_END_Reimbursement" localSheetId="0" hidden="1">OFFSET('Calendar PF'!T_END_cReimbursement,'Calendar PF'!K_Tenant,0)</definedName>
    <definedName name="T_END_Reimbursement" hidden="1">OFFSET(T_END_cReimbursement,K_Tenant,0)</definedName>
    <definedName name="T_END_RetailSales" localSheetId="0" hidden="1">OFFSET('Calendar PF'!T_END_cRetailSales,'Calendar PF'!K_Tenant,0)</definedName>
    <definedName name="T_END_RetailSales" hidden="1">OFFSET(T_END_cRetailSales,K_Tenant,0)</definedName>
    <definedName name="T_END_TenantImprovement" localSheetId="0" hidden="1">OFFSET(T_END_cTenantImprovement,'Calendar PF'!K_Tenant,0)</definedName>
    <definedName name="T_END_TenantImprovement" hidden="1">OFFSET(T_END_cTenantImprovement,K_Tenant,0)</definedName>
    <definedName name="T_END_TotalBaseRent" localSheetId="0" hidden="1">OFFSET(T_END_cTotalBaseRent,'Calendar PF'!K_Tenant,0)</definedName>
    <definedName name="T_END_TotalBaseRent" hidden="1">OFFSET(T_END_cTotalBaseRent,K_Tenant,0)</definedName>
    <definedName name="T_Lookup_cMktNum" localSheetId="0" hidden="1">#REF!</definedName>
    <definedName name="T_Lookup_cMktNum" hidden="1">#REF!</definedName>
    <definedName name="T_Lookup_cPropNum" localSheetId="0" hidden="1">#REF!</definedName>
    <definedName name="T_Lookup_cPropNum" hidden="1">#REF!</definedName>
    <definedName name="T_Lookup_FMkt" localSheetId="0" hidden="1">MATCH('Calendar PF'!T_DTEN_Building&amp;'Calendar PF'!T_DTEN_MarketID,OFFSET('Calendar PF'!M_GENERAL_cBuilding,0,0,Param_Markets+1,1)&amp;OFFSET(M_GENERAL_cMarketID,0,0,Param_Markets+1,1),0)-1</definedName>
    <definedName name="T_Lookup_FMkt" hidden="1">MATCH(T_DTEN_Building&amp;T_DTEN_MarketID,OFFSET(M_GENERAL_cBuilding,0,0,Param_Markets+1,1)&amp;OFFSET(M_GENERAL_cMarketID,0,0,Param_Markets+1,1),0)-1</definedName>
    <definedName name="T_Lookup_FProp" localSheetId="0" hidden="1">MATCH('Calendar PF'!T_DTEN_Building,OFFSET('Calendar PF'!P_DPROP_cBuilding,0,0,Param_Properties,1),0)-1</definedName>
    <definedName name="T_Lookup_FProp" hidden="1">MATCH(T_DTEN_Building,OFFSET(P_DPROP_cBuilding,0,0,Param_Properties,1),0)-1</definedName>
    <definedName name="T_Lookup_MktNum" localSheetId="0" hidden="1">OFFSET('Calendar PF'!T_Lookup_cMktNum,'Calendar PF'!K_Tenant,0)</definedName>
    <definedName name="T_Lookup_MktNum" hidden="1">OFFSET(T_Lookup_cMktNum,K_Tenant,0)</definedName>
    <definedName name="T_Lookup_PropNum" localSheetId="0" hidden="1">OFFSET('Calendar PF'!T_Lookup_cPropNum,'Calendar PF'!K_Tenant,0)</definedName>
    <definedName name="T_Lookup_PropNum" hidden="1">OFFSET(T_Lookup_cPropNum,K_Tenant,0)</definedName>
    <definedName name="T_Lookup_rngMktNum" localSheetId="0" hidden="1">OFFSET('Calendar PF'!T_Lookup_cMktNum,0,0,Param_Tenants)</definedName>
    <definedName name="T_Lookup_rngMktNum" hidden="1">OFFSET(T_Lookup_cMktNum,0,0,Param_Tenants)</definedName>
    <definedName name="T_MONTH_Abatement" localSheetId="0" hidden="1">OFFSET('Calendar PF'!T_MONTH_cAbatement240,'Calendar PF'!K_Tenant,'Calendar PF'!K_Month-1)</definedName>
    <definedName name="T_MONTH_Abatement" hidden="1">OFFSET(T_MONTH_cAbatement240,K_Tenant,K_Month-1)</definedName>
    <definedName name="T_MONTH_AbsVac" localSheetId="0" hidden="1">OFFSET('Calendar PF'!T_MONTH_cAbsVac240,'Calendar PF'!K_Tenant,'Calendar PF'!K_Month-1)</definedName>
    <definedName name="T_MONTH_AbsVac" hidden="1">OFFSET(T_MONTH_cAbsVac240,K_Tenant,K_Month-1)</definedName>
    <definedName name="T_MONTH_BaseRent" localSheetId="0" hidden="1">OFFSET(T_MONTH_cBaseRent240,'Calendar PF'!K_Tenant,'Calendar PF'!K_Month-1)</definedName>
    <definedName name="T_MONTH_BaseRent" hidden="1">OFFSET(T_MONTH_cBaseRent240,K_Tenant,K_Month-1)</definedName>
    <definedName name="T_MONTH_cAbatement240" localSheetId="0" hidden="1">#REF!</definedName>
    <definedName name="T_MONTH_cAbatement240" hidden="1">#REF!</definedName>
    <definedName name="T_MONTH_cAbatement480" localSheetId="0" hidden="1">#REF!</definedName>
    <definedName name="T_MONTH_cAbatement480" hidden="1">#REF!</definedName>
    <definedName name="T_MONTH_cAbsVac240" localSheetId="0" hidden="1">#REF!</definedName>
    <definedName name="T_MONTH_cAbsVac240" hidden="1">#REF!</definedName>
    <definedName name="T_MONTH_cAbsVac480" hidden="1">#REF!</definedName>
    <definedName name="T_MONTH_cBaseRent240" hidden="1">#REF!</definedName>
    <definedName name="T_MONTH_cBaseRent480" hidden="1">#REF!</definedName>
    <definedName name="T_MONTH_cCPI240" hidden="1">#REF!</definedName>
    <definedName name="T_MONTH_cData480" hidden="1">#REF!</definedName>
    <definedName name="T_MONTH_cDataEarly" hidden="1">#REF!</definedName>
    <definedName name="T_MONTH_cHardOcc240" hidden="1">#REF!</definedName>
    <definedName name="T_MONTH_cLeasingCommission240" hidden="1">#REF!</definedName>
    <definedName name="T_MONTH_cMarketRent240" hidden="1">#REF!</definedName>
    <definedName name="T_MONTH_cMiscellaneousRent240" hidden="1">#REF!</definedName>
    <definedName name="T_MONTH_cOccupancy240" hidden="1">#REF!</definedName>
    <definedName name="T_MONTH_cPercentageRent240" hidden="1">#REF!</definedName>
    <definedName name="T_MONTH_CPI" localSheetId="0" hidden="1">OFFSET(T_MONTH_cCPI240,'Calendar PF'!K_Tenant,'Calendar PF'!K_Month-1)</definedName>
    <definedName name="T_MONTH_CPI" hidden="1">OFFSET(T_MONTH_cCPI240,K_Tenant,K_Month-1)</definedName>
    <definedName name="T_MONTH_cPW240" localSheetId="0" hidden="1">#REF!</definedName>
    <definedName name="T_MONTH_cPW240" hidden="1">#REF!</definedName>
    <definedName name="T_MONTH_cReimbursement240" localSheetId="0" hidden="1">#REF!</definedName>
    <definedName name="T_MONTH_cReimbursement240" hidden="1">#REF!</definedName>
    <definedName name="T_MONTH_cRetailSales240" localSheetId="0" hidden="1">#REF!</definedName>
    <definedName name="T_MONTH_cRetailSales240" hidden="1">#REF!</definedName>
    <definedName name="T_MONTH_cTenantImprovement240" hidden="1">#REF!</definedName>
    <definedName name="T_MONTH_cTotalBaseRent240" hidden="1">#REF!</definedName>
    <definedName name="T_MONTH_cTotalBaseRent480" hidden="1">#REF!</definedName>
    <definedName name="T_MONTH_LeasingCommission" localSheetId="0" hidden="1">OFFSET(T_MONTH_cLeasingCommission240,'Calendar PF'!K_Tenant,'Calendar PF'!K_Month-1)</definedName>
    <definedName name="T_MONTH_LeasingCommission" hidden="1">OFFSET(T_MONTH_cLeasingCommission240,K_Tenant,K_Month-1)</definedName>
    <definedName name="T_MONTH_MarketRent" localSheetId="0" hidden="1">OFFSET(T_MONTH_cMarketRent240,'Calendar PF'!K_Tenant,'Calendar PF'!K_Month-1)</definedName>
    <definedName name="T_MONTH_MarketRent" hidden="1">OFFSET(T_MONTH_cMarketRent240,K_Tenant,K_Month-1)</definedName>
    <definedName name="T_MONTH_MiscellaneousRent" localSheetId="0" hidden="1">OFFSET(T_MONTH_cMiscellaneousRent240,'Calendar PF'!K_Tenant,'Calendar PF'!K_Month-1)</definedName>
    <definedName name="T_MONTH_MiscellaneousRent" hidden="1">OFFSET(T_MONTH_cMiscellaneousRent240,K_Tenant,K_Month-1)</definedName>
    <definedName name="T_MONTH_Occupancy" localSheetId="0" hidden="1">OFFSET(T_MONTH_cOccupancy240,'Calendar PF'!K_Tenant,'Calendar PF'!K_Month-1)</definedName>
    <definedName name="T_MONTH_Occupancy" hidden="1">OFFSET(T_MONTH_cOccupancy240,K_Tenant,K_Month-1)</definedName>
    <definedName name="T_MONTH_PercentageRent" localSheetId="0" hidden="1">OFFSET(T_MONTH_cPercentageRent240,'Calendar PF'!K_Tenant,'Calendar PF'!K_Month-1)</definedName>
    <definedName name="T_MONTH_PercentageRent" hidden="1">OFFSET(T_MONTH_cPercentageRent240,K_Tenant,K_Month-1)</definedName>
    <definedName name="T_MONTH_Prorate" localSheetId="0" hidden="1">IF(OR('Calendar PF'!K_Month&lt;'Calendar PF'!T_SUPPORT_BeginOffset,'Calendar PF'!K_Month&gt;'Calendar PF'!T_SUPPORT_EndOffset),0,IF('Calendar PF'!K_Month='Calendar PF'!T_SUPPORT_BeginOffset,'Calendar PF'!T_SUPPORT_BeginPR,IF('Calendar PF'!K_Month='Calendar PF'!T_SUPPORT_EndOffset,'Calendar PF'!T_SUPPORT_EndPR,1)))</definedName>
    <definedName name="T_MONTH_Prorate" hidden="1">IF(OR(K_Month&lt;T_SUPPORT_BeginOffset,K_Month&gt;T_SUPPORT_EndOffset),0,IF(K_Month=T_SUPPORT_BeginOffset,T_SUPPORT_BeginPR,IF(K_Month=T_SUPPORT_EndOffset,T_SUPPORT_EndPR,1)))</definedName>
    <definedName name="T_MONTH_PW" localSheetId="0" hidden="1">OFFSET('Calendar PF'!T_MONTH_cPW240,'Calendar PF'!K_Tenant,'Calendar PF'!K_Month-1)</definedName>
    <definedName name="T_MONTH_PW" hidden="1">OFFSET(T_MONTH_cPW240,K_Tenant,K_Month-1)</definedName>
    <definedName name="T_MONTH_Reimbursement" localSheetId="0" hidden="1">OFFSET('Calendar PF'!T_MONTH_cReimbursement240,'Calendar PF'!K_Tenant,'Calendar PF'!K_Month-1)</definedName>
    <definedName name="T_MONTH_Reimbursement" hidden="1">OFFSET(T_MONTH_cReimbursement240,K_Tenant,K_Month-1)</definedName>
    <definedName name="T_MONTH_RetailSales" localSheetId="0" hidden="1">OFFSET('Calendar PF'!T_MONTH_cRetailSales240,'Calendar PF'!K_Tenant,'Calendar PF'!K_Month-1)</definedName>
    <definedName name="T_MONTH_RetailSales" hidden="1">OFFSET(T_MONTH_cRetailSales240,K_Tenant,K_Month-1)</definedName>
    <definedName name="T_MONTH_TenantImprovement" localSheetId="0" hidden="1">OFFSET(T_MONTH_cTenantImprovement240,'Calendar PF'!K_Tenant,'Calendar PF'!K_Month-1)</definedName>
    <definedName name="T_MONTH_TenantImprovement" hidden="1">OFFSET(T_MONTH_cTenantImprovement240,K_Tenant,K_Month-1)</definedName>
    <definedName name="T_MONTH_TotalBaseRent" localSheetId="0" hidden="1">OFFSET(T_MONTH_cTotalBaseRent240,'Calendar PF'!K_Tenant,'Calendar PF'!K_Month-1)</definedName>
    <definedName name="T_MONTH_TotalBaseRent" hidden="1">OFFSET(T_MONTH_cTotalBaseRent240,K_Tenant,K_Month-1)</definedName>
    <definedName name="T_MTC_cMetric" localSheetId="0" hidden="1">#REF!</definedName>
    <definedName name="T_MTC_cMetric" hidden="1">#REF!</definedName>
    <definedName name="T_MTC_Metric1" localSheetId="0" hidden="1">OFFSET('Calendar PF'!T_MTC_cMetric,'Calendar PF'!K_Tenant,'Calendar PF'!K_Metric1)</definedName>
    <definedName name="T_MTC_Metric1" hidden="1">OFFSET(T_MTC_cMetric,K_Tenant,K_Metric1)</definedName>
    <definedName name="T_MTC_MetricRange" localSheetId="0" hidden="1">#REF!</definedName>
    <definedName name="T_MTC_MetricRange" hidden="1">#REF!</definedName>
    <definedName name="T_RNG_Expire" localSheetId="0" hidden="1">OFFSET(T_DTEN_cExpire,0,0,Param_Tenants)</definedName>
    <definedName name="T_RNG_Expire" hidden="1">OFFSET(T_DTEN_cExpire,0,0,Param_Tenants)</definedName>
    <definedName name="T_RNG_FinalSF" localSheetId="0" hidden="1">OFFSET(T_DTEN_cFinalSF,0,0,Param_Tenants)</definedName>
    <definedName name="T_RNG_FinalSF" hidden="1">OFFSET(T_DTEN_cFinalSF,0,0,Param_Tenants)</definedName>
    <definedName name="T_RNG_InitialSF" localSheetId="0" hidden="1">OFFSET(T_DTEN_cInitialSF,0,0,Param_Tenants)</definedName>
    <definedName name="T_RNG_InitialSF" hidden="1">OFFSET(T_DTEN_cInitialSF,0,0,Param_Tenants)</definedName>
    <definedName name="T_RS_Amount" localSheetId="0" hidden="1">OFFSET(T_MONTH_cTotalBaseRent240,'Calendar PF'!K_Tenant,'Calendar PF'!T_RS_Offset-1)</definedName>
    <definedName name="T_RS_Amount" hidden="1">OFFSET(T_MONTH_cTotalBaseRent240,K_Tenant,T_RS_Offset-1)</definedName>
    <definedName name="T_RS_CalcStepCount" localSheetId="0" hidden="1">IF(OR(T_CALC_Early,'Calendar PF'!T_CALC_Late),0,1+IF('Calendar PF'!T_SUPPORT_EndOffset='Calendar PF'!T_SUPPORT_BeginOffset,0,SUM(1-'Calendar PF'!T_RS_StepCountArray)))</definedName>
    <definedName name="T_RS_CalcStepCount" hidden="1">IF(OR(T_CALC_Early,T_CALC_Late),0,1+IF(T_SUPPORT_EndOffset=T_SUPPORT_BeginOffset,0,SUM(1-T_RS_StepCountArray)))</definedName>
    <definedName name="T_RS_cEval" localSheetId="0" hidden="1">#REF!</definedName>
    <definedName name="T_RS_cEval" hidden="1">#REF!</definedName>
    <definedName name="T_RS_cNextStep" localSheetId="0" hidden="1">#REF!</definedName>
    <definedName name="T_RS_cNextStep" hidden="1">#REF!</definedName>
    <definedName name="T_RS_cOffset" localSheetId="0" hidden="1">#REF!</definedName>
    <definedName name="T_RS_cOffset" hidden="1">#REF!</definedName>
    <definedName name="T_RS_Compare" localSheetId="0" hidden="1">IF(OR('Calendar PF'!T_SUPPORT_BeginOffset&gt;'Calendar PF'!K_Month,'Calendar PF'!T_SUPPORT_EndOffset&lt;'Calendar PF'!K_Month),5,IF('Calendar PF'!T_SUPPORT_EndOffset='Calendar PF'!K_Month,IF('Calendar PF'!T_SUPPORT_BeginOffset='Calendar PF'!K_Month,1,4),2+SIGN('Calendar PF'!K_Month-'Calendar PF'!T_SUPPORT_BeginOffset-1)))</definedName>
    <definedName name="T_RS_Compare" hidden="1">IF(OR(T_SUPPORT_BeginOffset&gt;K_Month,T_SUPPORT_EndOffset&lt;K_Month),5,IF(T_SUPPORT_EndOffset=K_Month,IF(T_SUPPORT_BeginOffset=K_Month,1,4),2+SIGN(K_Month-T_SUPPORT_BeginOffset-1)))</definedName>
    <definedName name="T_RS_cStepCount" localSheetId="0" hidden="1">#REF!</definedName>
    <definedName name="T_RS_cStepCount" hidden="1">#REF!</definedName>
    <definedName name="T_RS_EvalRange" localSheetId="0" hidden="1">OFFSET('Calendar PF'!T_RS_cEval,'Calendar PF'!K_Tenant,0,1,Param_Term*12)</definedName>
    <definedName name="T_RS_EvalRange" hidden="1">OFFSET(T_RS_cEval,K_Tenant,0,1,Param_Term*12)</definedName>
    <definedName name="T_RS_IsFirstStep" localSheetId="0" hidden="1">OR(ABS('Calendar PF'!T_MONTH_TotalBaseRent-OFFSET('Calendar PF'!T_MONTH_TotalBaseRent,0,-1)/'Calendar PF'!T_SUPPORT_BeginPR)&gt;F_StepTolerance/'Calendar PF'!T_SUPPORT_BeginPR,COUNTIF('Calendar PF'!T_STEPSF_Dates,'Calendar PF'!K_Month)&gt;0)</definedName>
    <definedName name="T_RS_IsFirstStep" hidden="1">OR(ABS(T_MONTH_TotalBaseRent-OFFSET(T_MONTH_TotalBaseRent,0,-1)/T_SUPPORT_BeginPR)&gt;F_StepTolerance/T_SUPPORT_BeginPR,COUNTIF(T_STEPSF_Dates,K_Month)&gt;0)</definedName>
    <definedName name="T_RS_IsLastStep" localSheetId="0" hidden="1">OR(ABS('Calendar PF'!T_MONTH_TotalBaseRent/'Calendar PF'!T_SUPPORT_EndPR-OFFSET('Calendar PF'!T_MONTH_TotalBaseRent,0,-1))&gt;F_StepTolerance/'Calendar PF'!T_SUPPORT_EndPR,COUNTIF('Calendar PF'!T_STEPSF_Dates,'Calendar PF'!K_Month)&gt;0)</definedName>
    <definedName name="T_RS_IsLastStep" hidden="1">OR(ABS(T_MONTH_TotalBaseRent/T_SUPPORT_EndPR-OFFSET(T_MONTH_TotalBaseRent,0,-1))&gt;F_StepTolerance/T_SUPPORT_EndPR,COUNTIF(T_STEPSF_Dates,K_Month)&gt;0)</definedName>
    <definedName name="T_RS_IsStep" localSheetId="0" hidden="1">OR(ABS('Calendar PF'!T_MONTH_TotalBaseRent-OFFSET('Calendar PF'!T_MONTH_TotalBaseRent,0,-1))&gt;=F_StepTolerance,COUNTIF('Calendar PF'!T_STEPSF_Dates,'Calendar PF'!K_Month)&gt;0)</definedName>
    <definedName name="T_RS_IsStep" hidden="1">OR(ABS(T_MONTH_TotalBaseRent-OFFSET(T_MONTH_TotalBaseRent,0,-1))&gt;=F_StepTolerance,COUNTIF(T_STEPSF_Dates,K_Month)&gt;0)</definedName>
    <definedName name="T_RS_LastStep" localSheetId="0" hidden="1">IF('Calendar PF'!K_Step&gt;1,#REF!,'Calendar PF'!T_SUPPORT_BeginOffset)</definedName>
    <definedName name="T_RS_LastStep" hidden="1">IF(K_Step&gt;1,#REF!,T_SUPPORT_BeginOffset)</definedName>
    <definedName name="T_RS_LastStepOcc" localSheetId="0" hidden="1">OFFSET(T_MONTH_cOccupancy240,'Calendar PF'!K_Tenant,'Calendar PF'!T_RS_LastStep-1)</definedName>
    <definedName name="T_RS_LastStepOcc" hidden="1">OFFSET(T_MONTH_cOccupancy240,K_Tenant,T_RS_LastStep-1)</definedName>
    <definedName name="T_RS_LastStepRent" localSheetId="0" hidden="1">OFFSET(T_MONTH_cTotalBaseRent240,'Calendar PF'!K_Tenant,'Calendar PF'!T_RS_LastStep-1)</definedName>
    <definedName name="T_RS_LastStepRent" hidden="1">OFFSET(T_MONTH_cTotalBaseRent240,K_Tenant,T_RS_LastStep-1)</definedName>
    <definedName name="T_RS_MaxStepCount" localSheetId="0" hidden="1">MAX(OFFSET('Calendar PF'!T_RS_cStepCount,0,0,Param_Tenants,1))</definedName>
    <definedName name="T_RS_MaxStepCount" hidden="1">MAX(OFFSET(T_RS_cStepCount,0,0,Param_Tenants,1))</definedName>
    <definedName name="T_RS_Month" localSheetId="0" hidden="1">#REF!</definedName>
    <definedName name="T_RS_Month" hidden="1">#REF!</definedName>
    <definedName name="T_RS_Month1" localSheetId="0" hidden="1">#REF!</definedName>
    <definedName name="T_RS_Month1" hidden="1">#REF!</definedName>
    <definedName name="T_RS_Occupancy" localSheetId="0" hidden="1">OFFSET(T_MONTH_cOccupancy240,'Calendar PF'!K_Tenant,'Calendar PF'!T_RS_Offset-1)</definedName>
    <definedName name="T_RS_Occupancy" hidden="1">OFFSET(T_MONTH_cOccupancy240,K_Tenant,T_RS_Offset-1)</definedName>
    <definedName name="T_RS_Offset" localSheetId="0" hidden="1">OFFSET('Calendar PF'!T_RS_cOffset,'Calendar PF'!K_Tenant,'Calendar PF'!K_Step-1)</definedName>
    <definedName name="T_RS_Offset" hidden="1">OFFSET(T_RS_cOffset,K_Tenant,K_Step-1)</definedName>
    <definedName name="T_RS_StepArray" localSheetId="0" hidden="1">IF(ABS('Calendar PF'!T_RS_StepRangeOcc-'Calendar PF'!T_RS_LastStepOcc)&lt;'Calendar PF'!F_StepSFTolerance,1,0)*IF(ABS('Calendar PF'!T_RS_StepRangeRent-'Calendar PF'!T_RS_LastStepRent)&lt;F_StepTolerance,1,0)</definedName>
    <definedName name="T_RS_StepArray" hidden="1">IF(ABS(T_RS_StepRangeOcc-T_RS_LastStepOcc)&lt;F_StepSFTolerance,1,0)*IF(ABS(T_RS_StepRangeRent-T_RS_LastStepRent)&lt;F_StepTolerance,1,0)</definedName>
    <definedName name="T_RS_StepCount" localSheetId="0" hidden="1">OFFSET('Calendar PF'!T_RS_cStepCount,'Calendar PF'!K_Tenant,0)</definedName>
    <definedName name="T_RS_StepCount" hidden="1">OFFSET(T_RS_cStepCount,K_Tenant,0)</definedName>
    <definedName name="T_RS_StepCountArray" localSheetId="0" hidden="1">IF(ABS('Calendar PF'!T_RS_StepRangeOcc-OFFSET('Calendar PF'!T_RS_StepRangeOcc,0,-1))&lt;'Calendar PF'!F_StepSFTolerance,1,0)*IF(ABS('Calendar PF'!T_RS_StepRangeRent-OFFSET('Calendar PF'!T_RS_StepRangeRent,0,-1))&lt;F_StepTolerance,1,0)</definedName>
    <definedName name="T_RS_StepCountArray" hidden="1">IF(ABS(T_RS_StepRangeOcc-OFFSET(T_RS_StepRangeOcc,0,-1))&lt;F_StepSFTolerance,1,0)*IF(ABS(T_RS_StepRangeRent-OFFSET(T_RS_StepRangeRent,0,-1))&lt;F_StepTolerance,1,0)</definedName>
    <definedName name="T_RS_StepExtendRange" localSheetId="0" hidden="1">OFFSET('Calendar PF'!T_RS_cOffset,0,0,1,MAX(1,'Calendar PF'!T_RS_MaxStepCount))</definedName>
    <definedName name="T_RS_StepExtendRange" hidden="1">OFFSET(T_RS_cOffset,0,0,1,MAX(1,T_RS_MaxStepCount))</definedName>
    <definedName name="T_RS_StepRange" localSheetId="0" hidden="1">StepRangeOcc*StepRangeRent</definedName>
    <definedName name="T_RS_StepRange" hidden="1">StepRangeOcc*StepRangeRent</definedName>
    <definedName name="T_RS_StepRangeOcc" localSheetId="0" hidden="1">OFFSET('Calendar PF'!T_RS_LastStepOcc,0,1,1,'Calendar PF'!T_SUPPORT_EndOffset-'Calendar PF'!T_RS_LastStep)</definedName>
    <definedName name="T_RS_StepRangeOcc" hidden="1">OFFSET(T_RS_LastStepOcc,0,1,1,T_SUPPORT_EndOffset-T_RS_LastStep)</definedName>
    <definedName name="T_RS_StepRangeRent" localSheetId="0" hidden="1">OFFSET('Calendar PF'!T_RS_LastStepRent,0,1,1,'Calendar PF'!T_SUPPORT_EndOffset-'Calendar PF'!T_RS_LastStep)</definedName>
    <definedName name="T_RS_StepRangeRent" hidden="1">OFFSET(T_RS_LastStepRent,0,1,1,T_SUPPORT_EndOffset-T_RS_LastStep)</definedName>
    <definedName name="T_RS_ThisStep" localSheetId="0" hidden="1">'Calendar PF'!T_RS_LastStep+IF('Calendar PF'!T_SUPPORT_EndOffset-'Calendar PF'!T_RS_LastStep=1,1,MATCH(0,'Calendar PF'!T_RS_StepArray,0))</definedName>
    <definedName name="T_RS_ThisStep" hidden="1">T_RS_LastStep+IF(T_SUPPORT_EndOffset-T_RS_LastStep=1,1,MATCH(0,T_RS_StepArray,0))</definedName>
    <definedName name="T_STEPSF_cAmount" localSheetId="0" hidden="1">#REF!</definedName>
    <definedName name="T_STEPSF_cAmount" hidden="1">#REF!</definedName>
    <definedName name="T_STEPSF_cDate" localSheetId="0" hidden="1">#REF!</definedName>
    <definedName name="T_STEPSF_cDate" hidden="1">#REF!</definedName>
    <definedName name="T_STEPSF_Data" localSheetId="0" hidden="1">#REF!</definedName>
    <definedName name="T_STEPSF_Data" hidden="1">#REF!</definedName>
    <definedName name="T_STEPSF_Date1" localSheetId="0" hidden="1">OFFSET('Calendar PF'!T_STEPSF_cDate,'Calendar PF'!K_Tenant,0)</definedName>
    <definedName name="T_STEPSF_Date1" hidden="1">OFFSET(T_STEPSF_cDate,K_Tenant,0)</definedName>
    <definedName name="T_STEPSF_Dates" localSheetId="0" hidden="1">OFFSET('Calendar PF'!T_STEPSF_Date1,0,0,1,12)</definedName>
    <definedName name="T_STEPSF_Dates" hidden="1">OFFSET(T_STEPSF_Date1,0,0,1,12)</definedName>
    <definedName name="T_STEPSF_SuiteSize" localSheetId="0" hidden="1">IF(AND('Calendar PF'!K_Month&lt;'Calendar PF'!T_STEPSF_Date1,'Calendar PF'!T_STEPSF_Date1&gt;'Calendar PF'!T_SUPPORT_BeginOffset),1,OFFSET('Calendar PF'!T_STEPSF_cAmount,'Calendar PF'!K_Tenant,MATCH(MAX('Calendar PF'!K_Month,'Calendar PF'!T_STEPSF_Date1),'Calendar PF'!T_STEPSF_Dates,1)-1))</definedName>
    <definedName name="T_STEPSF_SuiteSize" hidden="1">IF(AND(K_Month&lt;T_STEPSF_Date1,T_STEPSF_Date1&gt;T_SUPPORT_BeginOffset),1,OFFSET(T_STEPSF_cAmount,K_Tenant,MATCH(MAX(K_Month,T_STEPSF_Date1),T_STEPSF_Dates,1)-1))</definedName>
    <definedName name="T_SUPPORT_BeginOffset" localSheetId="0" hidden="1">OFFSET('Calendar PF'!T_SUPPORT_cBeginOffset,'Calendar PF'!K_Tenant,0)</definedName>
    <definedName name="T_SUPPORT_BeginOffset" hidden="1">OFFSET(T_SUPPORT_cBeginOffset,K_Tenant,0)</definedName>
    <definedName name="T_SUPPORT_BeginPR" localSheetId="0" hidden="1">OFFSET('Calendar PF'!T_SUPPORT_cBeginPR,'Calendar PF'!K_Tenant,0)</definedName>
    <definedName name="T_SUPPORT_BeginPR" hidden="1">OFFSET(T_SUPPORT_cBeginPR,K_Tenant,0)</definedName>
    <definedName name="T_SUPPORT_cBeginOffset" localSheetId="0" hidden="1">#REF!</definedName>
    <definedName name="T_SUPPORT_cBeginOffset" hidden="1">#REF!</definedName>
    <definedName name="T_SUPPORT_cBeginPR" localSheetId="0" hidden="1">#REF!</definedName>
    <definedName name="T_SUPPORT_cBeginPR" hidden="1">#REF!</definedName>
    <definedName name="T_SUPPORT_cEndOffset" localSheetId="0" hidden="1">#REF!</definedName>
    <definedName name="T_SUPPORT_cEndOffset" hidden="1">#REF!</definedName>
    <definedName name="T_SUPPORT_cEndPR" hidden="1">#REF!</definedName>
    <definedName name="T_SUPPORT_EndOffset" localSheetId="0" hidden="1">OFFSET('Calendar PF'!T_SUPPORT_cEndOffset,'Calendar PF'!K_Tenant,0)</definedName>
    <definedName name="T_SUPPORT_EndOffset" hidden="1">OFFSET(T_SUPPORT_cEndOffset,K_Tenant,0)</definedName>
    <definedName name="T_SUPPORT_EndPR" localSheetId="0" hidden="1">OFFSET(T_SUPPORT_cEndPR,'Calendar PF'!K_Tenant,0)</definedName>
    <definedName name="T_SUPPORT_EndPR" hidden="1">OFFSET(T_SUPPORT_cEndPR,K_Tenant,0)</definedName>
    <definedName name="T_SUPPORT_Row" localSheetId="0" hidden="1">#REF!</definedName>
    <definedName name="T_SUPPORT_Row" hidden="1">#REF!</definedName>
    <definedName name="Table_3out" hidden="1">#REF!</definedName>
    <definedName name="Tables" localSheetId="0" hidden="1">{"sales",#N/A,FALSE,"Sales";"sales existing",#N/A,FALSE,"Sales";"sales rd1",#N/A,FALSE,"Sales";"sales rd2",#N/A,FALSE,"Sales"}</definedName>
    <definedName name="Tables" hidden="1">{"sales",#N/A,FALSE,"Sales";"sales existing",#N/A,FALSE,"Sales";"sales rd1",#N/A,FALSE,"Sales";"sales rd2",#N/A,FALSE,"Sales"}</definedName>
    <definedName name="Temp1" localSheetId="0" hidden="1">{"quarterly",#N/A,FALSE,"Income Statement";#N/A,#N/A,FALSE,"print segment";#N/A,#N/A,FALSE,"Balance Sheet";#N/A,#N/A,FALSE,"Annl Inc";#N/A,#N/A,FALSE,"Cash Flow"}</definedName>
    <definedName name="Temp1" hidden="1">{"quarterly",#N/A,FALSE,"Income Statement";#N/A,#N/A,FALSE,"print segment";#N/A,#N/A,FALSE,"Balance Sheet";#N/A,#N/A,FALSE,"Annl Inc";#N/A,#N/A,FALSE,"Cash Flow"}</definedName>
    <definedName name="test" localSheetId="0" hidden="1">{"Outflow 1",#N/A,FALSE,"Outflows-Inflows";"Outflow 2",#N/A,FALSE,"Outflows-Inflows";"Inflow 1",#N/A,FALSE,"Outflows-Inflows";"Inflow 2",#N/A,FALSE,"Outflows-Inflows"}</definedName>
    <definedName name="test" hidden="1">{"Outflow 1",#N/A,FALSE,"Outflows-Inflows";"Outflow 2",#N/A,FALSE,"Outflows-Inflows";"Inflow 1",#N/A,FALSE,"Outflows-Inflows";"Inflow 2",#N/A,FALSE,"Outflows-Inflows"}</definedName>
    <definedName name="test_1" localSheetId="0" hidden="1">{"History+Projection+5Comps",#N/A,FALSE,"HISTORY (2)";"$ Per Occupied History+Projection+5Comps",#N/A,FALSE,"HISTORY (2)";"History+Projection",#N/A,FALSE,"HISTORY (2)"}</definedName>
    <definedName name="test_1" hidden="1">{"History+Projection+5Comps",#N/A,FALSE,"HISTORY (2)";"$ Per Occupied History+Projection+5Comps",#N/A,FALSE,"HISTORY (2)";"History+Projection",#N/A,FALSE,"HISTORY (2)"}</definedName>
    <definedName name="test_1_1" localSheetId="0" hidden="1">{"History+Projection+5Comps",#N/A,FALSE,"HISTORY (2)";"$ Per Occupied History+Projection+5Comps",#N/A,FALSE,"HISTORY (2)";"History+Projection",#N/A,FALSE,"HISTORY (2)"}</definedName>
    <definedName name="test_1_1" hidden="1">{"History+Projection+5Comps",#N/A,FALSE,"HISTORY (2)";"$ Per Occupied History+Projection+5Comps",#N/A,FALSE,"HISTORY (2)";"History+Projection",#N/A,FALSE,"HISTORY (2)"}</definedName>
    <definedName name="test_1_1_1" localSheetId="0" hidden="1">{"History+Projection+5Comps",#N/A,FALSE,"HISTORY (2)";"$ Per Occupied History+Projection+5Comps",#N/A,FALSE,"HISTORY (2)";"History+Projection",#N/A,FALSE,"HISTORY (2)"}</definedName>
    <definedName name="test_1_1_1" hidden="1">{"History+Projection+5Comps",#N/A,FALSE,"HISTORY (2)";"$ Per Occupied History+Projection+5Comps",#N/A,FALSE,"HISTORY (2)";"History+Projection",#N/A,FALSE,"HISTORY (2)"}</definedName>
    <definedName name="test_1_2" localSheetId="0" hidden="1">{"History+Projection+5Comps",#N/A,FALSE,"HISTORY (2)";"$ Per Occupied History+Projection+5Comps",#N/A,FALSE,"HISTORY (2)";"History+Projection",#N/A,FALSE,"HISTORY (2)"}</definedName>
    <definedName name="test_1_2" hidden="1">{"History+Projection+5Comps",#N/A,FALSE,"HISTORY (2)";"$ Per Occupied History+Projection+5Comps",#N/A,FALSE,"HISTORY (2)";"History+Projection",#N/A,FALSE,"HISTORY (2)"}</definedName>
    <definedName name="test_2" localSheetId="0" hidden="1">{"History+Projection+5Comps",#N/A,FALSE,"HISTORY (2)";"$ Per Occupied History+Projection+5Comps",#N/A,FALSE,"HISTORY (2)";"History+Projection",#N/A,FALSE,"HISTORY (2)"}</definedName>
    <definedName name="test_2" hidden="1">{"History+Projection+5Comps",#N/A,FALSE,"HISTORY (2)";"$ Per Occupied History+Projection+5Comps",#N/A,FALSE,"HISTORY (2)";"History+Projection",#N/A,FALSE,"HISTORY (2)"}</definedName>
    <definedName name="test_2_1" localSheetId="0" hidden="1">{"History+Projection+5Comps",#N/A,FALSE,"HISTORY (2)";"$ Per Occupied History+Projection+5Comps",#N/A,FALSE,"HISTORY (2)";"History+Projection",#N/A,FALSE,"HISTORY (2)"}</definedName>
    <definedName name="test_2_1" hidden="1">{"History+Projection+5Comps",#N/A,FALSE,"HISTORY (2)";"$ Per Occupied History+Projection+5Comps",#N/A,FALSE,"HISTORY (2)";"History+Projection",#N/A,FALSE,"HISTORY (2)"}</definedName>
    <definedName name="test_3" localSheetId="0" hidden="1">{"History+Projection+5Comps",#N/A,FALSE,"HISTORY (2)";"$ Per Occupied History+Projection+5Comps",#N/A,FALSE,"HISTORY (2)";"History+Projection",#N/A,FALSE,"HISTORY (2)"}</definedName>
    <definedName name="test_3" hidden="1">{"History+Projection+5Comps",#N/A,FALSE,"HISTORY (2)";"$ Per Occupied History+Projection+5Comps",#N/A,FALSE,"HISTORY (2)";"History+Projection",#N/A,FALSE,"HISTORY (2)"}</definedName>
    <definedName name="Test2" hidden="1">{"INCOME",#N/A,FALSE,"ProNet";"VALUE",#N/A,FALSE,"ProNet"}</definedName>
    <definedName name="Test3" hidden="1">{"INCOME",#N/A,FALSE,"ProNet";"VALUE",#N/A,FALSE,"ProNet"}</definedName>
    <definedName name="test4" hidden="1">{"CHART",#N/A,FALSE,"Arch Communications"}</definedName>
    <definedName name="testII" localSheetId="0" hidden="1">{"History+Projection+5Comps",#N/A,FALSE,"HISTORY (2)";"$ Per Occupied History+Projection+5Comps",#N/A,FALSE,"HISTORY (2)";"History+Projection",#N/A,FALSE,"HISTORY (2)"}</definedName>
    <definedName name="testII" hidden="1">{"History+Projection+5Comps",#N/A,FALSE,"HISTORY (2)";"$ Per Occupied History+Projection+5Comps",#N/A,FALSE,"HISTORY (2)";"History+Projection",#N/A,FALSE,"HISTORY (2)"}</definedName>
    <definedName name="testII_1" localSheetId="0" hidden="1">{"History+Projection+5Comps",#N/A,FALSE,"HISTORY (2)";"$ Per Occupied History+Projection+5Comps",#N/A,FALSE,"HISTORY (2)";"History+Projection",#N/A,FALSE,"HISTORY (2)"}</definedName>
    <definedName name="testII_1" hidden="1">{"History+Projection+5Comps",#N/A,FALSE,"HISTORY (2)";"$ Per Occupied History+Projection+5Comps",#N/A,FALSE,"HISTORY (2)";"History+Projection",#N/A,FALSE,"HISTORY (2)"}</definedName>
    <definedName name="testII_1_1" localSheetId="0" hidden="1">{"History+Projection+5Comps",#N/A,FALSE,"HISTORY (2)";"$ Per Occupied History+Projection+5Comps",#N/A,FALSE,"HISTORY (2)";"History+Projection",#N/A,FALSE,"HISTORY (2)"}</definedName>
    <definedName name="testII_1_1" hidden="1">{"History+Projection+5Comps",#N/A,FALSE,"HISTORY (2)";"$ Per Occupied History+Projection+5Comps",#N/A,FALSE,"HISTORY (2)";"History+Projection",#N/A,FALSE,"HISTORY (2)"}</definedName>
    <definedName name="testII_1_1_1" localSheetId="0" hidden="1">{"History+Projection+5Comps",#N/A,FALSE,"HISTORY (2)";"$ Per Occupied History+Projection+5Comps",#N/A,FALSE,"HISTORY (2)";"History+Projection",#N/A,FALSE,"HISTORY (2)"}</definedName>
    <definedName name="testII_1_1_1" hidden="1">{"History+Projection+5Comps",#N/A,FALSE,"HISTORY (2)";"$ Per Occupied History+Projection+5Comps",#N/A,FALSE,"HISTORY (2)";"History+Projection",#N/A,FALSE,"HISTORY (2)"}</definedName>
    <definedName name="testII_1_2" localSheetId="0" hidden="1">{"History+Projection+5Comps",#N/A,FALSE,"HISTORY (2)";"$ Per Occupied History+Projection+5Comps",#N/A,FALSE,"HISTORY (2)";"History+Projection",#N/A,FALSE,"HISTORY (2)"}</definedName>
    <definedName name="testII_1_2" hidden="1">{"History+Projection+5Comps",#N/A,FALSE,"HISTORY (2)";"$ Per Occupied History+Projection+5Comps",#N/A,FALSE,"HISTORY (2)";"History+Projection",#N/A,FALSE,"HISTORY (2)"}</definedName>
    <definedName name="testII_2" localSheetId="0" hidden="1">{"History+Projection+5Comps",#N/A,FALSE,"HISTORY (2)";"$ Per Occupied History+Projection+5Comps",#N/A,FALSE,"HISTORY (2)";"History+Projection",#N/A,FALSE,"HISTORY (2)"}</definedName>
    <definedName name="testII_2" hidden="1">{"History+Projection+5Comps",#N/A,FALSE,"HISTORY (2)";"$ Per Occupied History+Projection+5Comps",#N/A,FALSE,"HISTORY (2)";"History+Projection",#N/A,FALSE,"HISTORY (2)"}</definedName>
    <definedName name="testII_2_1" localSheetId="0" hidden="1">{"History+Projection+5Comps",#N/A,FALSE,"HISTORY (2)";"$ Per Occupied History+Projection+5Comps",#N/A,FALSE,"HISTORY (2)";"History+Projection",#N/A,FALSE,"HISTORY (2)"}</definedName>
    <definedName name="testII_2_1" hidden="1">{"History+Projection+5Comps",#N/A,FALSE,"HISTORY (2)";"$ Per Occupied History+Projection+5Comps",#N/A,FALSE,"HISTORY (2)";"History+Projection",#N/A,FALSE,"HISTORY (2)"}</definedName>
    <definedName name="testII_3" localSheetId="0" hidden="1">{"History+Projection+5Comps",#N/A,FALSE,"HISTORY (2)";"$ Per Occupied History+Projection+5Comps",#N/A,FALSE,"HISTORY (2)";"History+Projection",#N/A,FALSE,"HISTORY (2)"}</definedName>
    <definedName name="testII_3" hidden="1">{"History+Projection+5Comps",#N/A,FALSE,"HISTORY (2)";"$ Per Occupied History+Projection+5Comps",#N/A,FALSE,"HISTORY (2)";"History+Projection",#N/A,FALSE,"HISTORY (2)"}</definedName>
    <definedName name="TextRefCopyRangeCount" hidden="1">31</definedName>
    <definedName name="thou">[67]Model!$D$8</definedName>
    <definedName name="TITLE">'[46]14-Fins'!#REF!</definedName>
    <definedName name="tjktyn" localSheetId="0" hidden="1">#REF!</definedName>
    <definedName name="tjktyn" hidden="1">#REF!</definedName>
    <definedName name="tjstjr" localSheetId="0" hidden="1">[27]Occ!#REF!</definedName>
    <definedName name="tjstjr" hidden="1">[27]Occ!#REF!</definedName>
    <definedName name="TLA.004" hidden="1">#REF!</definedName>
    <definedName name="to" localSheetId="0" hidden="1">{#N/A,#N/A,FALSE,"letter";#N/A,#N/A,FALSE,"PP_0895";#N/A,#N/A,FALSE,"PP_0995"}</definedName>
    <definedName name="to" hidden="1">{#N/A,#N/A,FALSE,"letter";#N/A,#N/A,FALSE,"PP_0895";#N/A,#N/A,FALSE,"PP_0995"}</definedName>
    <definedName name="TOPBORDER">'[46]14-Fins'!#REF!</definedName>
    <definedName name="TotalProjectOHLot" hidden="1">[68]CostBreakdownSummary!$F$25</definedName>
    <definedName name="TotalSalesPrice" hidden="1">[68]CostBreakdownSummary!$F$9</definedName>
    <definedName name="trial" localSheetId="0" hidden="1">{"Outflow 1",#N/A,FALSE,"Outflows-Inflows";"Outflow 2",#N/A,FALSE,"Outflows-Inflows";"Inflow 1",#N/A,FALSE,"Outflows-Inflows";"Inflow 2",#N/A,FALSE,"Outflows-Inflows"}</definedName>
    <definedName name="trial" hidden="1">{"Outflow 1",#N/A,FALSE,"Outflows-Inflows";"Outflow 2",#N/A,FALSE,"Outflows-Inflows";"Inflow 1",#N/A,FALSE,"Outflows-Inflows";"Inflow 2",#N/A,FALSE,"Outflows-Inflows"}</definedName>
    <definedName name="tshymnsty" hidden="1">[27]Occ!#REF!</definedName>
    <definedName name="ttt" localSheetId="0" hidden="1">{"Outflow 1",#N/A,FALSE,"Outflows-Inflows";"Outflow 2",#N/A,FALSE,"Outflows-Inflows";"Inflow 1",#N/A,FALSE,"Outflows-Inflows";"Inflow 2",#N/A,FALSE,"Outflows-Inflows"}</definedName>
    <definedName name="ttt" hidden="1">{"Outflow 1",#N/A,FALSE,"Outflows-Inflows";"Outflow 2",#N/A,FALSE,"Outflows-Inflows";"Inflow 1",#N/A,FALSE,"Outflows-Inflows";"Inflow 2",#N/A,FALSE,"Outflows-Inflows"}</definedName>
    <definedName name="TY" hidden="1">[41]PROFIT!$A$43:$G$49</definedName>
    <definedName name="tyhtrh" localSheetId="0" hidden="1">#REF!</definedName>
    <definedName name="tyhtrh" hidden="1">#REF!</definedName>
    <definedName name="tyjm" localSheetId="0" hidden="1">#REF!</definedName>
    <definedName name="tyjm" hidden="1">#REF!</definedName>
    <definedName name="TYPYEAR" localSheetId="0">'[46]14-Fins'!#REF!</definedName>
    <definedName name="TYPYEAR">'[46]14-Fins'!#REF!</definedName>
    <definedName name="uj" localSheetId="0" hidden="1">{#N/A,#N/A,FALSE,"Chart 2 by Prop Type"}</definedName>
    <definedName name="uj" hidden="1">{#N/A,#N/A,FALSE,"Chart 2 by Prop Type"}</definedName>
    <definedName name="UNT">#REF!</definedName>
    <definedName name="USDollar" localSheetId="0" hidden="1">#REF!</definedName>
    <definedName name="USDollar" hidden="1">#REF!</definedName>
    <definedName name="uyfkf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uyfkf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UYR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UYR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Value" localSheetId="0" hidden="1">{#N/A,#N/A,FALSE,"Cashflow Analysis";#N/A,#N/A,FALSE,"Sensitivity Analysis";#N/A,#N/A,FALSE,"PV";#N/A,#N/A,FALSE,"Pro Forma"}</definedName>
    <definedName name="Value" hidden="1">{#N/A,#N/A,FALSE,"Cashflow Analysis";#N/A,#N/A,FALSE,"Sensitivity Analysis";#N/A,#N/A,FALSE,"PV";#N/A,#N/A,FALSE,"Pro Forma"}</definedName>
    <definedName name="Value.2" localSheetId="0" hidden="1">{#N/A,#N/A,FALSE,"Cashflow Analysis";#N/A,#N/A,FALSE,"Sensitivity Analysis";#N/A,#N/A,FALSE,"PV";#N/A,#N/A,FALSE,"Pro Forma"}</definedName>
    <definedName name="Value.2" hidden="1">{#N/A,#N/A,FALSE,"Cashflow Analysis";#N/A,#N/A,FALSE,"Sensitivity Analysis";#N/A,#N/A,FALSE,"PV";#N/A,#N/A,FALSE,"Pro Forma"}</definedName>
    <definedName name="value1" localSheetId="0" hidden="1">{#N/A,#N/A,FALSE,"Cashflow Analysis";#N/A,#N/A,FALSE,"Sensitivity Analysis";#N/A,#N/A,FALSE,"PV";#N/A,#N/A,FALSE,"Pro Forma"}</definedName>
    <definedName name="value1" hidden="1">{#N/A,#N/A,FALSE,"Cashflow Analysis";#N/A,#N/A,FALSE,"Sensitivity Analysis";#N/A,#N/A,FALSE,"PV";#N/A,#N/A,FALSE,"Pro Forma"}</definedName>
    <definedName name="value1.2" localSheetId="0" hidden="1">{#N/A,#N/A,FALSE,"Cashflow Analysis";#N/A,#N/A,FALSE,"Sensitivity Analysis";#N/A,#N/A,FALSE,"PV";#N/A,#N/A,FALSE,"Pro Forma"}</definedName>
    <definedName name="value1.2" hidden="1">{#N/A,#N/A,FALSE,"Cashflow Analysis";#N/A,#N/A,FALSE,"Sensitivity Analysis";#N/A,#N/A,FALSE,"PV";#N/A,#N/A,FALSE,"Pro Forma"}</definedName>
    <definedName name="var96_96" localSheetId="0" hidden="1">{#N/A,#N/A,FALSE,"B_Spread"}</definedName>
    <definedName name="var96_96" hidden="1">{#N/A,#N/A,FALSE,"B_Spread"}</definedName>
    <definedName name="VARIATIONS">'[46]14-Fins'!#REF!</definedName>
    <definedName name="vfd" hidden="1">'[37]Comp. Transaction'!#REF!</definedName>
    <definedName name="vj" localSheetId="0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v" hidden="1">#REF!</definedName>
    <definedName name="vvvv" localSheetId="0" hidden="1">{#N/A,#N/A,FALSE,"Cashflow Analysis";#N/A,#N/A,FALSE,"Sensitivity Analysis";#N/A,#N/A,FALSE,"PV";#N/A,#N/A,FALSE,"Pro Forma"}</definedName>
    <definedName name="vvvv" hidden="1">{#N/A,#N/A,FALSE,"Cashflow Analysis";#N/A,#N/A,FALSE,"Sensitivity Analysis";#N/A,#N/A,FALSE,"PV";#N/A,#N/A,FALSE,"Pro Forma"}</definedName>
    <definedName name="VVVV.2" localSheetId="0" hidden="1">{#N/A,#N/A,FALSE,"Cashflow Analysis";#N/A,#N/A,FALSE,"Sensitivity Analysis";#N/A,#N/A,FALSE,"PV";#N/A,#N/A,FALSE,"Pro Forma"}</definedName>
    <definedName name="VVVV.2" hidden="1">{#N/A,#N/A,FALSE,"Cashflow Analysis";#N/A,#N/A,FALSE,"Sensitivity Analysis";#N/A,#N/A,FALSE,"PV";#N/A,#N/A,FALSE,"Pro Forma"}</definedName>
    <definedName name="w" localSheetId="0" hidden="1">{#N/A,#N/A,FALSE,"Chart 2 by Prop Type"}</definedName>
    <definedName name="w" hidden="1">{#N/A,#N/A,FALSE,"Chart 2 by Prop Type"}</definedName>
    <definedName name="wafe" localSheetId="0" hidden="1">{"summary1",#N/A,TRUE,"Comps";"summary2",#N/A,TRUE,"Comps";"summary3",#N/A,TRUE,"Comps"}</definedName>
    <definedName name="wafe" hidden="1">{"summary1",#N/A,TRUE,"Comps";"summary2",#N/A,TRUE,"Comps";"summary3",#N/A,TRUE,"Comps"}</definedName>
    <definedName name="was" localSheetId="0" hidden="1">{#N/A,#N/A,FALSE,"Chart 2 by Prop Type"}</definedName>
    <definedName name="was" hidden="1">{#N/A,#N/A,FALSE,"Chart 2 by Prop Type"}</definedName>
    <definedName name="we" localSheetId="0" hidden="1">{#N/A,#N/A,FALSE,"Chart 2 by Prop Type"}</definedName>
    <definedName name="we" hidden="1">{#N/A,#N/A,FALSE,"Chart 2 by Prop Type"}</definedName>
    <definedName name="WEA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A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faf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fa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QQE" localSheetId="0" hidden="1">{"summary1",#N/A,TRUE,"Comps";"summary2",#N/A,TRUE,"Comps";"summary3",#N/A,TRUE,"Comps"}</definedName>
    <definedName name="WEQQE" hidden="1">{"summary1",#N/A,TRUE,"Comps";"summary2",#N/A,TRUE,"Comps";"summary3",#N/A,TRUE,"Comps"}</definedName>
    <definedName name="West" hidden="1">'[69]Cost Approach'!#REF!</definedName>
    <definedName name="what" localSheetId="0" hidden="1">{"Page1",#N/A,FALSE,"7979";"Page2",#N/A,FALSE,"7979";"Page3",#N/A,FALSE,"7979"}</definedName>
    <definedName name="what" hidden="1">{"Page1",#N/A,FALSE,"7979";"Page2",#N/A,FALSE,"7979";"Page3",#N/A,FALSE,"7979"}</definedName>
    <definedName name="what_asdf2" hidden="1">{#N/A,#N/A,FALSE,"OperatingAssumptions"}</definedName>
    <definedName name="whatwhat" localSheetId="0" hidden="1">{"Page1",#N/A,FALSE,"7979";"Page2",#N/A,FALSE,"7979";"Page3",#N/A,FALSE,"7979"}</definedName>
    <definedName name="whatwhat" hidden="1">{"Page1",#N/A,FALSE,"7979";"Page2",#N/A,FALSE,"7979";"Page3",#N/A,FALSE,"7979"}</definedName>
    <definedName name="WQE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QE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r" localSheetId="0" hidden="1">{"Output-3Column",#N/A,FALSE,"Output"}</definedName>
    <definedName name="wr" hidden="1">{"Output-3Column",#N/A,FALSE,"Output"}</definedName>
    <definedName name="wr.Brookfield._.Notes." hidden="1">{#N/A,#N/A,FALSE,"Note 2";#N/A,#N/A,FALSE,"Note 3";#N/A,#N/A,FALSE,"Note 4";#N/A,#N/A,FALSE,"Note 5";#N/A,#N/A,FALSE,"Note 6";#N/A,#N/A,FALSE,"Note 10"}</definedName>
    <definedName name="wr.Brookfield._.Notes._1" hidden="1">{#N/A,#N/A,FALSE,"Note 2";#N/A,#N/A,FALSE,"Note 3";#N/A,#N/A,FALSE,"Note 4";#N/A,#N/A,FALSE,"Note 5";#N/A,#N/A,FALSE,"Note 6";#N/A,#N/A,FALSE,"Note 10"}</definedName>
    <definedName name="wr.Brookfield._.Notes._2" hidden="1">{#N/A,#N/A,FALSE,"Note 2";#N/A,#N/A,FALSE,"Note 3";#N/A,#N/A,FALSE,"Note 4";#N/A,#N/A,FALSE,"Note 5";#N/A,#N/A,FALSE,"Note 6";#N/A,#N/A,FALSE,"Note 10"}</definedName>
    <definedName name="wrhrtn" localSheetId="0" hidden="1">#REF!</definedName>
    <definedName name="wrhrtn" hidden="1">#REF!</definedName>
    <definedName name="wrn" localSheetId="0" hidden="1">{"Inflation-BaseYear",#N/A,FALSE,"Inputs"}</definedName>
    <definedName name="wrn" hidden="1">{"Inflation-BaseYear",#N/A,FALSE,"Inputs"}</definedName>
    <definedName name="wrn.12._.MONTH._.SPREAD." hidden="1">{#N/A,#N/A,FALSE,"CPM";#N/A,#N/A,FALSE,"CVI";#N/A,#N/A,FALSE,"RNL";#N/A,#N/A,FALSE,"HAL";#N/A,#N/A,FALSE,"WPL";#N/A,#N/A,FALSE,"RPL";#N/A,#N/A,FALSE,"GVA";#N/A,#N/A,FALSE,"LRJKL";#N/A,#N/A,FALSE,"LPCVI";#N/A,#N/A,FALSE,"RGW and RGW2";#N/A,#N/A,FALSE,"RHL";#N/A,#N/A,FALSE,"HRP";#N/A,#N/A,FALSE,"WPE";#N/A,#N/A,FALSE,"DEL";#N/A,#N/A,FALSE,"PCA";#N/A,#N/A,FALSE,"PBL";#N/A,#N/A,FALSE,"KLL";#N/A,#N/A,FALSE,"RCR";#N/A,#N/A,FALSE,"LRJ#1";#N/A,#N/A,FALSE,"LRJ#2";#N/A,#N/A,FALSE,"OPL"}</definedName>
    <definedName name="wrn.2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20._.year._.alt" localSheetId="0" hidden="1">{"proj",#N/A,TRUE,"Proj";"landschflow 20",#N/A,TRUE,"LandCshFlw";"allcshflw 20",#N/A,TRUE,"AllCshFlw";"net unit 20",#N/A,TRUE,"NetUnit";"cum net 20",#N/A,TRUE,"CumNet";"net unit 20",#N/A,TRUE,"NetRes";"gross 20",#N/A,TRUE,"Gross";"infracost",#N/A,TRUE,"InfraCost";"bldg cost 20",#N/A,TRUE,"BldgCost";"parking 20",#N/A,TRUE,"Parking";"open sp 20",#N/A,TRUE,"OpenSp";"interim 20",#N/A,TRUE,"Interim";"landsale 20",#N/A,TRUE,"LandSale";"noi 20",#N/A,TRUE,"NOI";"bldg sale 20",#N/A,TRUE,"BldgSale";"aff hsg",#N/A,TRUE,"AffHsg";"taxinc 20",#N/A,TRUE,"TaxInc"}</definedName>
    <definedName name="wrn.20._.year._.alt" hidden="1">{"proj",#N/A,TRUE,"Proj";"landschflow 20",#N/A,TRUE,"LandCshFlw";"allcshflw 20",#N/A,TRUE,"AllCshFlw";"net unit 20",#N/A,TRUE,"NetUnit";"cum net 20",#N/A,TRUE,"CumNet";"net unit 20",#N/A,TRUE,"NetRes";"gross 20",#N/A,TRUE,"Gross";"infracost",#N/A,TRUE,"InfraCost";"bldg cost 20",#N/A,TRUE,"BldgCost";"parking 20",#N/A,TRUE,"Parking";"open sp 20",#N/A,TRUE,"OpenSp";"interim 20",#N/A,TRUE,"Interim";"landsale 20",#N/A,TRUE,"LandSale";"noi 20",#N/A,TRUE,"NOI";"bldg sale 20",#N/A,TRUE,"BldgSale";"aff hsg",#N/A,TRUE,"AffHsg";"taxinc 20",#N/A,TRUE,"TaxInc"}</definedName>
    <definedName name="wrn.20._.year._.full." localSheetId="0" hidden="1">{"proj",#N/A,TRUE,"Proj";"landschflow 20",#N/A,TRUE,"LandCshFlw";"allcshflw 20",#N/A,TRUE,"AllCshFlw";"net unit 20",#N/A,TRUE,"NetUnit";"cum net 20",#N/A,TRUE,"CumNet";"net unit 20",#N/A,TRUE,"NetRes";"gross 20",#N/A,TRUE,"Gross";"infracost",#N/A,TRUE,"InfraCost";"bldg cost 20",#N/A,TRUE,"BldgCost";"parking 20",#N/A,TRUE,"Parking";"open sp 20",#N/A,TRUE,"OpenSp";"interim 20",#N/A,TRUE,"Interim";"landsale 20",#N/A,TRUE,"LandSale";"noi 20",#N/A,TRUE,"NOI";"bldg sale 20",#N/A,TRUE,"BldgSale";"aff hsg",#N/A,TRUE,"AffHsg";"taxinc 20",#N/A,TRUE,"TaxInc"}</definedName>
    <definedName name="wrn.20._.year._.full." hidden="1">{"proj",#N/A,TRUE,"Proj";"landschflow 20",#N/A,TRUE,"LandCshFlw";"allcshflw 20",#N/A,TRUE,"AllCshFlw";"net unit 20",#N/A,TRUE,"NetUnit";"cum net 20",#N/A,TRUE,"CumNet";"net unit 20",#N/A,TRUE,"NetRes";"gross 20",#N/A,TRUE,"Gross";"infracost",#N/A,TRUE,"InfraCost";"bldg cost 20",#N/A,TRUE,"BldgCost";"parking 20",#N/A,TRUE,"Parking";"open sp 20",#N/A,TRUE,"OpenSp";"interim 20",#N/A,TRUE,"Interim";"landsale 20",#N/A,TRUE,"LandSale";"noi 20",#N/A,TRUE,"NOI";"bldg sale 20",#N/A,TRUE,"BldgSale";"aff hsg",#N/A,TRUE,"AffHsg";"taxinc 20",#N/A,TRUE,"TaxInc"}</definedName>
    <definedName name="wrn.275PricingBook." localSheetId="0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Schedulles." localSheetId="0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3._.Year._.Summary." localSheetId="0" hidden="1">{#N/A,#N/A,FALSE,"3-Year Summary"}</definedName>
    <definedName name="wrn.3._.Year._.Summary." hidden="1">{#N/A,#N/A,FALSE,"3-Year Summary"}</definedName>
    <definedName name="wrn.399." localSheetId="0" hidden="1">{#N/A,#N/A,FALSE,"A";#N/A,#N/A,FALSE,"C"}</definedName>
    <definedName name="wrn.399." hidden="1">{#N/A,#N/A,FALSE,"A";#N/A,#N/A,FALSE,"C"}</definedName>
    <definedName name="wrn.acall." localSheetId="0" hidden="1">{"acmonth",#N/A,FALSE,"AirControls";"acroll",#N/A,FALSE,"AirControls";"acprof",#N/A,FALSE,"AirControls"}</definedName>
    <definedName name="wrn.acall." hidden="1">{"acmonth",#N/A,FALSE,"AirControls";"acroll",#N/A,FALSE,"AirControls";"acprof",#N/A,FALSE,"AirControls"}</definedName>
    <definedName name="wrn.access." hidden="1">{"Access",#N/A,FALSE,"Access"}</definedName>
    <definedName name="wrn.Accretion." localSheetId="0" hidden="1">{"Accretion",#N/A,FALSE,"Assum"}</definedName>
    <definedName name="wrn.Accretion." hidden="1">{"Accretion",#N/A,FALSE,"Assum"}</definedName>
    <definedName name="wrn.acmonth." localSheetId="0" hidden="1">{"acmonth",#N/A,FALSE,"AirControls"}</definedName>
    <definedName name="wrn.acmonth." hidden="1">{"acmonth",#N/A,FALSE,"AirControls"}</definedName>
    <definedName name="wrn.acprof." localSheetId="0" hidden="1">{"acprof",#N/A,FALSE,"AirControls"}</definedName>
    <definedName name="wrn.acprof." hidden="1">{"acprof",#N/A,FALSE,"AirControls"}</definedName>
    <definedName name="wrn.Acq._.Model." hidden="1">{"RTN",#N/A,FALSE,"RTN";"Inc Stmt",#N/A,FALSE,"Inc Stmt";"Stats",#N/A,FALSE,"Stats";"Rnds",#N/A,FALSE,"Rnds";"Capx",#N/A,FALSE,"CapX";"Dues",#N/A,FALSE,"Dues";"Hist",#N/A,FALSE,"Hist";"Rev1",#N/A,FALSE,"Rev";"Rev2",#N/A,FALSE,"Rev";"Exp",#N/A,FALSE,"Exp";"Rounds",#N/A,FALSE,"Rounds";"Cap Imp",#N/A,FALSE,"Cap Imp"}</definedName>
    <definedName name="wrn.Acquisition._.Model." hidden="1">{"Return",#N/A,FALSE,"RTN";"Inc Stmt",#N/A,FALSE,"Inc Stmt";"Stats",#N/A,FALSE,"Stats";"Rnds",#N/A,FALSE,"Rnds";"Dues",#N/A,FALSE,"Dues";"Capx",#N/A,FALSE,"CapX";"History",#N/A,FALSE,"Hist";"Rev",#N/A,FALSE,"Rev";"Expenses",#N/A,FALSE,"Exp";"Rounds",#N/A,FALSE,"Rounds";"Capex",#N/A,FALSE,"Capex"}</definedName>
    <definedName name="wrn.Acquisitions." localSheetId="0" hidden="1">{"One",#N/A,FALSE,"Acquisitions";"Two",#N/A,FALSE,"Acquisitions"}</definedName>
    <definedName name="wrn.Acquisitions." hidden="1">{"One",#N/A,FALSE,"Acquisitions";"Two",#N/A,FALSE,"Acquisitions"}</definedName>
    <definedName name="wrn.acroll." localSheetId="0" hidden="1">{"acroll",#N/A,FALSE,"AirControls"}</definedName>
    <definedName name="wrn.acroll." hidden="1">{"acroll",#N/A,FALSE,"AirControls"}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AN." localSheetId="0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localSheetId="0" hidden="1">{#N/A,#N/A,FALSE,"Summary";#N/A,#N/A,FALSE,"Gen. Wash.";#N/A,#N/A,FALSE,"Iris Court";#N/A,#N/A,FALSE,"Castle Court";#N/A,#N/A,FALSE,"Edge Hills";#N/A,#N/A,FALSE,"Talbot Woods";#N/A,#N/A,FALSE,"Edge Terrace";#N/A,#N/A,FALSE,"Edge Village";#N/A,#N/A,FALSE,"Westgate";#N/A,#N/A,FALSE,"Century Hills";#N/A,#N/A,FALSE,"Parkview";#N/A,#N/A,FALSE,"Park Bethesda";#N/A,#N/A,FALSE,"Fairfax";#N/A,#N/A,FALSE,"North Park";#N/A,#N/A,FALSE,"Huntington";#N/A,#N/A,FALSE,"Bennington"}</definedName>
    <definedName name="wrn.All." hidden="1">{#N/A,#N/A,FALSE,"Summary";#N/A,#N/A,FALSE,"Gen. Wash.";#N/A,#N/A,FALSE,"Iris Court";#N/A,#N/A,FALSE,"Castle Court";#N/A,#N/A,FALSE,"Edge Hills";#N/A,#N/A,FALSE,"Talbot Woods";#N/A,#N/A,FALSE,"Edge Terrace";#N/A,#N/A,FALSE,"Edge Village";#N/A,#N/A,FALSE,"Westgate";#N/A,#N/A,FALSE,"Century Hills";#N/A,#N/A,FALSE,"Parkview";#N/A,#N/A,FALSE,"Park Bethesda";#N/A,#N/A,FALSE,"Fairfax";#N/A,#N/A,FALSE,"North Park";#N/A,#N/A,FALSE,"Huntington";#N/A,#N/A,FALSE,"Bennington"}</definedName>
    <definedName name="wrn.All._.Budget._.Detail_Forecast." localSheetId="0" hidden="1">{"All Budget Detail-Forecast",#N/A,FALSE,"Forecast"}</definedName>
    <definedName name="wrn.All._.Budget._.Detail_Forecast." hidden="1">{"All Budget Detail-Forecast",#N/A,FALSE,"Forecast"}</definedName>
    <definedName name="wrn.All._.Budget._.Detail_Reit." localSheetId="0" hidden="1">{"All Budget Detail-Reit",#N/A,FALSE,"Forecast"}</definedName>
    <definedName name="wrn.All._.Budget._.Detail_Reit." hidden="1">{"All Budget Detail-Reit",#N/A,FALSE,"Forecast"}</definedName>
    <definedName name="wrn.All._.Non._.Recov._.Op._.Exp_Forecast." localSheetId="0" hidden="1">{"All Non-Recov. Op. Exp-Forecast",#N/A,FALSE,"Forecast"}</definedName>
    <definedName name="wrn.All._.Non._.Recov._.Op._.Exp_Forecast." hidden="1">{"All Non-Recov. Op. Exp-Forecast",#N/A,FALSE,"Forecast"}</definedName>
    <definedName name="wrn.All._.Non._.Recov._.Op._.Exp_Reit." localSheetId="0" hidden="1">{"All Non-Recov. Op. Exp-Reit",#N/A,FALSE,"Forecast"}</definedName>
    <definedName name="wrn.All._.Non._.Recov._.Op._.Exp_Reit." hidden="1">{"All Non-Recov. Op. Exp-Reit",#N/A,FALSE,"Forecast"}</definedName>
    <definedName name="wrn.All._.Rental._.Income_Forecast." localSheetId="0" hidden="1">{"All Rental Income-Reforecast",#N/A,FALSE,"Forecast"}</definedName>
    <definedName name="wrn.All._.Rental._.Income_Forecast." hidden="1">{"All Rental Income-Reforecast",#N/A,FALSE,"Forecast"}</definedName>
    <definedName name="wrn.All._.Rental._.Income_Reit." localSheetId="0" hidden="1">{"All Rental Income-Reit",#N/A,FALSE,"Forecast"}</definedName>
    <definedName name="wrn.All._.Rental._.Income_Reit." hidden="1">{"All Rental Income-Reit",#N/A,FALSE,"Forecast"}</definedName>
    <definedName name="wrn.All._.Reports." localSheetId="0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wrn.All._.Reports.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wrn.All._.Schedules." localSheetId="0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wrn.All._.Schedules.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wrn.All._.Stock_10_12_14." localSheetId="0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Subs." hidden="1">{#N/A,#N/A,FALSE,"HVAC";#N/A,#N/A,FALSE,"Acoust. Clg.";#N/A,#N/A,FALSE,"Chain link";#N/A,#N/A,FALSE,"Electrical";#N/A,#N/A,FALSE,"Plaster";#N/A,#N/A,FALSE,"Plumbing";#N/A,#N/A,FALSE,"Site Util";#N/A,#N/A,FALSE,"Fire";#N/A,#N/A,FALSE,"Flooring";#N/A,#N/A,FALSE,"Paint";#N/A,#N/A,FALSE,"Drywall+";#N/A,#N/A,FALSE,"Roofing";#N/A,#N/A,FALSE,"Misc. Steel";#N/A,#N/A,FALSE,"Glass";#N/A,#N/A,FALSE,"Site Conc";#N/A,#N/A,FALSE,"Paving";#N/A,#N/A,FALSE,"Grading";#N/A,#N/A,FALSE,"Landscape";#N/A,#N/A,FALSE,"Trailer";#N/A,#N/A,FALSE,"Misc.";#N/A,#N/A,FALSE,"Doors";#N/A,#N/A,FALSE,"Demolition";#N/A,#N/A,FALSE,"Mtl Bldg";#N/A,#N/A,FALSE,"Survey"}</definedName>
    <definedName name="wrn.all.2" localSheetId="0" hidden="1">{#N/A,#N/A,FALSE,"SCHEDULE A";"MINIMUM RENT",#N/A,FALSE,"SCHEDULES B &amp; C";"PERCENTAGE RENT",#N/A,FALSE,"SCHEDULES B &amp; C";#N/A,#N/A,FALSE,"SCHEDULE D";"SUMMARY SCHEDULE",#N/A,FALSE,"SCHEDULE E";#N/A,#N/A,FALSE,"SCHEDULE F";#N/A,#N/A,FALSE,"SCHEDULE G";"SUMMARY SCHEDULE",#N/A,FALSE,"SCHEDULE H";"SUMMARY SCHEDULE",#N/A,FALSE,"SCHEDULE I";#N/A,#N/A,FALSE,"SCHEDULE J";#N/A,#N/A,FALSE,"SCHEDULE 2";#N/A,#N/A,FALSE,"SCHEDULE 3";#N/A,#N/A,FALSE,"MARKETING I";#N/A,#N/A,FALSE,"MARKETING II";#N/A,#N/A,FALSE,"MARKETING III"}</definedName>
    <definedName name="wrn.all.2" hidden="1">{#N/A,#N/A,FALSE,"SCHEDULE A";"MINIMUM RENT",#N/A,FALSE,"SCHEDULES B &amp; C";"PERCENTAGE RENT",#N/A,FALSE,"SCHEDULES B &amp; C";#N/A,#N/A,FALSE,"SCHEDULE D";"SUMMARY SCHEDULE",#N/A,FALSE,"SCHEDULE E";#N/A,#N/A,FALSE,"SCHEDULE F";#N/A,#N/A,FALSE,"SCHEDULE G";"SUMMARY SCHEDULE",#N/A,FALSE,"SCHEDULE H";"SUMMARY SCHEDULE",#N/A,FALSE,"SCHEDULE I";#N/A,#N/A,FALSE,"SCHEDULE J";#N/A,#N/A,FALSE,"SCHEDULE 2";#N/A,#N/A,FALSE,"SCHEDULE 3";#N/A,#N/A,FALSE,"MARKETING I";#N/A,#N/A,FALSE,"MARKETING II";#N/A,#N/A,FALSE,"MARKETING III"}</definedName>
    <definedName name="wrn.all2" localSheetId="0" hidden="1">{#N/A,#N/A,TRUE,"3-Gateway";#N/A,#N/A,TRUE,"4-ByrkitAve.Bus.Ctr.";#N/A,#N/A,TRUE,"5- 851 Marietta Assoc.";#N/A,#N/A,TRUE,"6-Fesslers";#N/A,#N/A,TRUE,"7- 3300 Sample";#N/A,#N/A,TRUE,"8-Blackthorn-Wells";#N/A,#N/A,TRUE,"9-BlackthornNimtz";#N/A,#N/A,TRUE,"10-Willow Trace II";#N/A,#N/A,TRUE,"11-Homeland";#N/A,#N/A,TRUE,"12-Dugdale";#N/A,#N/A,TRUE,"13-Park Center";#N/A,#N/A,TRUE,"14-Michiana";#N/A,#N/A,TRUE,"15-LTV (Niles)";#N/A,#N/A,TRUE,"16-Niles-Colfax";#N/A,#N/A,TRUE,"17-Colfax Place";#N/A,#N/A,TRUE,"18-Pru Office"}</definedName>
    <definedName name="wrn.all2" hidden="1">{#N/A,#N/A,TRUE,"3-Gateway";#N/A,#N/A,TRUE,"4-ByrkitAve.Bus.Ctr.";#N/A,#N/A,TRUE,"5- 851 Marietta Assoc.";#N/A,#N/A,TRUE,"6-Fesslers";#N/A,#N/A,TRUE,"7- 3300 Sample";#N/A,#N/A,TRUE,"8-Blackthorn-Wells";#N/A,#N/A,TRUE,"9-BlackthornNimtz";#N/A,#N/A,TRUE,"10-Willow Trace II";#N/A,#N/A,TRUE,"11-Homeland";#N/A,#N/A,TRUE,"12-Dugdale";#N/A,#N/A,TRUE,"13-Park Center";#N/A,#N/A,TRUE,"14-Michiana";#N/A,#N/A,TRUE,"15-LTV (Niles)";#N/A,#N/A,TRUE,"16-Niles-Colfax";#N/A,#N/A,TRUE,"17-Colfax Place";#N/A,#N/A,TRUE,"18-Pru Office"}</definedName>
    <definedName name="wrn.Annual." hidden="1">{"ANNUAL",#N/A,FALSE,"Summary";"ANNUAL",#N/A,FALSE,"Pro Forma";"ANNUAL",#N/A,FALSE,"Equity"}</definedName>
    <definedName name="wrn.Annual._.Report." localSheetId="0" hidden="1">{"annual",#N/A,FALSE,"Pro Forma";#N/A,#N/A,FALSE,"Golf Operations"}</definedName>
    <definedName name="wrn.Annual._.Report." hidden="1">{"annual",#N/A,FALSE,"Pro Forma";#N/A,#N/A,FALSE,"Golf Operations"}</definedName>
    <definedName name="wrn.Annual._.Summary." localSheetId="0" hidden="1">{"Annual Cash Flows",#N/A,FALSE,"Annual Summary"}</definedName>
    <definedName name="wrn.Annual._.Summary." hidden="1">{"Annual Cash Flows",#N/A,FALSE,"Annual Summary"}</definedName>
    <definedName name="wrn.AnnualRentRoll" hidden="1">{"AnnualRentRoll",#N/A,FALSE,"RentRoll"}</definedName>
    <definedName name="wrn.AnnualRentRoll." localSheetId="0" hidden="1">{"AnnualRentRoll",#N/A,FALSE,"RentRoll"}</definedName>
    <definedName name="wrn.AnnualRentRoll." hidden="1">{"AnnualRentRoll",#N/A,FALSE,"RentRoll"}</definedName>
    <definedName name="wrn.annualrentroll2" hidden="1">{"AnnualRentRoll",#N/A,FALSE,"RentRoll"}</definedName>
    <definedName name="wrn.appendix._.c." localSheetId="0" hidden="1">{"interim 20",#N/A,TRUE,"Interim";"landsale 20",#N/A,TRUE,"LandSale";"noi 20",#N/A,TRUE,"NOI";"bldg sale 20",#N/A,TRUE,"BldgSale";"aff hsg",#N/A,TRUE,"AffHsg"}</definedName>
    <definedName name="wrn.appendix._.c." hidden="1">{"interim 20",#N/A,TRUE,"Interim";"landsale 20",#N/A,TRUE,"LandSale";"noi 20",#N/A,TRUE,"NOI";"bldg sale 20",#N/A,TRUE,"BldgSale";"aff hsg",#N/A,TRUE,"AffHsg"}</definedName>
    <definedName name="wrn.Arena._.PCD." localSheetId="0" hidden="1">{#N/A,#N/A,TRUE,"Maritime Park Arena PCD";#N/A,#N/A,TRUE,"Maritime Park Arena IOR"}</definedName>
    <definedName name="wrn.Arena._.PCD." hidden="1">{#N/A,#N/A,TRUE,"Maritime Park Arena PCD";#N/A,#N/A,TRUE,"Maritime Park Arena IOR"}</definedName>
    <definedName name="wrn.Asia.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localSheetId="0" hidden="1">{"baseassum",#N/A,FALSE,"BASEDCF";"bassum2",#N/A,FALSE,"BASEDCF";"hmix",#N/A,FALSE,"BASEDCF"}</definedName>
    <definedName name="wrn.assumptions." hidden="1">{"baseassum",#N/A,FALSE,"BASEDCF";"bassum2",#N/A,FALSE,"BASEDCF";"hmix",#N/A,FALSE,"BASEDCF"}</definedName>
    <definedName name="wrn.Assumptions._.Pages." localSheetId="0" hidden="1">{#N/A,#N/A,FALSE,"Prophet Systems Assumptions";#N/A,#N/A,FALSE,"LAN_Galaxy Assumptions";#N/A,#N/A,FALSE,"Star Assumptions";#N/A,#N/A,FALSE,"KATZ Assumptions";#N/A,#N/A,FALSE,"Prophet Systems Assumptions (2)"}</definedName>
    <definedName name="wrn.Assumptions._.Pages." hidden="1">{#N/A,#N/A,FALSE,"Prophet Systems Assumptions";#N/A,#N/A,FALSE,"LAN_Galaxy Assumptions";#N/A,#N/A,FALSE,"Star Assumptions";#N/A,#N/A,FALSE,"KATZ Assumptions";#N/A,#N/A,FALSE,"Prophet Systems Assumptions (2)"}</definedName>
    <definedName name="wrn.ASU." hidden="1">{#N/A,#N/A,FALSE,"Demo";#N/A,#N/A,FALSE,"Earth";#N/A,#N/A,FALSE,"Termite";#N/A,#N/A,FALSE,"Caisson";#N/A,#N/A,FALSE,"Landscape";#N/A,#N/A,FALSE,"SiteConc";#N/A,#N/A,FALSE,"Conc";#N/A,#N/A,FALSE,"Mason";#N/A,#N/A,FALSE,"Steel";#N/A,#N/A,FALSE,"MtlDeck";#N/A,#N/A,FALSE,"MiscMtl";#N/A,#N/A,FALSE,"WkSht1";#N/A,#N/A,FALSE,"P-Lam";#N/A,#N/A,FALSE,"WtrProof";#N/A,#N/A,FALSE,"Insul";#N/A,#N/A,FALSE,"Roof";#N/A,#N/A,FALSE,"Alum";#N/A,#N/A,FALSE,"ShtMtl";#N/A,#N/A,FALSE,"Skylt";#N/A,#N/A,FALSE,"Seal"}</definedName>
    <definedName name="wrn.B._.Spread._.Worksheet._.Summary." localSheetId="0" hidden="1">{#N/A,#N/A,FALSE,"B_Spread"}</definedName>
    <definedName name="wrn.B._.Spread._.Worksheet._.Summary." hidden="1">{#N/A,#N/A,FALSE,"B_Spread"}</definedName>
    <definedName name="wrn.B._.Spread._.Worksheets._.Detail." localSheetId="0" hidden="1">{#N/A,#N/A,FALSE,"B_Spread"}</definedName>
    <definedName name="wrn.B._.Spread._.Worksheets._.Detail." hidden="1">{#N/A,#N/A,FALSE,"B_Spread"}</definedName>
    <definedName name="wrn.Balance_Sheet." localSheetId="0" hidden="1">{"One",#N/A,FALSE,"Balance Sheet"}</definedName>
    <definedName name="wrn.Balance_Sheet." hidden="1">{"One",#N/A,FALSE,"Balance Sheet"}</definedName>
    <definedName name="wrn.bankrep." localSheetId="0" hidden="1">{#N/A,#N/A,FALSE,"ExecSum";#N/A,#N/A,FALSE,"Summary";#N/A,#N/A,FALSE,"Budget";#N/A,#N/A,FALSE,"CashFlow"}</definedName>
    <definedName name="wrn.bankrep." hidden="1">{#N/A,#N/A,FALSE,"ExecSum";#N/A,#N/A,FALSE,"Summary";#N/A,#N/A,FALSE,"Budget";#N/A,#N/A,FALSE,"CashFlow"}</definedName>
    <definedName name="wrn.Basic." localSheetId="0" hidden="1">{#N/A,#N/A,FALSE,"Cover";#N/A,#N/A,FALSE,"Assumptions";#N/A,#N/A,FALSE,"Acquirer";#N/A,#N/A,FALSE,"Target";#N/A,#N/A,FALSE,"Income Statement";#N/A,#N/A,FALSE,"Summary Tables"}</definedName>
    <definedName name="wrn.Basic." hidden="1">{#N/A,#N/A,FALSE,"Cover";#N/A,#N/A,FALSE,"Assumptions";#N/A,#N/A,FALSE,"Acquirer";#N/A,#N/A,FALSE,"Target";#N/A,#N/A,FALSE,"Income Statement";#N/A,#N/A,FALSE,"Summary Tables"}</definedName>
    <definedName name="wrn.BIGGER." hidden="1">{"PROFORMA",#N/A,FALSE,"A";"BIGGER 1",#N/A,FALSE,"B";"BIGGER 2",#N/A,FALSE,"B";"BIGGER 3",#N/A,FALSE,"B";"SMALL CF 1",#N/A,FALSE,"C"}</definedName>
    <definedName name="wrn.Birdie." hidden="1">{#N/A,#N/A,FALSE,"Trans Summary";#N/A,#N/A,FALSE,"Proforma Five Yr";#N/A,#N/A,FALSE,"Occ and Rate"}</definedName>
    <definedName name="wrn.BlackWhite." localSheetId="0" hidden="1">{#N/A,#N/A,FALSE,"NNN sum";#N/A,#N/A,FALSE,"10-yr Opt. A Sum";#N/A,#N/A,FALSE,"10-yr Opt A Other Costs";#N/A,#N/A,FALSE,"Purchase Sum";#N/A,#N/A,FALSE,"Purchase Other Costs"}</definedName>
    <definedName name="wrn.BlackWhite." hidden="1">{#N/A,#N/A,FALSE,"NNN sum";#N/A,#N/A,FALSE,"10-yr Opt. A Sum";#N/A,#N/A,FALSE,"10-yr Opt A Other Costs";#N/A,#N/A,FALSE,"Purchase Sum";#N/A,#N/A,FALSE,"Purchase Other Costs"}</definedName>
    <definedName name="wrn.BlackWhite5" localSheetId="0" hidden="1">{#N/A,#N/A,FALSE,"NNN sum";#N/A,#N/A,FALSE,"10-yr Opt. A Sum";#N/A,#N/A,FALSE,"10-yr Opt A Other Costs";#N/A,#N/A,FALSE,"Purchase Sum";#N/A,#N/A,FALSE,"Purchase Other Costs"}</definedName>
    <definedName name="wrn.BlackWhite5" hidden="1">{#N/A,#N/A,FALSE,"NNN sum";#N/A,#N/A,FALSE,"10-yr Opt. A Sum";#N/A,#N/A,FALSE,"10-yr Opt A Other Costs";#N/A,#N/A,FALSE,"Purchase Sum";#N/A,#N/A,FALSE,"Purchase Other Costs"}</definedName>
    <definedName name="wrn.bleu4." localSheetId="0" hidden="1">{#N/A,#N/A,FALSE}</definedName>
    <definedName name="wrn.bleu4." hidden="1">{#N/A,#N/A,FALSE}</definedName>
    <definedName name="wrn.Blue._.Book._.Sections." localSheetId="0" hidden="1">{#N/A,#N/A,TRUE,"Summary";#N/A,#N/A,TRUE,"Program Scheme";#N/A,#N/A,TRUE,"Assumptions";#N/A,#N/A,TRUE,"Development Budget &amp; Timing";#N/A,#N/A,TRUE,"Cash Flow";#N/A,#N/A,TRUE,"Cash Flow to Debt &amp; Equity"}</definedName>
    <definedName name="wrn.Blue._.Book._.Sections." hidden="1">{#N/A,#N/A,TRUE,"Summary";#N/A,#N/A,TRUE,"Program Scheme";#N/A,#N/A,TRUE,"Assumptions";#N/A,#N/A,TRUE,"Development Budget &amp; Timing";#N/A,#N/A,TRUE,"Cash Flow";#N/A,#N/A,TRUE,"Cash Flow to Debt &amp; Equity"}</definedName>
    <definedName name="wrn.bobsum." localSheetId="0" hidden="1">{"bobsum",#N/A,FALSE,"BobSummary"}</definedName>
    <definedName name="wrn.bobsum." hidden="1">{"bobsum",#N/A,FALSE,"BobSummary"}</definedName>
    <definedName name="wrn.Bonds." localSheetId="0" hidden="1">{#N/A,#N/A,FALSE,"Bonds - Consol";#N/A,#N/A,FALSE,"Bonds - Lakes";#N/A,#N/A,FALSE,"Bonds - Chabot";#N/A,#N/A,FALSE,"Bonds - Diablo"}</definedName>
    <definedName name="wrn.Bonds." hidden="1">{#N/A,#N/A,FALSE,"Bonds - Consol";#N/A,#N/A,FALSE,"Bonds - Lakes";#N/A,#N/A,FALSE,"Bonds - Chabot";#N/A,#N/A,FALSE,"Bonds - Diablo"}</definedName>
    <definedName name="wrn.BOOK." localSheetId="0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wrn.BOOK.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wrn.Book._.Reports." localSheetId="0" hidden="1">{"Current Month",#N/A,FALSE,"Current Compar.";"Year-To-Date",#N/A,FALSE,"Year Comparison";"Forecast",#N/A,FALSE,"Comparison NOI";"Actual Input",#N/A,FALSE,"Act...Ratios"}</definedName>
    <definedName name="wrn.Book._.Reports." hidden="1">{"Current Month",#N/A,FALSE,"Current Compar.";"Year-To-Date",#N/A,FALSE,"Year Comparison";"Forecast",#N/A,FALSE,"Comparison NOI";"Actual Input",#N/A,FALSE,"Act...Ratios"}</definedName>
    <definedName name="wrn.Both._.Outputs." localSheetId="0" hidden="1">{"LTV Output",#N/A,FALSE,"Output";"DCR Output",#N/A,FALSE,"Output"}</definedName>
    <definedName name="wrn.Both._.Outputs." hidden="1">{"LTV Output",#N/A,FALSE,"Output";"DCR Output",#N/A,FALSE,"Output"}</definedName>
    <definedName name="wrn.brall." localSheetId="0" hidden="1">{"brmonth",#N/A,FALSE,"brazil";"brroll",#N/A,FALSE,"brazil";"brprof",#N/A,FALSE,"brazil"}</definedName>
    <definedName name="wrn.brall." hidden="1">{"brmonth",#N/A,FALSE,"brazil";"brroll",#N/A,FALSE,"brazil";"brprof",#N/A,FALSE,"brazil"}</definedName>
    <definedName name="wrn.brmonth." localSheetId="0" hidden="1">{"brmonth",#N/A,FALSE,"brazil"}</definedName>
    <definedName name="wrn.brmonth." hidden="1">{"brmonth",#N/A,FALSE,"brazil"}</definedName>
    <definedName name="wrn.Brookfield._.Notes." hidden="1">{#N/A,#N/A,FALSE,"Note 2";#N/A,#N/A,FALSE,"Note 3";#N/A,#N/A,FALSE,"Note 4";#N/A,#N/A,FALSE,"Note 5";#N/A,#N/A,FALSE,"Note 6";#N/A,#N/A,FALSE,"Note 10"}</definedName>
    <definedName name="wrn.brprof." localSheetId="0" hidden="1">{"brprof",#N/A,FALSE,"brazil"}</definedName>
    <definedName name="wrn.brprof." hidden="1">{"brprof",#N/A,FALSE,"brazil"}</definedName>
    <definedName name="wrn.brroll." localSheetId="0" hidden="1">{"brroll",#N/A,FALSE,"brazil"}</definedName>
    <definedName name="wrn.brroll." hidden="1">{"brroll",#N/A,FALSE,"brazil"}</definedName>
    <definedName name="wrn.Budget." hidden="1">{"Spread Dollars",#N/A,FALSE,"Budget";"Spread Ratios",#N/A,FALSE,"Budget";"Target Comparison",#N/A,FALSE,"Summary"}</definedName>
    <definedName name="wrn.BUDGET._.PACKAGE." localSheetId="0" hidden="1">{"General Input",#N/A,FALSE,"General Info";"Miscellaneous Input",#N/A,FALSE,"General Info";"Tenant Info",#N/A,FALSE,"Revenue Input";"Base Rent",#N/A,FALSE,"Revenue Input";"RSF Projections",#N/A,FALSE,"Revenue Input";"OP Cost Escalations",#N/A,FALSE,"Revenue Input";"OP Cost Monthly",#N/A,FALSE,"Revenue Input";"RE Tax Escalation",#N/A,FALSE,"Revenue Input";"RE Tax Monthly",#N/A,FALSE,"Revenue Input";"Assumptions",#N/A,FALSE,"Leasing Assumptions";"Property Improvements",#N/A,FALSE,"Property Improvements";"Parking",#N/A,FALSE,"Parking";"ONE",#N/A,FALSE,"Expenses";"TWO",#N/A,FALSE,"Expenses";"FOUR",#N/A,FALSE,"Expenses";"THREE",#N/A,FALSE,"Expenses";"Five",#N/A,FALSE,"Expenses";"Six",#N/A,FALSE,"Expenses";"Seven",#N/A,FALSE,"Expenses";"Eight",#N/A,FALSE,"Expenses";"Nine",#N/A,FALSE,"Expenses";"Ten",#N/A,FALSE,"Expenses";"Eleven",#N/A,FALSE,"Expenses";"Twelve",#N/A,FALSE,"Expenses";"Thirteen",#N/A,FALSE,"Expenses";"Fourteen",#N/A,FALSE,"Expenses";"Fifteen",#N/A,FALSE,"Expenses";"Sixteen",#N/A,FALSE,"Expenses";"Seventeen",#N/A,FALSE,"Expenses";"Eighteen",#N/A,FALSE,"Expenses";"Nineteen",#N/A,FALSE,"Expenses";"Twenty",#N/A,FALSE,"Expenses";"Twenty one",#N/A,FALSE,"Expenses";"Twenty two",#N/A,FALSE,"Expenses";"Twenty three",#N/A,FALSE,"Expenses";"Twenty four",#N/A,FALSE,"Expenses";"Twenty five",#N/A,FALSE,"Expenses";"Twenty six",#N/A,FALSE,"Expenses";"Twenty seven",#N/A,FALSE,"Expenses";"Twenty eight",#N/A,FALSE,"Expenses";"Twenty nine",#N/A,FALSE,"Expenses";"Thirty",#N/A,FALSE,"Expenses";"Thirty one",#N/A,FALSE,"Expenses";"Thirty two",#N/A,FALSE,"Expenses";"Thirty three",#N/A,FALSE,"Expenses";"Thirty four",#N/A,FALSE,"Expenses";"Thirty five",#N/A,FALSE,"Expenses";"Thirty six",#N/A,FALSE,"Expenses";"Thirty seven",#N/A,FALSE,"Expenses";"Thirty eight",#N/A,FALSE,"Expenses";"Thirty nine",#N/A,FALSE,"Expenses";"forty",#N/A,FALSE,"Expenses";"Forty one",#N/A,FALSE,"Expenses";"Forty two",#N/A,FALSE,"Expenses";"Forty three",#N/A,FALSE,"Expenses";"Forty four",#N/A,FALSE,"Expenses";"Forty five",#N/A,FALSE,"Expenses";"PriorYr1",#N/A,FALSE,"Prior Year Amounts";"PriorYr2",#N/A,FALSE,"Prior Year Amounts";#N/A,#N/A,FALSE,"Capital Expenditures";"Commission Cost",#N/A,FALSE,"Capital Expenditures";"Tenant Improvements",#N/A,FALSE,"Capital Expenditures";#N/A,#N/A,FALSE,"Revenue Schedules";"Revenue Summary",#N/A,FALSE,"Revenue Schedules";#N/A,#N/A,FALSE,"Expense Schedules";"Expense Schedules",#N/A,FALSE,"Expense Schedules";"MonSum 1",#N/A,FALSE,"Summary Schedules";"MonSum 2",#N/A,FALSE,"Summary Schedules";"QtrSum1",#N/A,FALSE,"Summary Schedules";"QtrSum2",#N/A,FALSE,"Summary Schedules";"AnnualSum1",#N/A,FALSE,"Summary Schedules"}</definedName>
    <definedName name="wrn.BUDGET._.PACKAGE." hidden="1">{"General Input",#N/A,FALSE,"General Info";"Miscellaneous Input",#N/A,FALSE,"General Info";"Tenant Info",#N/A,FALSE,"Revenue Input";"Base Rent",#N/A,FALSE,"Revenue Input";"RSF Projections",#N/A,FALSE,"Revenue Input";"OP Cost Escalations",#N/A,FALSE,"Revenue Input";"OP Cost Monthly",#N/A,FALSE,"Revenue Input";"RE Tax Escalation",#N/A,FALSE,"Revenue Input";"RE Tax Monthly",#N/A,FALSE,"Revenue Input";"Assumptions",#N/A,FALSE,"Leasing Assumptions";"Property Improvements",#N/A,FALSE,"Property Improvements";"Parking",#N/A,FALSE,"Parking";"ONE",#N/A,FALSE,"Expenses";"TWO",#N/A,FALSE,"Expenses";"FOUR",#N/A,FALSE,"Expenses";"THREE",#N/A,FALSE,"Expenses";"Five",#N/A,FALSE,"Expenses";"Six",#N/A,FALSE,"Expenses";"Seven",#N/A,FALSE,"Expenses";"Eight",#N/A,FALSE,"Expenses";"Nine",#N/A,FALSE,"Expenses";"Ten",#N/A,FALSE,"Expenses";"Eleven",#N/A,FALSE,"Expenses";"Twelve",#N/A,FALSE,"Expenses";"Thirteen",#N/A,FALSE,"Expenses";"Fourteen",#N/A,FALSE,"Expenses";"Fifteen",#N/A,FALSE,"Expenses";"Sixteen",#N/A,FALSE,"Expenses";"Seventeen",#N/A,FALSE,"Expenses";"Eighteen",#N/A,FALSE,"Expenses";"Nineteen",#N/A,FALSE,"Expenses";"Twenty",#N/A,FALSE,"Expenses";"Twenty one",#N/A,FALSE,"Expenses";"Twenty two",#N/A,FALSE,"Expenses";"Twenty three",#N/A,FALSE,"Expenses";"Twenty four",#N/A,FALSE,"Expenses";"Twenty five",#N/A,FALSE,"Expenses";"Twenty six",#N/A,FALSE,"Expenses";"Twenty seven",#N/A,FALSE,"Expenses";"Twenty eight",#N/A,FALSE,"Expenses";"Twenty nine",#N/A,FALSE,"Expenses";"Thirty",#N/A,FALSE,"Expenses";"Thirty one",#N/A,FALSE,"Expenses";"Thirty two",#N/A,FALSE,"Expenses";"Thirty three",#N/A,FALSE,"Expenses";"Thirty four",#N/A,FALSE,"Expenses";"Thirty five",#N/A,FALSE,"Expenses";"Thirty six",#N/A,FALSE,"Expenses";"Thirty seven",#N/A,FALSE,"Expenses";"Thirty eight",#N/A,FALSE,"Expenses";"Thirty nine",#N/A,FALSE,"Expenses";"forty",#N/A,FALSE,"Expenses";"Forty one",#N/A,FALSE,"Expenses";"Forty two",#N/A,FALSE,"Expenses";"Forty three",#N/A,FALSE,"Expenses";"Forty four",#N/A,FALSE,"Expenses";"Forty five",#N/A,FALSE,"Expenses";"PriorYr1",#N/A,FALSE,"Prior Year Amounts";"PriorYr2",#N/A,FALSE,"Prior Year Amounts";#N/A,#N/A,FALSE,"Capital Expenditures";"Commission Cost",#N/A,FALSE,"Capital Expenditures";"Tenant Improvements",#N/A,FALSE,"Capital Expenditures";#N/A,#N/A,FALSE,"Revenue Schedules";"Revenue Summary",#N/A,FALSE,"Revenue Schedules";#N/A,#N/A,FALSE,"Expense Schedules";"Expense Schedules",#N/A,FALSE,"Expense Schedules";"MonSum 1",#N/A,FALSE,"Summary Schedules";"MonSum 2",#N/A,FALSE,"Summary Schedules";"QtrSum1",#N/A,FALSE,"Summary Schedules";"QtrSum2",#N/A,FALSE,"Summary Schedules";"AnnualSum1",#N/A,FALSE,"Summary Schedules"}</definedName>
    <definedName name="wrn.Budget._.Report." hidden="1">{#N/A,#N/A,FALSE,"Cover Page";#N/A,#N/A,FALSE,"Brookfield Consolidated";#N/A,#N/A,FALSE,"Marketable Sec.";#N/A,#N/A,FALSE,"Acct. &amp; Loans Rec.";#N/A,#N/A,FALSE,"Brookfield Homes";#N/A,#N/A,FALSE,"Carma Developers";#N/A,#N/A,FALSE,"Brookfield CP";#N/A,#N/A,FALSE,"World Financial Center Props.";#N/A,#N/A,FALSE,"Other Assets";#N/A,#N/A,FALSE,"Accounts Payable";#N/A,#N/A,FALSE,"Liabilities";#N/A,#N/A,FALSE,"Minority Interests";#N/A,#N/A,FALSE,"Conv Debs";#N/A,#N/A,FALSE,"Preferred Shares";#N/A,#N/A,FALSE,"Assumptions"}</definedName>
    <definedName name="wrn.Buildups." localSheetId="0" hidden="1">{"ACQ",#N/A,FALSE,"ACQUISITIONS";"ACQF",#N/A,FALSE,"ACQUISITIONS";"PF",#N/A,FALSE,"PROYECTOVILA";"PV",#N/A,FALSE,"PROYECTOVILA";"Fee Dev",#N/A,FALSE,"DEVELOPMENT GROWTH";"gd",#N/A,FALSE,"DEVELOPMENT GROWTH"}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apital._.Expenditures." localSheetId="0" hidden="1">{"Commission Cost",#N/A,FALSE,"Capital Expenditures";"Tenant Improvements",#N/A,FALSE,"Capital Expenditures"}</definedName>
    <definedName name="wrn.Capital._.Expenditures." hidden="1">{"Commission Cost",#N/A,FALSE,"Capital Expenditures";"Tenant Improvements",#N/A,FALSE,"Capital Expenditures"}</definedName>
    <definedName name="wrn.Capital_Increm.." localSheetId="0" hidden="1">{#N/A,#N/A,FALSE,"Capital-Incremental"}</definedName>
    <definedName name="wrn.Capital_Increm.." hidden="1">{#N/A,#N/A,FALSE,"Capital-Incremental"}</definedName>
    <definedName name="wrn.Capital_Nonincre.." localSheetId="0" hidden="1">{#N/A,#N/A,FALSE,"Capital-Nonincremental"}</definedName>
    <definedName name="wrn.Capital_Nonincre.." hidden="1">{#N/A,#N/A,FALSE,"Capital-Nonincremental"}</definedName>
    <definedName name="wrn.CAPREIT." localSheetId="0" hidden="1">{#N/A,#N/A,FALSE,"CAPREIT"}</definedName>
    <definedName name="wrn.CAPREIT." hidden="1">{#N/A,#N/A,FALSE,"CAPREIT"}</definedName>
    <definedName name="wrn.CAPREIT2" localSheetId="0" hidden="1">{#N/A,#N/A,FALSE,"CAPREIT"}</definedName>
    <definedName name="wrn.CAPREIT2" hidden="1">{#N/A,#N/A,FALSE,"CAPREIT"}</definedName>
    <definedName name="wrn.Capx." hidden="1">{"Capx/exp",#N/A,FALSE,"CapX"}</definedName>
    <definedName name="wrn.Cash._.Acct._.Recons." localSheetId="0" hidden="1">{#N/A,#N/A,FALSE,"0012-10";#N/A,#N/A,FALSE,"0012-12";#N/A,#N/A,FALSE,"ta outst chks";#N/A,#N/A,FALSE,"0015-10";#N/A,#N/A,FALSE,"pr cks outst";#N/A,#N/A,FALSE,"0031-16";#N/A,#N/A,FALSE,"0031-18";#N/A,#N/A,FALSE,"0031-24";#N/A,#N/A,FALSE,"0031-90"}</definedName>
    <definedName name="wrn.Cash._.Acct._.Recons." hidden="1">{#N/A,#N/A,FALSE,"0012-10";#N/A,#N/A,FALSE,"0012-12";#N/A,#N/A,FALSE,"ta outst chks";#N/A,#N/A,FALSE,"0015-10";#N/A,#N/A,FALSE,"pr cks outst";#N/A,#N/A,FALSE,"0031-16";#N/A,#N/A,FALSE,"0031-18";#N/A,#N/A,FALSE,"0031-24";#N/A,#N/A,FALSE,"0031-90"}</definedName>
    <definedName name="wrn.Cash._.Flow._.Analysis." localSheetId="0" hidden="1">{"CF",#N/A,FALSE,"Cash Flow";"RET",#N/A,FALSE,"Returns";"NPV",#N/A,FALSE,"Values";"ASMPT",#N/A,FALSE,"Assumptions"}</definedName>
    <definedName name="wrn.Cash._.Flow._.Analysis." hidden="1">{"CF",#N/A,FALSE,"Cash Flow";"RET",#N/A,FALSE,"Returns";"NPV",#N/A,FALSE,"Values";"ASMPT",#N/A,FALSE,"Assumptions"}</definedName>
    <definedName name="wrn.Cash._.Flow._.and._.Matrix." localSheetId="0" hidden="1">{#N/A,#N/A,FALSE,"Matrix";#N/A,#N/A,FALSE,"Cash Flow";#N/A,#N/A,FALSE,"10 Year Cost Analysis"}</definedName>
    <definedName name="wrn.Cash._.Flow._.and._.Matrix." hidden="1">{#N/A,#N/A,FALSE,"Matrix";#N/A,#N/A,FALSE,"Cash Flow";#N/A,#N/A,FALSE,"10 Year Cost Analysis"}</definedName>
    <definedName name="wrn.CASH._.FLOWS._.ONLY." localSheetId="0" hidden="1">{#N/A,#N/A,FALSE,"Assumptions";#N/A,#N/A,FALSE,"Consol CF";#N/A,#N/A,FALSE,"Hacienda CF";#N/A,#N/A,FALSE,"Chabot CF";#N/A,#N/A,FALSE,"Diablo CF"}</definedName>
    <definedName name="wrn.CASH._.FLOWS._.ONLY." hidden="1">{#N/A,#N/A,FALSE,"Assumptions";#N/A,#N/A,FALSE,"Consol CF";#N/A,#N/A,FALSE,"Hacienda CF";#N/A,#N/A,FALSE,"Chabot CF";#N/A,#N/A,FALSE,"Diablo CF"}</definedName>
    <definedName name="wrn.Cash_Flow." localSheetId="0" hidden="1">{"One",#N/A,FALSE,"Cash Flow Statement"}</definedName>
    <definedName name="wrn.Cash_Flow." hidden="1">{"One",#N/A,FALSE,"Cash Flow Statement"}</definedName>
    <definedName name="wrn.CCC." localSheetId="0" hidden="1">{#N/A,#N/A,FALSE,"A";#N/A,#N/A,FALSE,"B"}</definedName>
    <definedName name="wrn.CCC." hidden="1">{#N/A,#N/A,FALSE,"A";#N/A,#N/A,FALSE,"B"}</definedName>
    <definedName name="wrn.CCC._.OPEX." localSheetId="0" hidden="1">{#N/A,#N/A,FALSE,"Expense Detail";#N/A,#N/A,FALSE,"Worksheet";#N/A,#N/A,FALSE,"Audit";#N/A,#N/A,FALSE,"Exclusions";#N/A,#N/A,FALSE,"Variance";#N/A,#N/A,FALSE,"Average Occupancy";#N/A,#N/A,FALSE,"Maintenance &amp; Repairs Occ. Adj.";#N/A,#N/A,FALSE,"Cleaning Occupancy Adj.";#N/A,#N/A,FALSE,"Escalatable Expenses 95";#N/A,#N/A,FALSE,"Rec 95";#N/A,#N/A,FALSE,"Statements"}</definedName>
    <definedName name="wrn.CCC._.OPEX." hidden="1">{#N/A,#N/A,FALSE,"Expense Detail";#N/A,#N/A,FALSE,"Worksheet";#N/A,#N/A,FALSE,"Audit";#N/A,#N/A,FALSE,"Exclusions";#N/A,#N/A,FALSE,"Variance";#N/A,#N/A,FALSE,"Average Occupancy";#N/A,#N/A,FALSE,"Maintenance &amp; Repairs Occ. Adj.";#N/A,#N/A,FALSE,"Cleaning Occupancy Adj.";#N/A,#N/A,FALSE,"Escalatable Expenses 95";#N/A,#N/A,FALSE,"Rec 95";#N/A,#N/A,FALSE,"Statements"}</definedName>
    <definedName name="wrn.CF._.Print." localSheetId="0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CF._.Print.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CHART." hidden="1">{"CHART",#N/A,FALSE,"Arch Communications"}</definedName>
    <definedName name="wrn.CHART2._.detail." localSheetId="0" hidden="1">{#N/A,#N/A,FALSE,"Chart 2 by Prop Type"}</definedName>
    <definedName name="wrn.CHART2._.detail." hidden="1">{#N/A,#N/A,FALSE,"Chart 2 by Prop Type"}</definedName>
    <definedName name="wrn.check." localSheetId="0" hidden="1">{#N/A,#N/A,FALSE,"Summary";#N/A,#N/A,FALSE,"Project Summary";#N/A,#N/A,FALSE,"Development Cost Summary";#N/A,#N/A,FALSE,"Development Cost Allocation";#N/A,#N/A,FALSE,"Pad Fees";#N/A,#N/A,FALSE,"Costs";#N/A,#N/A,FALSE,"Parking Budget";#N/A,#N/A,FALSE,"Retail Development Budget";#N/A,#N/A,FALSE,"Office Development Budget";#N/A,#N/A,FALSE,"Hotel Development Budget"}</definedName>
    <definedName name="wrn.check." hidden="1">{#N/A,#N/A,FALSE,"Summary";#N/A,#N/A,FALSE,"Project Summary";#N/A,#N/A,FALSE,"Development Cost Summary";#N/A,#N/A,FALSE,"Development Cost Allocation";#N/A,#N/A,FALSE,"Pad Fees";#N/A,#N/A,FALSE,"Costs";#N/A,#N/A,FALSE,"Parking Budget";#N/A,#N/A,FALSE,"Retail Development Budget";#N/A,#N/A,FALSE,"Office Development Budget";#N/A,#N/A,FALSE,"Hotel Development Budget"}</definedName>
    <definedName name="wrn.checks." hidden="1">{"Checks",#N/A,FALSE,"Checks"}</definedName>
    <definedName name="wrn.Clarie_Bridge." localSheetId="0" hidden="1">{"One",#N/A,FALSE,"Claire Bridge";"Two",#N/A,FALSE,"Claire Bridge";"Three",#N/A,FALSE,"Claire Bridge";"Four",#N/A,FALSE,"Claire Bridge";"Five",#N/A,FALSE,"Claire Bridge"}</definedName>
    <definedName name="wrn.Clarie_Bridge." hidden="1">{"One",#N/A,FALSE,"Claire Bridge";"Two",#N/A,FALSE,"Claire Bridge";"Three",#N/A,FALSE,"Claire Bridge";"Four",#N/A,FALSE,"Claire Bridge";"Five",#N/A,FALSE,"Claire Bridge"}</definedName>
    <definedName name="wrn.Commissions." hidden="1">{"Commisions",#N/A,FALSE,"2033K-R6"}</definedName>
    <definedName name="wrn.Compco._.Only." localSheetId="0" hidden="1">{"vi1",#N/A,FALSE,"6_30_96";"vi2",#N/A,FALSE,"6_30_96";"vi3",#N/A,FALSE,"6_30_96"}</definedName>
    <definedName name="wrn.Compco._.Only." hidden="1">{"vi1",#N/A,FALSE,"6_30_96";"vi2",#N/A,FALSE,"6_30_96";"vi3",#N/A,FALSE,"6_30_96"}</definedName>
    <definedName name="wrn.Competition." localSheetId="0" hidden="1">{#N/A,#N/A,FALSE,"CompSummary";#N/A,#N/A,FALSE,"Comp1";#N/A,#N/A,FALSE,"Comp2";#N/A,#N/A,FALSE,"Comp3";#N/A,#N/A,FALSE,"Comp4";#N/A,#N/A,FALSE,"Comp5";#N/A,#N/A,FALSE,"Our Prop";#N/A,#N/A,FALSE,"Projection Sheet"}</definedName>
    <definedName name="wrn.Competition." hidden="1">{#N/A,#N/A,FALSE,"CompSummary";#N/A,#N/A,FALSE,"Comp1";#N/A,#N/A,FALSE,"Comp2";#N/A,#N/A,FALSE,"Comp3";#N/A,#N/A,FALSE,"Comp4";#N/A,#N/A,FALSE,"Comp5";#N/A,#N/A,FALSE,"Our Prop";#N/A,#N/A,FALSE,"Projection Sheet"}</definedName>
    <definedName name="wrn.Complete." hidden="1">{#N/A,#N/A,FALSE,"Quarterly Cash Flow Proforma";#N/A,#N/A,FALSE,"Proforma Assumptions";#N/A,#N/A,FALSE,"Sales Detail";#N/A,#N/A,FALSE,"Equity Cashflows Qtrly";#N/A,#N/A,FALSE,"Reconciliation to Prior PF";#N/A,#N/A,FALSE,"Golf Operations"}</definedName>
    <definedName name="wrn.Complete._.Cash._.Flow." localSheetId="0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wrn.Complete._.Cash._.Flow.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wrn.Complete._.Package." localSheetId="0" hidden="1">{"Proforma",#N/A,TRUE,"Sheet1";"% of Revenue",#N/A,TRUE,"Sheet1";"IRR",#N/A,TRUE,"IRR.XLS";"Sources and Uses",#N/A,TRUE,"IRR.XLS";"History+Projection+4Comps",#N/A,TRUE,"HISTORY (2)"}</definedName>
    <definedName name="wrn.Complete._.Package." hidden="1">{"Proforma",#N/A,TRUE,"Sheet1";"% of Revenue",#N/A,TRUE,"Sheet1";"IRR",#N/A,TRUE,"IRR.XLS";"Sources and Uses",#N/A,TRUE,"IRR.XLS";"History+Projection+4Comps",#N/A,TRUE,"HISTORY (2)"}</definedName>
    <definedName name="wrn.Complete._.Package._1" localSheetId="0" hidden="1">{"Proforma",#N/A,TRUE,"Sheet1";"% of Revenue",#N/A,TRUE,"Sheet1";"IRR",#N/A,TRUE,"IRR.XLS";"Sources and Uses",#N/A,TRUE,"IRR.XLS";"History+Projection+4Comps",#N/A,TRUE,"HISTORY (2)"}</definedName>
    <definedName name="wrn.Complete._.Package._1" hidden="1">{"Proforma",#N/A,TRUE,"Sheet1";"% of Revenue",#N/A,TRUE,"Sheet1";"IRR",#N/A,TRUE,"IRR.XLS";"Sources and Uses",#N/A,TRUE,"IRR.XLS";"History+Projection+4Comps",#N/A,TRUE,"HISTORY (2)"}</definedName>
    <definedName name="wrn.Complete._.Package._1_1" localSheetId="0" hidden="1">{"Proforma",#N/A,TRUE,"Sheet1";"% of Revenue",#N/A,TRUE,"Sheet1";"IRR",#N/A,TRUE,"IRR.XLS";"Sources and Uses",#N/A,TRUE,"IRR.XLS";"History+Projection+4Comps",#N/A,TRUE,"HISTORY (2)"}</definedName>
    <definedName name="wrn.Complete._.Package._1_1" hidden="1">{"Proforma",#N/A,TRUE,"Sheet1";"% of Revenue",#N/A,TRUE,"Sheet1";"IRR",#N/A,TRUE,"IRR.XLS";"Sources and Uses",#N/A,TRUE,"IRR.XLS";"History+Projection+4Comps",#N/A,TRUE,"HISTORY (2)"}</definedName>
    <definedName name="wrn.Complete._.Package._1_1_1" localSheetId="0" hidden="1">{"Proforma",#N/A,TRUE,"Sheet1";"% of Revenue",#N/A,TRUE,"Sheet1";"IRR",#N/A,TRUE,"IRR.XLS";"Sources and Uses",#N/A,TRUE,"IRR.XLS";"History+Projection+4Comps",#N/A,TRUE,"HISTORY (2)"}</definedName>
    <definedName name="wrn.Complete._.Package._1_1_1" hidden="1">{"Proforma",#N/A,TRUE,"Sheet1";"% of Revenue",#N/A,TRUE,"Sheet1";"IRR",#N/A,TRUE,"IRR.XLS";"Sources and Uses",#N/A,TRUE,"IRR.XLS";"History+Projection+4Comps",#N/A,TRUE,"HISTORY (2)"}</definedName>
    <definedName name="wrn.Complete._.Package._1_2" localSheetId="0" hidden="1">{"Proforma",#N/A,TRUE,"Sheet1";"% of Revenue",#N/A,TRUE,"Sheet1";"IRR",#N/A,TRUE,"IRR.XLS";"Sources and Uses",#N/A,TRUE,"IRR.XLS";"History+Projection+4Comps",#N/A,TRUE,"HISTORY (2)"}</definedName>
    <definedName name="wrn.Complete._.Package._1_2" hidden="1">{"Proforma",#N/A,TRUE,"Sheet1";"% of Revenue",#N/A,TRUE,"Sheet1";"IRR",#N/A,TRUE,"IRR.XLS";"Sources and Uses",#N/A,TRUE,"IRR.XLS";"History+Projection+4Comps",#N/A,TRUE,"HISTORY (2)"}</definedName>
    <definedName name="wrn.Complete._.Package._2" localSheetId="0" hidden="1">{"Proforma",#N/A,TRUE,"Sheet1";"% of Revenue",#N/A,TRUE,"Sheet1";"IRR",#N/A,TRUE,"IRR.XLS";"Sources and Uses",#N/A,TRUE,"IRR.XLS";"History+Projection+4Comps",#N/A,TRUE,"HISTORY (2)"}</definedName>
    <definedName name="wrn.Complete._.Package._2" hidden="1">{"Proforma",#N/A,TRUE,"Sheet1";"% of Revenue",#N/A,TRUE,"Sheet1";"IRR",#N/A,TRUE,"IRR.XLS";"Sources and Uses",#N/A,TRUE,"IRR.XLS";"History+Projection+4Comps",#N/A,TRUE,"HISTORY (2)"}</definedName>
    <definedName name="wrn.Complete._.Package._2_1" localSheetId="0" hidden="1">{"Proforma",#N/A,TRUE,"Sheet1";"% of Revenue",#N/A,TRUE,"Sheet1";"IRR",#N/A,TRUE,"IRR.XLS";"Sources and Uses",#N/A,TRUE,"IRR.XLS";"History+Projection+4Comps",#N/A,TRUE,"HISTORY (2)"}</definedName>
    <definedName name="wrn.Complete._.Package._2_1" hidden="1">{"Proforma",#N/A,TRUE,"Sheet1";"% of Revenue",#N/A,TRUE,"Sheet1";"IRR",#N/A,TRUE,"IRR.XLS";"Sources and Uses",#N/A,TRUE,"IRR.XLS";"History+Projection+4Comps",#N/A,TRUE,"HISTORY (2)"}</definedName>
    <definedName name="wrn.Complete._.Package._3" localSheetId="0" hidden="1">{"Proforma",#N/A,TRUE,"Sheet1";"% of Revenue",#N/A,TRUE,"Sheet1";"IRR",#N/A,TRUE,"IRR.XLS";"Sources and Uses",#N/A,TRUE,"IRR.XLS";"History+Projection+4Comps",#N/A,TRUE,"HISTORY (2)"}</definedName>
    <definedName name="wrn.Complete._.Package._3" hidden="1">{"Proforma",#N/A,TRUE,"Sheet1";"% of Revenue",#N/A,TRUE,"Sheet1";"IRR",#N/A,TRUE,"IRR.XLS";"Sources and Uses",#N/A,TRUE,"IRR.XLS";"History+Projection+4Comps",#N/A,TRUE,"HISTORY (2)"}</definedName>
    <definedName name="wrn.Complete._.report." hidden="1">{"Plant Parameters",#N/A,FALSE,"Total Project Economics";"summary1",#N/A,FALSE,"Total Project Economics";"Tariffs_Unit Prices_Costs",#N/A,FALSE,"Total Project Economics";"Financials",#N/A,FALSE,"Total Project Economics"}</definedName>
    <definedName name="wrn.Complete._.Review." localSheetId="0" hidden="1">{#N/A,#N/A,FALSE,"Occ and Rate";#N/A,#N/A,FALSE,"PF Input";#N/A,#N/A,FALSE,"Capital Input";#N/A,#N/A,FALSE,"Proforma Five Yr";#N/A,#N/A,FALSE,"Calculations";#N/A,#N/A,FALSE,"Transaction Summary-DTW"}</definedName>
    <definedName name="wrn.Complete._.Review." hidden="1">{#N/A,#N/A,FALSE,"Occ and Rate";#N/A,#N/A,FALSE,"PF Input";#N/A,#N/A,FALSE,"Capital Input";#N/A,#N/A,FALSE,"Proforma Five Yr";#N/A,#N/A,FALSE,"Calculations";#N/A,#N/A,FALSE,"Transaction Summary-DTW"}</definedName>
    <definedName name="wrn.consolidated." localSheetId="0" hidden="1">{"income",#N/A,FALSE,"CONSOLIDATED";"value",#N/A,FALSE,"CONSOLIDATED"}</definedName>
    <definedName name="wrn.consolidated." hidden="1">{"income",#N/A,FALSE,"CONSOLIDATED";"value",#N/A,FALSE,"CONSOLIDATED"}</definedName>
    <definedName name="wrn.Construction._.Costs." localSheetId="0" hidden="1">{"Construction Costs",#N/A,FALSE,"Total Costs"}</definedName>
    <definedName name="wrn.Construction._.Costs." hidden="1">{"Construction Costs",#N/A,FALSE,"Total Costs"}</definedName>
    <definedName name="wrn.contribution." localSheetId="0" hidden="1">{#N/A,#N/A,FALSE,"Contribution Analysis"}</definedName>
    <definedName name="wrn.contribution." hidden="1">{#N/A,#N/A,FALSE,"Contribution Analysis"}</definedName>
    <definedName name="wrn.Control_A." hidden="1">{#N/A,#N/A,FALSE,"Notes";#N/A,#N/A,FALSE,"CFD Summary";#N/A,#N/A,FALSE,"Loan Value";#N/A,#N/A,FALSE,"CashFlowSummary";#N/A,#N/A,FALSE,"InvestorSummary";#N/A,#N/A,FALSE,"RevenueAssumptions";#N/A,#N/A,FALSE,"MasterCostAssmp";#N/A,#N/A,FALSE,"InTractCstAssmp";#N/A,#N/A,FALSE,"LotTakedowns"}</definedName>
    <definedName name="wrn.Corporate." localSheetId="0" hidden="1">{"One",#N/A,FALSE,"Corporate"}</definedName>
    <definedName name="wrn.Corporate." hidden="1">{"One",#N/A,FALSE,"Corporate"}</definedName>
    <definedName name="wrn.Cost._.Studies." hidden="1">{#N/A,#N/A,FALSE,"CS#1";#N/A,#N/A,FALSE,"CS#2";#N/A,#N/A,FALSE,"CS#3";#N/A,#N/A,FALSE,"CS#4";#N/A,#N/A,FALSE,"CS#5";#N/A,#N/A,FALSE,"CS#6";#N/A,#N/A,FALSE,"CS#7";#N/A,#N/A,FALSE,"CS#7rev";#N/A,#N/A,FALSE,"CS#8"}</definedName>
    <definedName name="wrn.cotop." localSheetId="0" hidden="1">{"ReportTop",#N/A,FALSE,"report top"}</definedName>
    <definedName name="wrn.cotop." hidden="1">{"ReportTop",#N/A,FALSE,"report top"}</definedName>
    <definedName name="wrn.Cottage._.Summary." localSheetId="0" hidden="1">{"cot1",#N/A,FALSE,"Cottages";"cot2",#N/A,FALSE,"Cottages";"cot3",#N/A,FALSE,"Cottages"}</definedName>
    <definedName name="wrn.Cottage._.Summary." hidden="1">{"cot1",#N/A,FALSE,"Cottages";"cot2",#N/A,FALSE,"Cottages";"cot3",#N/A,FALSE,"Cottages"}</definedName>
    <definedName name="wrn.Cover.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rossings." localSheetId="0" hidden="1">{"One",#N/A,FALSE,"Crossings";"Two",#N/A,FALSE,"Crossings";"Three",#N/A,FALSE,"Crossings";"Fous",#N/A,FALSE,"Crossings";"Five",#N/A,FALSE,"Crossings"}</definedName>
    <definedName name="wrn.Crossings." hidden="1">{"One",#N/A,FALSE,"Crossings";"Two",#N/A,FALSE,"Crossings";"Three",#N/A,FALSE,"Crossings";"Fous",#N/A,FALSE,"Crossings";"Five",#N/A,FALSE,"Crossings"}</definedName>
    <definedName name="wrn.csc." localSheetId="0" hidden="1">{"orixcsc",#N/A,FALSE,"ORIX CSC";"orixcsc2",#N/A,FALSE,"ORIX CSC"}</definedName>
    <definedName name="wrn.csc." hidden="1">{"orixcsc",#N/A,FALSE,"ORIX CSC";"orixcsc2",#N/A,FALSE,"ORIX CSC"}</definedName>
    <definedName name="wrn.csc2." localSheetId="0" hidden="1">{#N/A,#N/A,FALSE,"ORIX CSC"}</definedName>
    <definedName name="wrn.csc2." hidden="1">{#N/A,#N/A,FALSE,"ORIX CSC"}</definedName>
    <definedName name="wrn.Ctrl._.A._.Annually." hidden="1">{#N/A,#N/A,FALSE,"Notes";"CashFlowSummary Annually",#N/A,FALSE,"CashFlowSummary";"InvestorSummary Annually",#N/A,FALSE,"InvestorSummary";#N/A,#N/A,FALSE,"RevenueAssumptions";"MasterCostAssmp Annually",#N/A,FALSE,"MasterCostAssmp";#N/A,#N/A,FALSE,"InTractCstAssmp";"LotTakedowns Annually",#N/A,FALSE,"LotTakedowns"}</definedName>
    <definedName name="wrn.Ctrl._.A._.Quarterly." hidden="1">{#N/A,#N/A,FALSE,"Notes";#N/A,#N/A,FALSE,"Loan Value";"CashFlowSummary Quarterly",#N/A,FALSE,"CashFlowSummary";"InvestorSummary Quarterly",#N/A,FALSE,"InvestorSummary";#N/A,#N/A,FALSE,"RevenueAssumptions";"MasterCostAssmp Quarterly",#N/A,FALSE,"MasterCostAssmp";#N/A,#N/A,FALSE,"InTractCstAssmp";"Lot Takedowns Quarterly",#N/A,FALSE,"LotTakedowns"}</definedName>
    <definedName name="wrn.Ctrl._.M." hidden="1">{#N/A,#N/A,FALSE,"Notes";#N/A,#N/A,FALSE,"BaseAssumptions";#N/A,#N/A,FALSE,"CFD Summary";#N/A,#N/A,FALSE,"RevenueAssumptions";#N/A,#N/A,FALSE,"MasterCostAssmp";#N/A,#N/A,FALSE,"InTractCstAssmp";#N/A,#N/A,FALSE,"LotTakedowns";#N/A,#N/A,FALSE,"CashFlowSummary";#N/A,#N/A,FALSE,"Loan Value";#N/A,#N/A,FALSE,"AcqDev Loan";#N/A,#N/A,FALSE,"FlowSummary";#N/A,#N/A,FALSE,"SourcesAndUses";#N/A,#N/A,FALSE,"CashDistribute";#N/A,#N/A,FALSE,"InvestorSummary";#N/A,#N/A,FALSE,"Finance Summary";#N/A,#N/A,FALSE,"SourceAndUse";#N/A,#N/A,FALSE,"Valuation"}</definedName>
    <definedName name="wrn.Ctrl._.M._.Annually." hidden="1">{#N/A,#N/A,FALSE,"Notes";#N/A,#N/A,FALSE,"BaseAssumptions";#N/A,#N/A,FALSE,"CFD";#N/A,#N/A,FALSE,"RevenueAssumptions";"MasterCostAssmp Annually",#N/A,FALSE,"MasterCostAssmp";#N/A,#N/A,FALSE,"InTractCstAssmp";"LotTakedowns Annually",#N/A,FALSE,"LotTakedowns";"CashFlowSummary Annually",#N/A,FALSE,"CashFlowSummary";#N/A,#N/A,FALSE,"Loan Value";"AcqDev Loan Annually",#N/A,FALSE,"AcqDev Loan";"Loan #1 Annually",#N/A,FALSE,"Loan #1";"Loan #2 Annually",#N/A,FALSE,"Loan #2";"Loan #3 Annually",#N/A,FALSE,"Loan #3";"Consolidated Loan Annually",#N/A,FALSE,"Consolidated Loan";"FlowSummary Annually",#N/A,FALSE,"FlowSummary";"SourcesAndUses Annually",#N/A,FALSE,"SourcesAndUses";"CashDistribute Annually",#N/A,FALSE,"CashDistribute";"InvestorSummary Annually",#N/A,FALSE,"InvestorSummary";#N/A,#N/A,FALSE,"Finance Summary";#N/A,#N/A,FALSE,"Valuation"}</definedName>
    <definedName name="wrn.Ctrl._.M._.Quarterly." hidden="1">{#N/A,#N/A,FALSE,"Notes";#N/A,#N/A,FALSE,"BaseAssumptions";#N/A,#N/A,FALSE,"CFD";#N/A,#N/A,FALSE,"RevenueAssumptions";"MasterCostAssmp Quarterly",#N/A,FALSE,"MasterCostAssmp";"Lot Takedowns Quarterly",#N/A,FALSE,"LotTakedowns";#N/A,#N/A,FALSE,"InTractCstAssmp";"CashFlowSummary Quarterly",#N/A,FALSE,"CashFlowSummary";#N/A,#N/A,FALSE,"Loan Value";"AcqDev Loan Quarterly",#N/A,FALSE,"AcqDev Loan";"Loan #1 Quarterly",#N/A,FALSE,"Loan #1";"Loan #2 Quarterly",#N/A,FALSE,"Loan #2";"Loan #3 Quarterly",#N/A,FALSE,"Loan #3";"Consolidated Loan Quarterly",#N/A,FALSE,"Consolidated Loan";"FlowSum澜ュry Quarterly",#N/A,FALSE,"FlowSummary";"SourcesAndUses Quarterly",#N/A,FALSE,"SourcesAndUses";"CashDistribute Quarterly",#N/A,FALSE,"CashDistribute";"InvestorSummary Quarterly",#N/A,FALSE,"InvestorSummary";#N/A,#N/A,FALSE,"Finance Summary";#N/A,#N/A,FALSE,"Valuation"}</definedName>
    <definedName name="wrn.data." localSheetId="0" hidden="1">{"data",#N/A,FALSE,"INPUT"}</definedName>
    <definedName name="wrn.data." hidden="1">{"data",#N/A,FALSE,"INPUT"}</definedName>
    <definedName name="wrn.data5" localSheetId="0" hidden="1">{"data",#N/A,FALSE,"INPUT"}</definedName>
    <definedName name="wrn.data5" hidden="1">{"data",#N/A,FALSE,"INPUT"}</definedName>
    <definedName name="wrn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R._.Output." localSheetId="0" hidden="1">{"DCR Output",#N/A,FALSE,"Output"}</definedName>
    <definedName name="wrn.DCR._.Output." hidden="1">{"DCR Output",#N/A,FALSE,"Output"}</definedName>
    <definedName name="wrn.depmatrix." localSheetId="0" hidden="1">{"depmatrix",#N/A,FALSE,"DECATUR-DIMMIT"}</definedName>
    <definedName name="wrn.depmatrix." hidden="1">{"depmatrix",#N/A,FALSE,"DECATUR-DIMMIT"}</definedName>
    <definedName name="wrn.Depreciation." localSheetId="0" hidden="1">{"One",#N/A,FALSE,"Depreciation"}</definedName>
    <definedName name="wrn.Depreciation." hidden="1">{"One",#N/A,FALSE,"Depreciation"}</definedName>
    <definedName name="wrn.detail." localSheetId="0" hidden="1">{"Build1",#N/A,FALSE,"Buildup";"Build2",#N/A,FALSE,"Buildup";"Build3",#N/A,FALSE,"Buildup"}</definedName>
    <definedName name="wrn.detail." hidden="1">{"Build1",#N/A,FALSE,"Buildup";"Build2",#N/A,FALSE,"Buildup";"Build3",#N/A,FALSE,"Buildup"}</definedName>
    <definedName name="wrn.DETAIL._.SCHEDULES." localSheetId="0" hidden="1">{"ACCOUNT DETAIL",#N/A,FALSE,"SCHEDULE E";"ACCOUNT DETAIL",#N/A,FALSE,"SCHEDULE G";"ACCOUNT DETAIL",#N/A,FALSE,"SCHEDULE H";"ACCOUNT DETAIL",#N/A,FALSE,"SCHEDULE I"}</definedName>
    <definedName name="wrn.DETAIL._.SCHEDULES." hidden="1">{"ACCOUNT DETAIL",#N/A,FALSE,"SCHEDULE E";"ACCOUNT DETAIL",#N/A,FALSE,"SCHEDULE G";"ACCOUNT DETAIL",#N/A,FALSE,"SCHEDULE H";"ACCOUNT DETAIL",#N/A,FALSE,"SCHEDULE I"}</definedName>
    <definedName name="wrn.Detailed._.Partnership._.Returns._.Leveraged." localSheetId="0" hidden="1">{"Return Analysis - Leveraged",#N/A,FALSE,"Return Analysis - Leveraged"}</definedName>
    <definedName name="wrn.Detailed._.Partnership._.Returns._.Leveraged." hidden="1">{"Return Analysis - Leveraged",#N/A,FALSE,"Return Analysis - Leveraged"}</definedName>
    <definedName name="wrn.Development._.Budget." localSheetId="0" hidden="1">{"Year 1",#N/A,FALSE,"Budget";"Year 2",#N/A,FALSE,"Budget";"Year 3",#N/A,FALSE,"Budget";"Year 4",#N/A,FALSE,"Budget"}</definedName>
    <definedName name="wrn.Development._.Budget." hidden="1">{"Year 1",#N/A,FALSE,"Budget";"Year 2",#N/A,FALSE,"Budget";"Year 3",#N/A,FALSE,"Budget";"Year 4",#N/A,FALSE,"Budget"}</definedName>
    <definedName name="wrn.DFC." localSheetId="0" hidden="1">{#N/A,#N/A,FALSE,"FCF";#N/A,#N/A,FALSE,"MATRIX"}</definedName>
    <definedName name="wrn.DFC." hidden="1">{#N/A,#N/A,FALSE,"FCF";#N/A,#N/A,FALSE,"MATRIX"}</definedName>
    <definedName name="wrn.Downside." localSheetId="0" hidden="1">{"Downside",#N/A,FALSE,"Downside"}</definedName>
    <definedName name="wrn.Downside." hidden="1">{"Downside",#N/A,FALSE,"Downside"}</definedName>
    <definedName name="wrn.dtl.schedules" localSheetId="0" hidden="1">{"ACCOUNT DETAIL",#N/A,FALSE,"SCHEDULE E";"ACCOUNT DETAIL",#N/A,FALSE,"SCHEDULE G";"ACCOUNT DETAIL",#N/A,FALSE,"SCHEDULE H";"ACCOUNT DETAIL",#N/A,FALSE,"SCHEDULE I"}</definedName>
    <definedName name="wrn.dtl.schedules" hidden="1">{"ACCOUNT DETAIL",#N/A,FALSE,"SCHEDULE E";"ACCOUNT DETAIL",#N/A,FALSE,"SCHEDULE G";"ACCOUNT DETAIL",#N/A,FALSE,"SCHEDULE H";"ACCOUNT DETAIL",#N/A,FALSE,"SCHEDULE I"}</definedName>
    <definedName name="wrn.Earnings._.Model.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ntire._.Package." localSheetId="0" hidden="1">{"Summary",#N/A,FALSE,"Assumptions";"Development 1 2",#N/A,FALSE,"Budget";"Operating Income",#N/A,FALSE,"Budget"}</definedName>
    <definedName name="wrn.Entire._.Package." hidden="1">{"Summary",#N/A,FALSE,"Assumptions";"Development 1 2",#N/A,FALSE,"Budget";"Operating Income",#N/A,FALSE,"Budget"}</definedName>
    <definedName name="wrn.Europe.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localSheetId="0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cavation." localSheetId="0" hidden="1">{"excavation",#N/A,FALSE,"DETAIL.XLS"}</definedName>
    <definedName name="wrn.Excavation." hidden="1">{"excavation",#N/A,FALSE,"DETAIL.XLS"}</definedName>
    <definedName name="wrn.Exhibits." localSheetId="0" hidden="1">{#N/A,#N/A,FALSE,"Historical";#N/A,#N/A,FALSE,"Adjusted";#N/A,#N/A,FALSE,"CAM Alloc.";#N/A,#N/A,FALSE,"Projected CAM"}</definedName>
    <definedName name="wrn.Exhibits." hidden="1">{#N/A,#N/A,FALSE,"Historical";#N/A,#N/A,FALSE,"Adjusted";#N/A,#N/A,FALSE,"CAM Alloc.";#N/A,#N/A,FALSE,"Projected CAM"}</definedName>
    <definedName name="wrn.ExitAndSalesAssumptions." localSheetId="0" hidden="1">{#N/A,#N/A,FALSE,"ExitStratigy"}</definedName>
    <definedName name="wrn.ExitAndSalesAssumptions." hidden="1">{#N/A,#N/A,FALSE,"ExitStratigy"}</definedName>
    <definedName name="wrn.EXPENSE." localSheetId="0" hidden="1">{#N/A,#N/A,FALSE,"Common Area Accrual";#N/A,#N/A,FALSE,"Unit One LaSalle";#N/A,#N/A,FALSE,"Unit One CW";#N/A,#N/A,FALSE,"Unit One LaSallle + C &amp; W";#N/A,#N/A,FALSE,"Consolidated Accrual"}</definedName>
    <definedName name="wrn.EXPENSE." hidden="1">{#N/A,#N/A,FALSE,"Common Area Accrual";#N/A,#N/A,FALSE,"Unit One LaSalle";#N/A,#N/A,FALSE,"Unit One CW";#N/A,#N/A,FALSE,"Unit One LaSallle + C &amp; W";#N/A,#N/A,FALSE,"Consolidated Accrual"}</definedName>
    <definedName name="wrn.Expense._.Detail." localSheetId="0" hidden="1">{"ONE",#N/A,FALSE,"Expenses";"TWO",#N/A,FALSE,"Expenses";"THREE",#N/A,FALSE,"Expenses";"FOUR",#N/A,FALSE,"Expenses";"Five",#N/A,FALSE,"Expenses";"Six",#N/A,FALSE,"Expenses";"Seven",#N/A,FALSE,"Expenses";"Eight",#N/A,FALSE,"Expenses";"eight.5",#N/A,FALSE,"Expenses";"Nine",#N/A,FALSE,"Expenses";"Ten",#N/A,FALSE,"Expenses";"Eleven",#N/A,FALSE,"Expenses";"Twelve",#N/A,FALSE,"Expenses";"Thirteen",#N/A,FALSE,"Expenses";"Fourteen",#N/A,FALSE,"Expenses";"Fifteen",#N/A,FALSE,"Expenses";"Sixteen",#N/A,FALSE,"Expenses";"Seventeen",#N/A,FALSE,"Expenses";"Eighteen",#N/A,FALSE,"Expenses";"Nineteen",#N/A,FALSE,"Expenses";"Twenty",#N/A,FALSE,"Expenses";"Twenty one",#N/A,FALSE,"Expenses";"Twenty two",#N/A,FALSE,"Expenses";"Twenty three",#N/A,FALSE,"Expenses";"Twenty four",#N/A,FALSE,"Expenses";"Twenty five",#N/A,FALSE,"Expenses";"Twenty six",#N/A,FALSE,"Expenses";"Twenty seven",#N/A,FALSE,"Expenses";"Twenty eight",#N/A,FALSE,"Expenses";"Twenty nine",#N/A,FALSE,"Expenses";"Thirty",#N/A,FALSE,"Expenses";"Thirty one",#N/A,FALSE,"Expenses";"Thirty two",#N/A,FALSE,"Expenses";"Thirty three",#N/A,FALSE,"Expenses";"Thirty four",#N/A,FALSE,"Expenses";"Thirty five",#N/A,FALSE,"Expenses";"Thirty six",#N/A,FALSE,"Expenses";"Thirty seven",#N/A,FALSE,"Expenses";"Thirty eight",#N/A,FALSE,"Expenses";"Thirty nine",#N/A,FALSE,"Expenses";"forty",#N/A,FALSE,"Expenses";"Forty one",#N/A,FALSE,"Expenses";"Forty two",#N/A,FALSE,"Expenses";"Forty three",#N/A,FALSE,"Expenses";"Forty four",#N/A,FALSE,"Expenses";"Forty five",#N/A,FALSE,"Expenses"}</definedName>
    <definedName name="wrn.Expense._.Detail." hidden="1">{"ONE",#N/A,FALSE,"Expenses";"TWO",#N/A,FALSE,"Expenses";"THREE",#N/A,FALSE,"Expenses";"FOUR",#N/A,FALSE,"Expenses";"Five",#N/A,FALSE,"Expenses";"Six",#N/A,FALSE,"Expenses";"Seven",#N/A,FALSE,"Expenses";"Eight",#N/A,FALSE,"Expenses";"eight.5",#N/A,FALSE,"Expenses";"Nine",#N/A,FALSE,"Expenses";"Ten",#N/A,FALSE,"Expenses";"Eleven",#N/A,FALSE,"Expenses";"Twelve",#N/A,FALSE,"Expenses";"Thirteen",#N/A,FALSE,"Expenses";"Fourteen",#N/A,FALSE,"Expenses";"Fifteen",#N/A,FALSE,"Expenses";"Sixteen",#N/A,FALSE,"Expenses";"Seventeen",#N/A,FALSE,"Expenses";"Eighteen",#N/A,FALSE,"Expenses";"Nineteen",#N/A,FALSE,"Expenses";"Twenty",#N/A,FALSE,"Expenses";"Twenty one",#N/A,FALSE,"Expenses";"Twenty two",#N/A,FALSE,"Expenses";"Twenty three",#N/A,FALSE,"Expenses";"Twenty four",#N/A,FALSE,"Expenses";"Twenty five",#N/A,FALSE,"Expenses";"Twenty six",#N/A,FALSE,"Expenses";"Twenty seven",#N/A,FALSE,"Expenses";"Twenty eight",#N/A,FALSE,"Expenses";"Twenty nine",#N/A,FALSE,"Expenses";"Thirty",#N/A,FALSE,"Expenses";"Thirty one",#N/A,FALSE,"Expenses";"Thirty two",#N/A,FALSE,"Expenses";"Thirty three",#N/A,FALSE,"Expenses";"Thirty four",#N/A,FALSE,"Expenses";"Thirty five",#N/A,FALSE,"Expenses";"Thirty six",#N/A,FALSE,"Expenses";"Thirty seven",#N/A,FALSE,"Expenses";"Thirty eight",#N/A,FALSE,"Expenses";"Thirty nine",#N/A,FALSE,"Expenses";"forty",#N/A,FALSE,"Expenses";"Forty one",#N/A,FALSE,"Expenses";"Forty two",#N/A,FALSE,"Expenses";"Forty three",#N/A,FALSE,"Expenses";"Forty four",#N/A,FALSE,"Expenses";"Forty five",#N/A,FALSE,"Expenses"}</definedName>
    <definedName name="wrn.Expense._.Schedules." localSheetId="0" hidden="1">{"Expense Schedules",#N/A,FALSE,"Expense Schedules"}</definedName>
    <definedName name="wrn.Expense._.Schedules." hidden="1">{"Expense Schedules",#N/A,FALSE,"Expense Schedules"}</definedName>
    <definedName name="wrn.Exterior._.Wall." localSheetId="0" hidden="1">{#N/A,#N/A,FALSE,"Paramters";"print range",#N/A,FALSE,"GSF.XLS";"exterior wall",#N/A,FALSE,"DETAIL.XLS"}</definedName>
    <definedName name="wrn.Exterior._.Wall." hidden="1">{#N/A,#N/A,FALSE,"Paramters";"print range",#N/A,FALSE,"GSF.XLS";"exterior wall",#N/A,FALSE,"DETAIL.XLS"}</definedName>
    <definedName name="wrn.FCB." localSheetId="0" hidden="1">{"FCB_ALL",#N/A,FALSE,"FCB"}</definedName>
    <definedName name="wrn.FCB." hidden="1">{"FCB_ALL",#N/A,FALSE,"FCB"}</definedName>
    <definedName name="wrn.fcb2" localSheetId="0" hidden="1">{"FCB_ALL",#N/A,FALSE,"FCB"}</definedName>
    <definedName name="wrn.fcb2" hidden="1">{"FCB_ALL",#N/A,FALSE,"FCB"}</definedName>
    <definedName name="wrn.FCG." localSheetId="0" hidden="1">{#N/A,#N/A,TRUE,"Title Page";#N/A,#N/A,TRUE,"Executive Summary";#N/A,#N/A,TRUE,"Cash Flow";#N/A,#N/A,TRUE,"Exp Detail";#N/A,#N/A,TRUE,"Pricing Matrix";#N/A,#N/A,TRUE,"Value Matrix";#N/A,#N/A,TRUE,"Assumptions";#N/A,#N/A,TRUE,"Vacant Space";#N/A,#N/A,TRUE,"2nd Generation";#N/A,#N/A,TRUE,"Existing vs Mkt";#N/A,#N/A,TRUE,"Expiration Schedule";#N/A,#N/A,TRUE,"Expiration Graph ";#N/A,#N/A,TRUE,"Residual - Marketing";#N/A,#N/A,TRUE,"Vacancy Detail"}</definedName>
    <definedName name="wrn.FCG." hidden="1">{#N/A,#N/A,TRUE,"Title Page";#N/A,#N/A,TRUE,"Executive Summary";#N/A,#N/A,TRUE,"Cash Flow";#N/A,#N/A,TRUE,"Exp Detail";#N/A,#N/A,TRUE,"Pricing Matrix";#N/A,#N/A,TRUE,"Value Matrix";#N/A,#N/A,TRUE,"Assumptions";#N/A,#N/A,TRUE,"Vacant Space";#N/A,#N/A,TRUE,"2nd Generation";#N/A,#N/A,TRUE,"Existing vs Mkt";#N/A,#N/A,TRUE,"Expiration Schedule";#N/A,#N/A,TRUE,"Expiration Graph ";#N/A,#N/A,TRUE,"Residual - Marketing";#N/A,#N/A,TRUE,"Vacancy Detail"}</definedName>
    <definedName name="wrn.FCG._.Express." localSheetId="0" hidden="1">{#N/A,#N/A,TRUE,"Title Page";#N/A,#N/A,TRUE,"Executive Summary";#N/A,#N/A,TRUE,"Assumptions";#N/A,#N/A,TRUE,"Footnotes";#N/A,#N/A,TRUE,"Narrative Assumptions";#N/A,#N/A,TRUE,"2nd Generation";#N/A,#N/A,TRUE,"Existing vs Mkt";#N/A,#N/A,TRUE,"Cash Flow";#N/A,#N/A,TRUE,"Residual - Marketing";#N/A,#N/A,TRUE,"Pricing Matrix";#N/A,#N/A,TRUE,"Expiration Schedule";#N/A,#N/A,TRUE,"Expiration Graph "}</definedName>
    <definedName name="wrn.FCG._.Express." hidden="1">{#N/A,#N/A,TRUE,"Title Page";#N/A,#N/A,TRUE,"Executive Summary";#N/A,#N/A,TRUE,"Assumptions";#N/A,#N/A,TRUE,"Footnotes";#N/A,#N/A,TRUE,"Narrative Assumptions";#N/A,#N/A,TRUE,"2nd Generation";#N/A,#N/A,TRUE,"Existing vs Mkt";#N/A,#N/A,TRUE,"Cash Flow";#N/A,#N/A,TRUE,"Residual - Marketing";#N/A,#N/A,TRUE,"Pricing Matrix";#N/A,#N/A,TRUE,"Expiration Schedule";#N/A,#N/A,TRUE,"Expiration Graph "}</definedName>
    <definedName name="wrn.FCG._.Full." localSheetId="0" hidden="1">{#N/A,#N/A,TRUE,"Title Page";#N/A,#N/A,TRUE,"Executive Summary";#N/A,#N/A,TRUE,"Assumptions";#N/A,#N/A,TRUE,"Footnotes";#N/A,#N/A,TRUE,"Narrative Assumptions";#N/A,#N/A,TRUE,"Vacant Space";#N/A,#N/A,TRUE,"2nd Generation";#N/A,#N/A,TRUE,"Existing vs Mkt";#N/A,#N/A,TRUE,"Cash Flow";#N/A,#N/A,TRUE,"Residual - Marketing";#N/A,#N/A,TRUE,"Pricing Matrix";#N/A,#N/A,TRUE,"Vacancy Detail";#N/A,#N/A,TRUE,"Expiration Schedule";#N/A,#N/A,TRUE,"Expiration Graph ";#N/A,#N/A,TRUE,"Value Matrix";#N/A,#N/A,TRUE,"Value Matrix (2)";#N/A,#N/A,TRUE,"GI Detail";#N/A,#N/A,TRUE,"Exp Detail";#N/A,#N/A,TRUE,"ALease-up Schedule"}</definedName>
    <definedName name="wrn.FCG._.Full." hidden="1">{#N/A,#N/A,TRUE,"Title Page";#N/A,#N/A,TRUE,"Executive Summary";#N/A,#N/A,TRUE,"Assumptions";#N/A,#N/A,TRUE,"Footnotes";#N/A,#N/A,TRUE,"Narrative Assumptions";#N/A,#N/A,TRUE,"Vacant Space";#N/A,#N/A,TRUE,"2nd Generation";#N/A,#N/A,TRUE,"Existing vs Mkt";#N/A,#N/A,TRUE,"Cash Flow";#N/A,#N/A,TRUE,"Residual - Marketing";#N/A,#N/A,TRUE,"Pricing Matrix";#N/A,#N/A,TRUE,"Vacancy Detail";#N/A,#N/A,TRUE,"Expiration Schedule";#N/A,#N/A,TRUE,"Expiration Graph ";#N/A,#N/A,TRUE,"Value Matrix";#N/A,#N/A,TRUE,"Value Matrix (2)";#N/A,#N/A,TRUE,"GI Detail";#N/A,#N/A,TRUE,"Exp Detail";#N/A,#N/A,TRUE,"ALease-up Schedule"}</definedName>
    <definedName name="wrn.FCG2" hidden="1">{#N/A,#N/A,TRUE,"Title Page";#N/A,#N/A,TRUE,"Executive Summary";#N/A,#N/A,TRUE,"Cash Flow";#N/A,#N/A,TRUE,"Exp Detail";#N/A,#N/A,TRUE,"Pricing Matrix";#N/A,#N/A,TRUE,"Value Matrix";#N/A,#N/A,TRUE,"Assumptions";#N/A,#N/A,TRUE,"Vacant Space";#N/A,#N/A,TRUE,"2nd Generation";#N/A,#N/A,TRUE,"Existing vs Mkt";#N/A,#N/A,TRUE,"Expiration Schedule";#N/A,#N/A,TRUE,"Expiration Graph ";#N/A,#N/A,TRUE,"Residual - Marketing";#N/A,#N/A,TRUE,"Vacancy Detail"}</definedName>
    <definedName name="wrn.Feb98." hidden="1">{"sheet a",#N/A,FALSE,"A";"2 9 casflow",#N/A,FALSE,"B"}</definedName>
    <definedName name="wrn.Finance._.Meeting._.1." hidden="1">{"Index",#N/A,FALSE,"Index";"Assumptions_country",#N/A,FALSE,"Assump";"Ebit_division_direct",#N/A,FALSE,"P&amp;L";"Reserves",#N/A,FALSE,"Reserves"}</definedName>
    <definedName name="wrn.Finance._.Meeting._.2." hidden="1">{"Reconciliation",#N/A,FALSE,"Rec";"Ebit_detail",#N/A,FALSE,"P&amp;L";"Cash_summary",#N/A,FALSE,"Cash"}</definedName>
    <definedName name="wrn.Financial._.Model." localSheetId="0" hidden="1">{#N/A,#N/A,TRUE,"Input Sheet Model";#N/A,#N/A,TRUE,"Project Proforma Detail";#N/A,#N/A,TRUE,"Signoff Summary";#N/A,#N/A,TRUE,"Assumptions";#N/A,#N/A,TRUE,"Constr. Int. Inc.";#N/A,#N/A,TRUE,"Cashflow Projection"}</definedName>
    <definedName name="wrn.Financial._.Model." hidden="1">{#N/A,#N/A,TRUE,"Input Sheet Model";#N/A,#N/A,TRUE,"Project Proforma Detail";#N/A,#N/A,TRUE,"Signoff Summary";#N/A,#N/A,TRUE,"Assumptions";#N/A,#N/A,TRUE,"Constr. Int. Inc.";#N/A,#N/A,TRUE,"Cashflow Projection"}</definedName>
    <definedName name="wrn.Financial._.Results." hidden="1">{"Financial Results",#N/A,FALSE,"Total Project Economics"}</definedName>
    <definedName name="wrn.Financial._.Statements." localSheetId="0" hidden="1">{#N/A,#N/A,FALSE,"BS";#N/A,#N/A,FALSE,"IS";#N/A,#N/A,FALSE,"CF";#N/A,#N/A,FALSE,"EXP";#N/A,#N/A,FALSE,"FURN";#N/A,#N/A,FALSE,"MANNOI"}</definedName>
    <definedName name="wrn.Financial._.Statements." hidden="1">{#N/A,#N/A,FALSE,"BS";#N/A,#N/A,FALSE,"IS";#N/A,#N/A,FALSE,"CF";#N/A,#N/A,FALSE,"EXP";#N/A,#N/A,FALSE,"FURN";#N/A,#N/A,FALSE,"MANNOI"}</definedName>
    <definedName name="wrn.Financials_long." localSheetId="0" hidden="1">{"IS",#N/A,FALSE,"Financials2 (Expanded)";"bsa",#N/A,FALSE,"Financials2 (Expanded)";"BS",#N/A,FALSE,"Financials2 (Expanded)";"CF",#N/A,FALSE,"Financials2 (Expanded)"}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cing." localSheetId="0" hidden="1">{"One",#N/A,FALSE,"Financing";"Two",#N/A,FALSE,"Financing";"Three",#N/A,FALSE,"Financing";"Four",#N/A,FALSE,"Financing"}</definedName>
    <definedName name="wrn.Financing." hidden="1">{"One",#N/A,FALSE,"Financing";"Two",#N/A,FALSE,"Financing";"Three",#N/A,FALSE,"Financing";"Four",#N/A,FALSE,"Financing"}</definedName>
    <definedName name="wrn.Financing_Assumptions." localSheetId="0" hidden="1">{"One",#N/A,FALSE,"Financing Assumptions";"Two",#N/A,FALSE,"Financing Assumptions";"Three",#N/A,FALSE,"Financing Assumptions";"Four",#N/A,FALSE,"Financing Assumptions"}</definedName>
    <definedName name="wrn.Financing_Assumptions." hidden="1">{"One",#N/A,FALSE,"Financing Assumptions";"Two",#N/A,FALSE,"Financing Assumptions";"Three",#N/A,FALSE,"Financing Assumptions";"Four",#N/A,FALSE,"Financing Assumptions"}</definedName>
    <definedName name="wrn.Fmgmtfee." localSheetId="0" hidden="1">{#N/A,#N/A,FALSE,"Fmgmtfee"}</definedName>
    <definedName name="wrn.Fmgmtfee." hidden="1">{#N/A,#N/A,FALSE,"Fmgmtfee"}</definedName>
    <definedName name="wrn.FMJVO._.and._.Summary._.with._.Calculations." localSheetId="0" hidden="1">{#N/A,#N/A,FALSE,"Summary";#N/A,#N/A,FALSE,"General Inputs &amp; Assumptions";"Franchise All",#N/A,FALSE,"Franchise";"Managed All",#N/A,FALSE,"Managed";"JV All",#N/A,FALSE,"JV";"Owned All",#N/A,FALSE,"Owned"}</definedName>
    <definedName name="wrn.FMJVO._.and._.Summary._.with._.Calculations." hidden="1">{#N/A,#N/A,FALSE,"Summary";#N/A,#N/A,FALSE,"General Inputs &amp; Assumptions";"Franchise All",#N/A,FALSE,"Franchise";"Managed All",#N/A,FALSE,"Managed";"JV All",#N/A,FALSE,"JV";"Owned All",#N/A,FALSE,"Owned"}</definedName>
    <definedName name="wrn.Food_Beverage." localSheetId="0" hidden="1">{"FB Assumptions",#N/A,FALSE,"Asu";"FB Cashflow 1",#N/A,FALSE,"F&amp;B";"FB Cashflow 2",#N/A,FALSE,"F&amp;B"}</definedName>
    <definedName name="wrn.Food_Beverage." hidden="1">{"FB Assumptions",#N/A,FALSE,"Asu";"FB Cashflow 1",#N/A,FALSE,"F&amp;B";"FB Cashflow 2",#N/A,FALSE,"F&amp;B"}</definedName>
    <definedName name="wrn.Forecast." localSheetId="0" hidden="1">{"CF Assumptions",#N/A,FALSE,"Asu";#N/A,#N/A,FALSE,"CF (2)";"Sensitivity2",#N/A,FALSE,"Sensitivity";"SM1",#N/A,FALSE,"SM";#N/A,#N/A,FALSE,"C&amp;D (2)";"Mgmt1",#N/A,FALSE,"MGMT";"Mgmt2",#N/A,FALSE,"MGMT";"Rpt_Cost Bridge",#N/A,FALSE,"Reports";"Rpt_CP22",#N/A,FALSE,"Reports";"Rpt_LRP Comp",#N/A,FALSE,"Reports";"Rpt_NPV Bridge",#N/A,FALSE,"Reports";#N/A,#N/A,FALSE,"Notes"}</definedName>
    <definedName name="wrn.Forecast." hidden="1">{"CF Assumptions",#N/A,FALSE,"Asu";#N/A,#N/A,FALSE,"CF (2)";"Sensitivity2",#N/A,FALSE,"Sensitivity";"SM1",#N/A,FALSE,"SM";#N/A,#N/A,FALSE,"C&amp;D (2)";"Mgmt1",#N/A,FALSE,"MGMT";"Mgmt2",#N/A,FALSE,"MGMT";"Rpt_Cost Bridge",#N/A,FALSE,"Reports";"Rpt_CP22",#N/A,FALSE,"Reports";"Rpt_LRP Comp",#N/A,FALSE,"Reports";"Rpt_NPV Bridge",#N/A,FALSE,"Reports";#N/A,#N/A,FALSE,"Notes"}</definedName>
    <definedName name="wrn.FOschedules." localSheetId="0" hidden="1">{"FOschedule1",#N/A,FALSE,"Sheet1";"FOschedule2",#N/A,FALSE,"Sheet1";"FOschedule3",#N/A,FALSE,"Sheet1"}</definedName>
    <definedName name="wrn.FOschedules." hidden="1">{"FOschedule1",#N/A,FALSE,"Sheet1";"FOschedule2",#N/A,FALSE,"Sheet1";"FOschedule3",#N/A,FALSE,"Sheet1"}</definedName>
    <definedName name="wrn.Freq_Res." hidden="1">{#N/A,#N/A,TRUE,"FR_HC";#N/A,#N/A,TRUE,"FR_REST";#N/A,#N/A,TRUE,"FR_RETA";#N/A,#N/A,TRUE,"FR_TECSOF";#N/A,#N/A,TRUE,"FR_NETTEC";#N/A,#N/A,TRUE,"FR_CLISER"}</definedName>
    <definedName name="wrn.FS._.Notes." hidden="1">{#N/A,#N/A,FALSE,"Note 2";#N/A,#N/A,FALSE,"Note 3";#N/A,#N/A,FALSE,"Note 4";#N/A,#N/A,FALSE,"Note 5";#N/A,#N/A,FALSE,"Note 6";#N/A,#N/A,FALSE,"Note 10"}</definedName>
    <definedName name="wrn.full." localSheetId="0" hidden="1">{"vi1",#N/A,FALSE,"Pagcc";"vi2",#N/A,FALSE,"Pagcc";"vi3",#N/A,FALSE,"Pagcc";"vi4",#N/A,FALSE,"Pagcc";"vi5",#N/A,FALSE,"Pagcc";#N/A,#N/A,FALSE,"Contribution"}</definedName>
    <definedName name="wrn.full." hidden="1">{"vi1",#N/A,FALSE,"Pagcc";"vi2",#N/A,FALSE,"Pagcc";"vi3",#N/A,FALSE,"Pagcc";"vi4",#N/A,FALSE,"Pagcc";"vi5",#N/A,FALSE,"Pagcc";#N/A,#N/A,FALSE,"Contribution"}</definedName>
    <definedName name="wrn.Full._.Budget._.Report." hidden="1">{#N/A,#N/A,FALSE,"Summary";"Budget Detail",#N/A,FALSE,"EST";"Qualifications",#N/A,FALSE,"EST"}</definedName>
    <definedName name="wrn.FULL._.COMPARISON." localSheetId="0" hidden="1">{"Full Sheet",#N/A,FALSE,"Expense Comparison"}</definedName>
    <definedName name="wrn.FULL._.COMPARISON." hidden="1">{"Full Sheet",#N/A,FALSE,"Expense Comparison"}</definedName>
    <definedName name="wrn.Full._.Monty." localSheetId="0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localSheetId="0" hidden="1">{#N/A,#N/A,TRUE,"Assump";#N/A,#N/A,TRUE,"Summary";#N/A,#N/A,TRUE,"Mexico AP";#N/A,#N/A,TRUE,"Mex Polanco";#N/A,#N/A,TRUE,"Toronto AP";#N/A,#N/A,TRUE,"San Diego";#N/A,#N/A,TRUE,"FF&amp;E";#N/A,#N/A,TRUE,"CHLP";#N/A,#N/A,TRUE,"Pships"}</definedName>
    <definedName name="wrn.Full._.Report." hidden="1">{#N/A,#N/A,TRUE,"Assump";#N/A,#N/A,TRUE,"Summary";#N/A,#N/A,TRUE,"Mexico AP";#N/A,#N/A,TRUE,"Mex Polanco";#N/A,#N/A,TRUE,"Toronto AP";#N/A,#N/A,TRUE,"San Diego";#N/A,#N/A,TRUE,"FF&amp;E";#N/A,#N/A,TRUE,"CHLP";#N/A,#N/A,TRUE,"Pships"}</definedName>
    <definedName name="wrn.Full_Template." localSheetId="0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wrn.Full_Template.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wrn.FULLPLN." localSheetId="0" hidden="1">{"FULLPLN",#N/A,FALSE,"Full Yr vs Plan"}</definedName>
    <definedName name="wrn.FULLPLN." hidden="1">{"FULLPLN",#N/A,FALSE,"Full Yr vs Plan"}</definedName>
    <definedName name="wrn.fullprior." localSheetId="0" hidden="1">{"fullprior",#N/A,FALSE,"Full Yr v Prior"}</definedName>
    <definedName name="wrn.fullprior." hidden="1">{"fullprior",#N/A,FALSE,"Full Yr v Prior"}</definedName>
    <definedName name="wrn.Garage." localSheetId="0" hidden="1">{#N/A,#N/A,FALSE,"Garage Assumpt 1";#N/A,#N/A,FALSE,"Garage Op Proj";#N/A,#N/A,FALSE,"Hist I&amp;E";#N/A,#N/A,FALSE,"Garage Lease"}</definedName>
    <definedName name="wrn.Garage." hidden="1">{#N/A,#N/A,FALSE,"Garage Assumpt 1";#N/A,#N/A,FALSE,"Garage Op Proj";#N/A,#N/A,FALSE,"Hist I&amp;E";#N/A,#N/A,FALSE,"Garage Lease"}</definedName>
    <definedName name="wrn.Gen_Misc._.Input." localSheetId="0" hidden="1">{"General Input",#N/A,FALSE,"General Info";"Miscellaneous Input",#N/A,FALSE,"General Info"}</definedName>
    <definedName name="wrn.Gen_Misc._.Input." hidden="1">{"General Input",#N/A,FALSE,"General Info";"Miscellaneous Input",#N/A,FALSE,"General Info"}</definedName>
    <definedName name="wrn.General." localSheetId="0" hidden="1">{"Balance",#N/A,FALSE,"General Assumptions";"Cost",#N/A,FALSE,"General Assumptions";"Working",#N/A,FALSE,"General Assumptions"}</definedName>
    <definedName name="wrn.General." hidden="1">{"Balance",#N/A,FALSE,"General Assumptions";"Cost",#N/A,FALSE,"General Assumptions";"Working",#N/A,FALSE,"General Assumptions"}</definedName>
    <definedName name="wrn.Golf." localSheetId="0" hidden="1">{"Golf Assumptions",#N/A,FALSE,"Asu";"Golf PF1",#N/A,FALSE,"Golf";"Golf PF2",#N/A,FALSE,"Golf";"Golf Dep1",#N/A,FALSE,"Golf";"Golf Dep2",#N/A,FALSE,"Golf"}</definedName>
    <definedName name="wrn.Golf." hidden="1">{"Golf Assumptions",#N/A,FALSE,"Asu";"Golf PF1",#N/A,FALSE,"Golf";"Golf PF2",#N/A,FALSE,"Golf";"Golf Dep1",#N/A,FALSE,"Golf";"Golf Dep2",#N/A,FALSE,"Golf"}</definedName>
    <definedName name="wrn.Golf._.Summary." localSheetId="0" hidden="1">{"View1",#N/A,FALSE,"Golf";"View2",#N/A,FALSE,"Golf";"View3",#N/A,FALSE,"Golf";"View4",#N/A,FALSE,"Golf";"View5",#N/A,FALSE,"Golf";"View6",#N/A,FALSE,"Golf";"View7",#N/A,FALSE,"Golf";"View8",#N/A,FALSE,"Golf";"View9",#N/A,FALSE,"Golf";"View10",#N/A,FALSE,"Golf";"View11",#N/A,FALSE,"Golf";"View12",#N/A,FALSE,"Golf"}</definedName>
    <definedName name="wrn.Golf._.Summary." hidden="1">{"View1",#N/A,FALSE,"Golf";"View2",#N/A,FALSE,"Golf";"View3",#N/A,FALSE,"Golf";"View4",#N/A,FALSE,"Golf";"View5",#N/A,FALSE,"Golf";"View6",#N/A,FALSE,"Golf";"View7",#N/A,FALSE,"Golf";"View8",#N/A,FALSE,"Golf";"View9",#N/A,FALSE,"Golf";"View10",#N/A,FALSE,"Golf";"View11",#N/A,FALSE,"Golf";"View12",#N/A,FALSE,"Golf"}</definedName>
    <definedName name="wrn.greg." localSheetId="0" hidden="1">{"three",#N/A,FALSE,"Capital";"four",#N/A,FALSE,"Capital"}</definedName>
    <definedName name="wrn.greg." hidden="1">{"three",#N/A,FALSE,"Capital";"four",#N/A,FALSE,"Capital"}</definedName>
    <definedName name="wrn.Gross._.up." localSheetId="0" hidden="1">{#N/A,#N/A,FALSE,"Gross-Up"}</definedName>
    <definedName name="wrn.Gross._.up." hidden="1">{#N/A,#N/A,FALSE,"Gross-Up"}</definedName>
    <definedName name="wrn.GSA._.PRINT." localSheetId="0" hidden="1">{#N/A,#N/A,FALSE,"DEV COSTS";#N/A,#N/A,FALSE,"10-YR C. F."}</definedName>
    <definedName name="wrn.GSA._.PRINT." hidden="1">{#N/A,#N/A,FALSE,"DEV COSTS";#N/A,#N/A,FALSE,"10-YR C. F."}</definedName>
    <definedName name="wrn.gsa._PRINT5" localSheetId="0" hidden="1">{#N/A,#N/A,FALSE,"DEV COSTS";#N/A,#N/A,FALSE,"10-YR C. F."}</definedName>
    <definedName name="wrn.gsa._PRINT5" hidden="1">{#N/A,#N/A,FALSE,"DEV COSTS";#N/A,#N/A,FALSE,"10-YR C. F."}</definedName>
    <definedName name="wrn.Gund._.Arena._.PCD." localSheetId="0" hidden="1">{#N/A,#N/A,TRUE,"Gund Arena PCD";#N/A,#N/A,TRUE,"Gund Arena IOR"}</definedName>
    <definedName name="wrn.Gund._.Arena._.PCD." hidden="1">{#N/A,#N/A,TRUE,"Gund Arena PCD";#N/A,#N/A,TRUE,"Gund Arena IOR"}</definedName>
    <definedName name="wrn.HAMMOND." localSheetId="0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ndout." localSheetId="0" hidden="1">{"quarterly",#N/A,FALSE,"Income Statement New CPB";"annual",#N/A,FALSE,"Income Statement New CPB";"cash flow",#N/A,FALSE,"Cash Flow";"balance",#N/A,FALSE,"Balance Sheet";"seg",#N/A,FALSE,"New Segment Breakout"}</definedName>
    <definedName name="wrn.handout." hidden="1">{"quarterly",#N/A,FALSE,"Income Statement New CPB";"annual",#N/A,FALSE,"Income Statement New CPB";"cash flow",#N/A,FALSE,"Cash Flow";"balance",#N/A,FALSE,"Balance Sheet";"seg",#N/A,FALSE,"New Segment Breakout"}</definedName>
    <definedName name="wrn.Hist._.InE." localSheetId="0" hidden="1">{#N/A,#N/A,FALSE,"Hist I&amp;E - Consol";#N/A,#N/A,FALSE,"Hist I&amp;E - Lakes";#N/A,#N/A,FALSE,"Hist I&amp;E - Chabot";#N/A,#N/A,FALSE,"Hist I&amp;E - Diablo"}</definedName>
    <definedName name="wrn.Hist._.InE." hidden="1">{#N/A,#N/A,FALSE,"Hist I&amp;E - Consol";#N/A,#N/A,FALSE,"Hist I&amp;E - Lakes";#N/A,#N/A,FALSE,"Hist I&amp;E - Chabot";#N/A,#N/A,FALSE,"Hist I&amp;E - Diablo"}</definedName>
    <definedName name="wrn.Hist._.InE2." localSheetId="0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ory._.Proforma." localSheetId="0" hidden="1">{"History &amp; Projection",#N/A,FALSE,"History - Proforma"}</definedName>
    <definedName name="wrn.History._.Proforma." hidden="1">{"History &amp; Projection",#N/A,FALSE,"History - Proforma"}</definedName>
    <definedName name="wrn.History._.Projection._.Comps." localSheetId="0" hidden="1">{"$ Per Occupied History+Projection+5Comps",#N/A,FALSE,"HISTORY (2)";"History+Projection+5Comps",#N/A,FALSE,"HISTORY (2)";"History+Projection",#N/A,FALSE,"HISTORY (2)";"History+Projection per Occ'd",#N/A,FALSE,"HISTORY (2)"}</definedName>
    <definedName name="wrn.History._.Projection._.Comps." hidden="1">{"$ Per Occupied History+Projection+5Comps",#N/A,FALSE,"HISTORY (2)";"History+Projection+5Comps",#N/A,FALSE,"HISTORY (2)";"History+Projection",#N/A,FALSE,"HISTORY (2)";"History+Projection per Occ'd",#N/A,FALSE,"HISTORY (2)"}</definedName>
    <definedName name="wrn.History._.Projection._.Comps._1" localSheetId="0" hidden="1">{"$ Per Occupied History+Projection+5Comps",#N/A,FALSE,"HISTORY (2)";"History+Projection+5Comps",#N/A,FALSE,"HISTORY (2)";"History+Projection",#N/A,FALSE,"HISTORY (2)";"History+Projection per Occ'd",#N/A,FALSE,"HISTORY (2)"}</definedName>
    <definedName name="wrn.History._.Projection._.Comps._1" hidden="1">{"$ Per Occupied History+Projection+5Comps",#N/A,FALSE,"HISTORY (2)";"History+Projection+5Comps",#N/A,FALSE,"HISTORY (2)";"History+Projection",#N/A,FALSE,"HISTORY (2)";"History+Projection per Occ'd",#N/A,FALSE,"HISTORY (2)"}</definedName>
    <definedName name="wrn.History._.Projection._.Comps._1_1" localSheetId="0" hidden="1">{"$ Per Occupied History+Projection+5Comps",#N/A,FALSE,"HISTORY (2)";"History+Projection+5Comps",#N/A,FALSE,"HISTORY (2)";"History+Projection",#N/A,FALSE,"HISTORY (2)";"History+Projection per Occ'd",#N/A,FALSE,"HISTORY (2)"}</definedName>
    <definedName name="wrn.History._.Projection._.Comps._1_1" hidden="1">{"$ Per Occupied History+Projection+5Comps",#N/A,FALSE,"HISTORY (2)";"History+Projection+5Comps",#N/A,FALSE,"HISTORY (2)";"History+Projection",#N/A,FALSE,"HISTORY (2)";"History+Projection per Occ'd",#N/A,FALSE,"HISTORY (2)"}</definedName>
    <definedName name="wrn.History._.Projection._.Comps._1_1_1" localSheetId="0" hidden="1">{"$ Per Occupied History+Projection+5Comps",#N/A,FALSE,"HISTORY (2)";"History+Projection+5Comps",#N/A,FALSE,"HISTORY (2)";"History+Projection",#N/A,FALSE,"HISTORY (2)";"History+Projection per Occ'd",#N/A,FALSE,"HISTORY (2)"}</definedName>
    <definedName name="wrn.History._.Projection._.Comps._1_1_1" hidden="1">{"$ Per Occupied History+Projection+5Comps",#N/A,FALSE,"HISTORY (2)";"History+Projection+5Comps",#N/A,FALSE,"HISTORY (2)";"History+Projection",#N/A,FALSE,"HISTORY (2)";"History+Projection per Occ'd",#N/A,FALSE,"HISTORY (2)"}</definedName>
    <definedName name="wrn.History._.Projection._.Comps._1_2" localSheetId="0" hidden="1">{"$ Per Occupied History+Projection+5Comps",#N/A,FALSE,"HISTORY (2)";"History+Projection+5Comps",#N/A,FALSE,"HISTORY (2)";"History+Projection",#N/A,FALSE,"HISTORY (2)";"History+Projection per Occ'd",#N/A,FALSE,"HISTORY (2)"}</definedName>
    <definedName name="wrn.History._.Projection._.Comps._1_2" hidden="1">{"$ Per Occupied History+Projection+5Comps",#N/A,FALSE,"HISTORY (2)";"History+Projection+5Comps",#N/A,FALSE,"HISTORY (2)";"History+Projection",#N/A,FALSE,"HISTORY (2)";"History+Projection per Occ'd",#N/A,FALSE,"HISTORY (2)"}</definedName>
    <definedName name="wrn.History._.Projection._.Comps._2" localSheetId="0" hidden="1">{"$ Per Occupied History+Projection+5Comps",#N/A,FALSE,"HISTORY (2)";"History+Projection+5Comps",#N/A,FALSE,"HISTORY (2)";"History+Projection",#N/A,FALSE,"HISTORY (2)";"History+Projection per Occ'd",#N/A,FALSE,"HISTORY (2)"}</definedName>
    <definedName name="wrn.History._.Projection._.Comps._2" hidden="1">{"$ Per Occupied History+Projection+5Comps",#N/A,FALSE,"HISTORY (2)";"History+Projection+5Comps",#N/A,FALSE,"HISTORY (2)";"History+Projection",#N/A,FALSE,"HISTORY (2)";"History+Projection per Occ'd",#N/A,FALSE,"HISTORY (2)"}</definedName>
    <definedName name="wrn.History._.Projection._.Comps._2_1" localSheetId="0" hidden="1">{"$ Per Occupied History+Projection+5Comps",#N/A,FALSE,"HISTORY (2)";"History+Projection+5Comps",#N/A,FALSE,"HISTORY (2)";"History+Projection",#N/A,FALSE,"HISTORY (2)";"History+Projection per Occ'd",#N/A,FALSE,"HISTORY (2)"}</definedName>
    <definedName name="wrn.History._.Projection._.Comps._2_1" hidden="1">{"$ Per Occupied History+Projection+5Comps",#N/A,FALSE,"HISTORY (2)";"History+Projection+5Comps",#N/A,FALSE,"HISTORY (2)";"History+Projection",#N/A,FALSE,"HISTORY (2)";"History+Projection per Occ'd",#N/A,FALSE,"HISTORY (2)"}</definedName>
    <definedName name="wrn.History._.Projection._.Comps._3" localSheetId="0" hidden="1">{"$ Per Occupied History+Projection+5Comps",#N/A,FALSE,"HISTORY (2)";"History+Projection+5Comps",#N/A,FALSE,"HISTORY (2)";"History+Projection",#N/A,FALSE,"HISTORY (2)";"History+Projection per Occ'd",#N/A,FALSE,"HISTORY (2)"}</definedName>
    <definedName name="wrn.History._.Projection._.Comps._3" hidden="1">{"$ Per Occupied History+Projection+5Comps",#N/A,FALSE,"HISTORY (2)";"History+Projection+5Comps",#N/A,FALSE,"HISTORY (2)";"History+Projection",#N/A,FALSE,"HISTORY (2)";"History+Projection per Occ'd",#N/A,FALSE,"HISTORY (2)"}</definedName>
    <definedName name="wrn.Hold._.Sell." hidden="1">{#N/A,#N/A,FALSE,"13Residual 2007";#N/A,#N/A,FALSE,"14Residual 2008";#N/A,#N/A,FALSE,"15Residual 2009";#N/A,#N/A,FALSE,"16Residual 2010";#N/A,#N/A,FALSE,"17Residual 2011";#N/A,#N/A,FALSE,"18Hold Disposition Matrix";#N/A,#N/A,FALSE,"19Other Disposition Matrix"}</definedName>
    <definedName name="wrn.Hyatt._.Report." localSheetId="0" hidden="1">{"History+Projection+5Comps",#N/A,FALSE,"HISTORY (2)";"$ Per Occupied History+Projection+5Comps",#N/A,FALSE,"HISTORY (2)";"History+Projection",#N/A,FALSE,"HISTORY (2)"}</definedName>
    <definedName name="wrn.Hyatt._.Report." hidden="1">{"History+Projection+5Comps",#N/A,FALSE,"HISTORY (2)";"$ Per Occupied History+Projection+5Comps",#N/A,FALSE,"HISTORY (2)";"History+Projection",#N/A,FALSE,"HISTORY (2)"}</definedName>
    <definedName name="wrn.Hyatt._.Report._1" localSheetId="0" hidden="1">{"History+Projection+5Comps",#N/A,FALSE,"HISTORY (2)";"$ Per Occupied History+Projection+5Comps",#N/A,FALSE,"HISTORY (2)";"History+Projection",#N/A,FALSE,"HISTORY (2)"}</definedName>
    <definedName name="wrn.Hyatt._.Report._1" hidden="1">{"History+Projection+5Comps",#N/A,FALSE,"HISTORY (2)";"$ Per Occupied History+Projection+5Comps",#N/A,FALSE,"HISTORY (2)";"History+Projection",#N/A,FALSE,"HISTORY (2)"}</definedName>
    <definedName name="wrn.Hyatt._.Report._1_1" localSheetId="0" hidden="1">{"History+Projection+5Comps",#N/A,FALSE,"HISTORY (2)";"$ Per Occupied History+Projection+5Comps",#N/A,FALSE,"HISTORY (2)";"History+Projection",#N/A,FALSE,"HISTORY (2)"}</definedName>
    <definedName name="wrn.Hyatt._.Report._1_1" hidden="1">{"History+Projection+5Comps",#N/A,FALSE,"HISTORY (2)";"$ Per Occupied History+Projection+5Comps",#N/A,FALSE,"HISTORY (2)";"History+Projection",#N/A,FALSE,"HISTORY (2)"}</definedName>
    <definedName name="wrn.Hyatt._.Report._1_1_1" localSheetId="0" hidden="1">{"History+Projection+5Comps",#N/A,FALSE,"HISTORY (2)";"$ Per Occupied History+Projection+5Comps",#N/A,FALSE,"HISTORY (2)";"History+Projection",#N/A,FALSE,"HISTORY (2)"}</definedName>
    <definedName name="wrn.Hyatt._.Report._1_1_1" hidden="1">{"History+Projection+5Comps",#N/A,FALSE,"HISTORY (2)";"$ Per Occupied History+Projection+5Comps",#N/A,FALSE,"HISTORY (2)";"History+Projection",#N/A,FALSE,"HISTORY (2)"}</definedName>
    <definedName name="wrn.Hyatt._.Report._1_2" localSheetId="0" hidden="1">{"History+Projection+5Comps",#N/A,FALSE,"HISTORY (2)";"$ Per Occupied History+Projection+5Comps",#N/A,FALSE,"HISTORY (2)";"History+Projection",#N/A,FALSE,"HISTORY (2)"}</definedName>
    <definedName name="wrn.Hyatt._.Report._1_2" hidden="1">{"History+Projection+5Comps",#N/A,FALSE,"HISTORY (2)";"$ Per Occupied History+Projection+5Comps",#N/A,FALSE,"HISTORY (2)";"History+Projection",#N/A,FALSE,"HISTORY (2)"}</definedName>
    <definedName name="wrn.Hyatt._.Report._2" localSheetId="0" hidden="1">{"History+Projection+5Comps",#N/A,FALSE,"HISTORY (2)";"$ Per Occupied History+Projection+5Comps",#N/A,FALSE,"HISTORY (2)";"History+Projection",#N/A,FALSE,"HISTORY (2)"}</definedName>
    <definedName name="wrn.Hyatt._.Report._2" hidden="1">{"History+Projection+5Comps",#N/A,FALSE,"HISTORY (2)";"$ Per Occupied History+Projection+5Comps",#N/A,FALSE,"HISTORY (2)";"History+Projection",#N/A,FALSE,"HISTORY (2)"}</definedName>
    <definedName name="wrn.Hyatt._.Report._2_1" localSheetId="0" hidden="1">{"History+Projection+5Comps",#N/A,FALSE,"HISTORY (2)";"$ Per Occupied History+Projection+5Comps",#N/A,FALSE,"HISTORY (2)";"History+Projection",#N/A,FALSE,"HISTORY (2)"}</definedName>
    <definedName name="wrn.Hyatt._.Report._2_1" hidden="1">{"History+Projection+5Comps",#N/A,FALSE,"HISTORY (2)";"$ Per Occupied History+Projection+5Comps",#N/A,FALSE,"HISTORY (2)";"History+Projection",#N/A,FALSE,"HISTORY (2)"}</definedName>
    <definedName name="wrn.Hyatt._.Report._3" localSheetId="0" hidden="1">{"History+Projection+5Comps",#N/A,FALSE,"HISTORY (2)";"$ Per Occupied History+Projection+5Comps",#N/A,FALSE,"HISTORY (2)";"History+Projection",#N/A,FALSE,"HISTORY (2)"}</definedName>
    <definedName name="wrn.Hyatt._.Report._3" hidden="1">{"History+Projection+5Comps",#N/A,FALSE,"HISTORY (2)";"$ Per Occupied History+Projection+5Comps",#N/A,FALSE,"HISTORY (2)";"History+Projection",#N/A,FALSE,"HISTORY (2)"}</definedName>
    <definedName name="wrn.Hyatt_.Report" hidden="1">{"History+Projection+5Comps",#N/A,FALSE,"HISTORY (2)";"$ Per Occupied History+Projection+5Comps",#N/A,FALSE,"HISTORY (2)";"History+Projection",#N/A,FALSE,"HISTORY (2)"}</definedName>
    <definedName name="wrn.III." hidden="1">{"CASHFLOW",#N/A,FALSE,"Northpointe"}</definedName>
    <definedName name="wrn.III1." hidden="1">{"CASHFLOW",#N/A,FALSE,"Northpointe"}</definedName>
    <definedName name="wrn.III1._1" hidden="1">{"CASHFLOW",#N/A,FALSE,"Northpointe"}</definedName>
    <definedName name="wrn.IIII" hidden="1">{"CASHFLOW",#N/A,FALSE,"Northpointe"}</definedName>
    <definedName name="wrn.IIII_1" hidden="1">{"CASHFLOW",#N/A,FALSE,"Northpointe"}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ncome." localSheetId="0" hidden="1">{"Book Income",#N/A,FALSE,"B&amp;T";"Taxable Income",#N/A,FALSE,"B&amp;T"}</definedName>
    <definedName name="wrn.Income." hidden="1">{"Book Income",#N/A,FALSE,"B&amp;T";"Taxable Income",#N/A,FALSE,"B&amp;T"}</definedName>
    <definedName name="wrn.Income._.Statements." localSheetId="0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_Statement." localSheetId="0" hidden="1">{"One",#N/A,FALSE,"Income Statement";"Two",#N/A,FALSE,"Income Statement";"Three",#N/A,FALSE,"Income Statement";"Four",#N/A,FALSE,"Income Statement"}</definedName>
    <definedName name="wrn.Income_Statement." hidden="1">{"One",#N/A,FALSE,"Income Statement";"Two",#N/A,FALSE,"Income Statement";"Three",#N/A,FALSE,"Income Statement";"Four",#N/A,FALSE,"Income Statement"}</definedName>
    <definedName name="wrn.INDEPS." localSheetId="0" hidden="1">{"page1",#N/A,FALSE,"TIND_CC1";"page2",#N/A,FALSE,"TIND_CC1";"page3",#N/A,FALSE,"TIND_CC1";"page4",#N/A,FALSE,"TIND_CC1";"page5",#N/A,FALSE,"TIND_CC1"}</definedName>
    <definedName name="wrn.INDEPS." hidden="1">{"page1",#N/A,FALSE,"TIND_CC1";"page2",#N/A,FALSE,"TIND_CC1";"page3",#N/A,FALSE,"TIND_CC1";"page4",#N/A,FALSE,"TIND_CC1";"page5",#N/A,FALSE,"TIND_CC1"}</definedName>
    <definedName name="wrn.Individual._.Regions." localSheetId="0" hidden="1">{#N/A,#N/A,FALSE,"Summary";#N/A,#N/A,FALSE,"AIME";#N/A,#N/A,FALSE,"Asia (2)";#N/A,#N/A,FALSE,"Europe";#N/A,#N/A,FALSE,"LA"}</definedName>
    <definedName name="wrn.Individual._.Regions." hidden="1">{#N/A,#N/A,FALSE,"Summary";#N/A,#N/A,FALSE,"AIME";#N/A,#N/A,FALSE,"Asia (2)";#N/A,#N/A,FALSE,"Europe";#N/A,#N/A,FALSE,"LA"}</definedName>
    <definedName name="wrn.Inputs." localSheetId="0" hidden="1">{"Inflation-BaseYear",#N/A,FALSE,"Inputs"}</definedName>
    <definedName name="wrn.Inputs." hidden="1">{"Inflation-BaseYear",#N/A,FALSE,"Inputs"}</definedName>
    <definedName name="wrn.Interior._.finishes." localSheetId="0" hidden="1">{"interior finishes",#N/A,FALSE,"DETAIL.XLS"}</definedName>
    <definedName name="wrn.Interior._.finishes." hidden="1">{"interior finishes",#N/A,FALSE,"DETAIL.XLS"}</definedName>
    <definedName name="wrn.Internal._.Detail." hidden="1">{"IntDetail",#N/A,FALSE,"Reports";"IntSummary",#N/A,FALSE,"Reports"}</definedName>
    <definedName name="wrn.Investment._.Review." localSheetId="0" hidden="1">{#N/A,#N/A,FALSE,"Proforma Five Yr";#N/A,#N/A,FALSE,"Capital Input";#N/A,#N/A,FALSE,"Calculations";#N/A,#N/A,FALSE,"Transaction Summary-DTW"}</definedName>
    <definedName name="wrn.Investment._.Review." hidden="1">{#N/A,#N/A,FALSE,"Proforma Five Yr";#N/A,#N/A,FALSE,"Capital Input";#N/A,#N/A,FALSE,"Calculations";#N/A,#N/A,FALSE,"Transaction Summary-DTW"}</definedName>
    <definedName name="wrn.Investment._.Summary._.Golf._.Suites." localSheetId="0" hidden="1">{"Preferred Equity IRR",#N/A,FALSE,"PROFORMA";"GP Cash Flow and IRR",#N/A,FALSE,"PROFORMA"}</definedName>
    <definedName name="wrn.Investment._.Summary._.Golf._.Suites." hidden="1">{"Preferred Equity IRR",#N/A,FALSE,"PROFORMA";"GP Cash Flow and IRR",#N/A,FALSE,"PROFORMA"}</definedName>
    <definedName name="wrn.IRR._.and._.Sources._.and._.Uses." localSheetId="0" hidden="1">{"IRR",#N/A,FALSE,"IRR.XLS";"Sources and Uses",#N/A,FALSE,"IRR.XLS"}</definedName>
    <definedName name="wrn.IRR._.and._.Sources._.and._.Uses." hidden="1">{"IRR",#N/A,FALSE,"IRR.XLS";"Sources and Uses",#N/A,FALSE,"IRR.XLS"}</definedName>
    <definedName name="wrn.IRR._.and._.Sources._.and._.Uses._1" localSheetId="0" hidden="1">{"IRR",#N/A,FALSE,"IRR.XLS";"Sources and Uses",#N/A,FALSE,"IRR.XLS"}</definedName>
    <definedName name="wrn.IRR._.and._.Sources._.and._.Uses._1" hidden="1">{"IRR",#N/A,FALSE,"IRR.XLS";"Sources and Uses",#N/A,FALSE,"IRR.XLS"}</definedName>
    <definedName name="wrn.IRR._.and._.Sources._.and._.Uses._1_1" localSheetId="0" hidden="1">{"IRR",#N/A,FALSE,"IRR.XLS";"Sources and Uses",#N/A,FALSE,"IRR.XLS"}</definedName>
    <definedName name="wrn.IRR._.and._.Sources._.and._.Uses._1_1" hidden="1">{"IRR",#N/A,FALSE,"IRR.XLS";"Sources and Uses",#N/A,FALSE,"IRR.XLS"}</definedName>
    <definedName name="wrn.IRR._.and._.Sources._.and._.Uses._1_1_1" localSheetId="0" hidden="1">{"IRR",#N/A,FALSE,"IRR.XLS";"Sources and Uses",#N/A,FALSE,"IRR.XLS"}</definedName>
    <definedName name="wrn.IRR._.and._.Sources._.and._.Uses._1_1_1" hidden="1">{"IRR",#N/A,FALSE,"IRR.XLS";"Sources and Uses",#N/A,FALSE,"IRR.XLS"}</definedName>
    <definedName name="wrn.IRR._.and._.Sources._.and._.Uses._1_2" localSheetId="0" hidden="1">{"IRR",#N/A,FALSE,"IRR.XLS";"Sources and Uses",#N/A,FALSE,"IRR.XLS"}</definedName>
    <definedName name="wrn.IRR._.and._.Sources._.and._.Uses._1_2" hidden="1">{"IRR",#N/A,FALSE,"IRR.XLS";"Sources and Uses",#N/A,FALSE,"IRR.XLS"}</definedName>
    <definedName name="wrn.IRR._.and._.Sources._.and._.Uses._2" localSheetId="0" hidden="1">{"IRR",#N/A,FALSE,"IRR.XLS";"Sources and Uses",#N/A,FALSE,"IRR.XLS"}</definedName>
    <definedName name="wrn.IRR._.and._.Sources._.and._.Uses._2" hidden="1">{"IRR",#N/A,FALSE,"IRR.XLS";"Sources and Uses",#N/A,FALSE,"IRR.XLS"}</definedName>
    <definedName name="wrn.IRR._.and._.Sources._.and._.Uses._2_1" localSheetId="0" hidden="1">{"IRR",#N/A,FALSE,"IRR.XLS";"Sources and Uses",#N/A,FALSE,"IRR.XLS"}</definedName>
    <definedName name="wrn.IRR._.and._.Sources._.and._.Uses._2_1" hidden="1">{"IRR",#N/A,FALSE,"IRR.XLS";"Sources and Uses",#N/A,FALSE,"IRR.XLS"}</definedName>
    <definedName name="wrn.IRR._.and._.Sources._.and._.Uses._3" localSheetId="0" hidden="1">{"IRR",#N/A,FALSE,"IRR.XLS";"Sources and Uses",#N/A,FALSE,"IRR.XLS"}</definedName>
    <definedName name="wrn.IRR._.and._.Sources._.and._.Uses._3" hidden="1">{"IRR",#N/A,FALSE,"IRR.XLS";"Sources and Uses",#N/A,FALSE,"IRR.XLS"}</definedName>
    <definedName name="wrn.irving._.report." hidden="1">{#N/A,#N/A,FALSE,"Summary";#N/A,#N/A,FALSE,"Total Project Economics"}</definedName>
    <definedName name="wrn.jan._.98." hidden="1">{"sheet a",#N/A,FALSE,"A";"sheet b 1",#N/A,FALSE,"B";"sheet b 2",#N/A,FALSE,"B"}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V." localSheetId="0" hidden="1">{"One",#N/A,FALSE,"JV"}</definedName>
    <definedName name="wrn.JV." hidden="1">{"One",#N/A,FALSE,"JV"}</definedName>
    <definedName name="wrn.Land._.Takedown._.Summary." localSheetId="0" hidden="1">{"land1",#N/A,FALSE,"Land";"land2",#N/A,FALSE,"Land";"land3",#N/A,FALSE,"Land"}</definedName>
    <definedName name="wrn.Land._.Takedown._.Summary." hidden="1">{"land1",#N/A,FALSE,"Land";"land2",#N/A,FALSE,"Land";"land3",#N/A,FALSE,"Land"}</definedName>
    <definedName name="wrn.Lease._.Up._.Summary." hidden="1">{"Lease Up Summary",#N/A,FALSE,"2033K-R6"}</definedName>
    <definedName name="wrn.Leasing._.Assumptions." localSheetId="0" hidden="1">{"Assumptions",#N/A,FALSE,"Leasing Assumptions"}</definedName>
    <definedName name="wrn.Leasing._.Assumptions." hidden="1">{"Assumptions",#N/A,FALSE,"Leasing Assumptions"}</definedName>
    <definedName name="wrn.Leasing._.Variance." hidden="1">{#N/A,#N/A,FALSE,"Leasing 6A"}</definedName>
    <definedName name="wrn.LETTERED." localSheetId="0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ETTERE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nsum" localSheetId="0" hidden="1">{"Loan Summary",#N/A,FALSE,"Phase 1 loan &amp; data"}</definedName>
    <definedName name="wrn.lnsum" hidden="1">{"Loan Summary",#N/A,FALSE,"Phase 1 loan &amp; data"}</definedName>
    <definedName name="wrn.Loan._.Summary." localSheetId="0" hidden="1">{"Loan Summary",#N/A,FALSE,"Phase 1 loan &amp; data"}</definedName>
    <definedName name="wrn.Loan._.Summary." hidden="1">{"Loan Summary",#N/A,FALSE,"Phase 1 loan &amp; data"}</definedName>
    <definedName name="wrn.LoanInformation." localSheetId="0" hidden="1">{#N/A,#N/A,FALSE,"LoanAssumptions"}</definedName>
    <definedName name="wrn.LoanInformation." hidden="1">{#N/A,#N/A,FALSE,"LoanAssumptions"}</definedName>
    <definedName name="wrn.Lot._.Inventory." localSheetId="0" hidden="1">{"lot inventory",#N/A,FALSE,"Lot List"}</definedName>
    <definedName name="wrn.Lot._.Inventory." hidden="1">{"lot inventory",#N/A,FALSE,"Lot List"}</definedName>
    <definedName name="wrn.Lot._.Summary." localSheetId="0" hidden="1">{"Lot Prices",#N/A,FALSE,"LOTS-PRICING";"lot1",#N/A,FALSE,"Lots";"lot2",#N/A,FALSE,"Lots";"Lot3",#N/A,FALSE,"Lots";"lot4",#N/A,FALSE,"Lots";"lot5",#N/A,FALSE,"Lots";"lot6",#N/A,FALSE,"Lots";"lot7",#N/A,FALSE,"Lots";"lot8",#N/A,FALSE,"Lots";"lot9",#N/A,FALSE,"Lots";"lot10",#N/A,FALSE,"Lots";"lot11",#N/A,FALSE,"Lots";"lot12",#N/A,FALSE,"Lots"}</definedName>
    <definedName name="wrn.Lot._.Summary." hidden="1">{"Lot Prices",#N/A,FALSE,"LOTS-PRICING";"lot1",#N/A,FALSE,"Lots";"lot2",#N/A,FALSE,"Lots";"Lot3",#N/A,FALSE,"Lots";"lot4",#N/A,FALSE,"Lots";"lot5",#N/A,FALSE,"Lots";"lot6",#N/A,FALSE,"Lots";"lot7",#N/A,FALSE,"Lots";"lot8",#N/A,FALSE,"Lots";"lot9",#N/A,FALSE,"Lots";"lot10",#N/A,FALSE,"Lots";"lot11",#N/A,FALSE,"Lots";"lot12",#N/A,FALSE,"Lots"}</definedName>
    <definedName name="wrn.ltrd." localSheetId="0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tr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TV._.Output." localSheetId="0" hidden="1">{"LTV Output",#N/A,FALSE,"Output"}</definedName>
    <definedName name="wrn.LTV._.Output." hidden="1">{"LTV Output",#N/A,FALSE,"Output"}</definedName>
    <definedName name="wrn.market._.share." localSheetId="0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ING." localSheetId="0" hidden="1">{#N/A,#N/A,FALSE,"MARKETING I";#N/A,#N/A,FALSE,"MARKETING II";#N/A,#N/A,FALSE,"MARKETING III"}</definedName>
    <definedName name="wrn.MARKETING." hidden="1">{#N/A,#N/A,FALSE,"MARKETING I";#N/A,#N/A,FALSE,"MARKETING II";#N/A,#N/A,FALSE,"MARKETING III"}</definedName>
    <definedName name="wrn.MATRICES._.and._.CFs." localSheetId="0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IES._.ONLY." localSheetId="0" hidden="1">{#N/A,#N/A,FALSE,"matx B4 DS";#N/A,#N/A,FALSE,"matx B4 DS Hac";#N/A,#N/A,FALSE,"matx B4 DS Chabot";#N/A,#N/A,FALSE,"matx B4 DS Diablo"}</definedName>
    <definedName name="wrn.MATRICIES._.ONLY." hidden="1">{#N/A,#N/A,FALSE,"matx B4 DS";#N/A,#N/A,FALSE,"matx B4 DS Hac";#N/A,#N/A,FALSE,"matx B4 DS Chabot";#N/A,#N/A,FALSE,"matx B4 DS Diablo"}</definedName>
    <definedName name="wrn.MFJVO._.and._.Summary._.Inputs._.Only." localSheetId="0" hidden="1">{#N/A,#N/A,FALSE,"Summary";#N/A,#N/A,FALSE,"General Inputs &amp; Assumptions";"Franchise Inputs",#N/A,FALSE,"Franchise";"Managed Inputs a",#N/A,FALSE,"Managed";"JV Inputs",#N/A,FALSE,"JV";"Owned Inputs",#N/A,FALSE,"Owned"}</definedName>
    <definedName name="wrn.MFJVO._.and._.Summary._.Inputs._.Only." hidden="1">{#N/A,#N/A,FALSE,"Summary";#N/A,#N/A,FALSE,"General Inputs &amp; Assumptions";"Franchise Inputs",#N/A,FALSE,"Franchise";"Managed Inputs a",#N/A,FALSE,"Managed";"JV Inputs",#N/A,FALSE,"JV";"Owned Inputs",#N/A,FALSE,"Owned"}</definedName>
    <definedName name="wrn.minrenn" localSheetId="0" hidden="1">{"MINRENT2",#N/A,FALSE,"SCHEDULE B"}</definedName>
    <definedName name="wrn.minrenn" hidden="1">{"MINRENT2",#N/A,FALSE,"SCHEDULE B"}</definedName>
    <definedName name="wrn.MINRENT." localSheetId="0" hidden="1">{"MINRENT2",#N/A,FALSE,"SCHEDULE B"}</definedName>
    <definedName name="wrn.MINRENT." hidden="1">{"MINRENT2",#N/A,FALSE,"SCHEDULE B"}</definedName>
    <definedName name="wrn.minrent.2" localSheetId="0" hidden="1">{"MINRENT2",#N/A,FALSE,"SCHEDULE B"}</definedName>
    <definedName name="wrn.minrent.2" hidden="1">{"MINRENT2",#N/A,FALSE,"SCHEDULE B"}</definedName>
    <definedName name="wrn.misc." hidden="1">{#N/A,#N/A,FALSE,"Sheet10"}</definedName>
    <definedName name="wrn.mkting" localSheetId="0" hidden="1">{#N/A,#N/A,FALSE,"MARKETING I";#N/A,#N/A,FALSE,"MARKETING II";#N/A,#N/A,FALSE,"MARKETING III"}</definedName>
    <definedName name="wrn.mkting" hidden="1">{#N/A,#N/A,FALSE,"MARKETING I";#N/A,#N/A,FALSE,"MARKETING II";#N/A,#N/A,FALSE,"MARKETING III"}</definedName>
    <definedName name="wrn.mktstd." hidden="1">{"Project Input",#N/A,FALSE,"Sheet1";"additions",#N/A,FALSE,"Sheet2";"demand",#N/A,FALSE,"Sheet3";"Market Mix",#N/A,FALSE,"Sheet4";"Occ projection",#N/A,FALSE,"Sheet6"}</definedName>
    <definedName name="wrn.model." localSheetId="0" hidden="1">{"years",#N/A,FALSE,"UDR_INC";"9899qtrs",#N/A,FALSE,"UDR_INC";"9798qtrs",#N/A,FALSE,"UDR_INC"}</definedName>
    <definedName name="wrn.model." hidden="1">{"years",#N/A,FALSE,"UDR_INC";"9899qtrs",#N/A,FALSE,"UDR_INC";"9798qtrs",#N/A,FALSE,"UDR_INC"}</definedName>
    <definedName name="wrn.MODEL5" localSheetId="0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wrn.MODEL5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wrn.month." localSheetId="0" hidden="1">{#N/A,#N/A,FALSE,"Mnthly Roll"}</definedName>
    <definedName name="wrn.month." hidden="1">{#N/A,#N/A,FALSE,"Mnthly Roll"}</definedName>
    <definedName name="wrn.Monthly." hidden="1">{"MONTHLY",#N/A,FALSE,"Pro Forma";"MONTHLY",#N/A,FALSE,"Equity"}</definedName>
    <definedName name="wrn.monthly._.financial." hidden="1">{#N/A,#N/A,FALSE,"SUMMARY 4a";#N/A,#N/A,FALSE,"GBA 4b";#N/A,#N/A,FALSE,"TENANT 4c";#N/A,#N/A,FALSE,"BUDGET DETAIL";#N/A,#N/A,FALSE,"PRO FORMA"}</definedName>
    <definedName name="wrn.Monthly._.Report." hidden="1">{"pro forma monthly",#N/A,FALSE,"Pro Forma";"equity monthly",#N/A,FALSE,"Equity";"TCC monthly",#N/A,FALSE,"TCC"}</definedName>
    <definedName name="wrn.MonthlyRentRoll." localSheetId="0" hidden="1">{"MonthlyRentRoll",#N/A,FALSE,"RentRoll"}</definedName>
    <definedName name="wrn.MonthlyRentRoll." hidden="1">{"MonthlyRentRoll",#N/A,FALSE,"RentRoll"}</definedName>
    <definedName name="wrn.naall." localSheetId="0" hidden="1">{"namonth",#N/A,FALSE,"na";"naroll",#N/A,FALSE,"na";"naprofsales",#N/A,FALSE,"na";"naprofprft",#N/A,FALSE,"na"}</definedName>
    <definedName name="wrn.naall." hidden="1">{"namonth",#N/A,FALSE,"na";"naroll",#N/A,FALSE,"na";"naprofsales",#N/A,FALSE,"na";"naprofprft",#N/A,FALSE,"na"}</definedName>
    <definedName name="wrn.namonth." localSheetId="0" hidden="1">{"namonth",#N/A,FALSE,"na"}</definedName>
    <definedName name="wrn.namonth." hidden="1">{"namonth",#N/A,FALSE,"na"}</definedName>
    <definedName name="wrn.naprof." localSheetId="0" hidden="1">{"naprofsales",#N/A,FALSE,"na"}</definedName>
    <definedName name="wrn.naprof." hidden="1">{"naprofsales",#N/A,FALSE,"na"}</definedName>
    <definedName name="wrn.naroll." localSheetId="0" hidden="1">{"naroll",#N/A,FALSE,"na"}</definedName>
    <definedName name="wrn.naroll." hidden="1">{"naroll",#N/A,FALSE,"na"}</definedName>
    <definedName name="wrn.New._.Bowling._.Center._.Income._.and._.Expense._.Analysis." localSheetId="0" hidden="1">{#N/A,#N/A,TRUE,"Input Sheet";#N/A,#N/A,TRUE,"Proposed Balance Sheet";#N/A,#N/A,TRUE,"Personal Property Depreciation ";#N/A,#N/A,TRUE,"Financing 1";#N/A,#N/A,TRUE,"Estimated Operating Statement";#N/A,#N/A,TRUE,"Project Recap"}</definedName>
    <definedName name="wrn.New._.Bowling._.Center._.Income._.and._.Expense._.Analysis." hidden="1">{#N/A,#N/A,TRUE,"Input Sheet";#N/A,#N/A,TRUE,"Proposed Balance Sheet";#N/A,#N/A,TRUE,"Personal Property Depreciation ";#N/A,#N/A,TRUE,"Financing 1";#N/A,#N/A,TRUE,"Estimated Operating Statement";#N/A,#N/A,TRUE,"Project Recap"}</definedName>
    <definedName name="wrn.New_Business." localSheetId="0" hidden="1">{"One",#N/A,FALSE,"New Business"}</definedName>
    <definedName name="wrn.New_Business." hidden="1">{"One",#N/A,FALSE,"New Business"}</definedName>
    <definedName name="wrn.North._.America." localSheetId="0" hidden="1">{#N/A,#N/A,FALSE,"NA All";#N/A,#N/A,FALSE,"Joe Champ";#N/A,#N/A,FALSE,"Joe Long"}</definedName>
    <definedName name="wrn.North._.America." hidden="1">{#N/A,#N/A,FALSE,"NA All";#N/A,#N/A,FALSE,"Joe Champ";#N/A,#N/A,FALSE,"Joe Long"}</definedName>
    <definedName name="wrn.NOV30." localSheetId="0" hidden="1">{#N/A,#N/A,FALSE,"BALLY COSTS";#N/A,#N/A,FALSE,"FF&amp;E";#N/A,#N/A,FALSE,"FEES";#N/A,#N/A,FALSE,"CONTINGENCY";#N/A,#N/A,FALSE,"SOFT COSTS";#N/A,#N/A,FALSE,"DETAIL";#N/A,#N/A,FALSE,"sum12-3"}</definedName>
    <definedName name="wrn.NOV30." hidden="1">{#N/A,#N/A,FALSE,"BALLY COSTS";#N/A,#N/A,FALSE,"FF&amp;E";#N/A,#N/A,FALSE,"FEES";#N/A,#N/A,FALSE,"CONTINGENCY";#N/A,#N/A,FALSE,"SOFT COSTS";#N/A,#N/A,FALSE,"DETAIL";#N/A,#N/A,FALSE,"sum12-3"}</definedName>
    <definedName name="wrn.november._.17." localSheetId="0" hidden="1">{#N/A,#N/A,FALSE,"NY,NY - BUILD UP";#N/A,#N/A,FALSE,"SPCE -CAS LEV";#N/A,#N/A,FALSE,"SPCE -COST LL";#N/A,#N/A,FALSE,"CHANGES CMSC";#N/A,#N/A,FALSE,"FF&amp; E ANALYSIS";#N/A,#N/A,FALSE,"ADD. SOFT COSTS - 3RD PRTY";#N/A,#N/A,FALSE,"NYNY COMP";#N/A,#N/A,FALSE,"BUDGET 11-17";#N/A,#N/A,FALSE,"CONTINGENCY";#N/A,#N/A,FALSE,"ESCALATE";#N/A,#N/A,FALSE,"adj 9-15 to 11-17";#N/A,#N/A,FALSE,"D&amp;CM 11-17";#N/A,#N/A,FALSE,"INTEREST"}</definedName>
    <definedName name="wrn.november._.17." hidden="1">{#N/A,#N/A,FALSE,"NY,NY - BUILD UP";#N/A,#N/A,FALSE,"SPCE -CAS LEV";#N/A,#N/A,FALSE,"SPCE -COST LL";#N/A,#N/A,FALSE,"CHANGES CMSC";#N/A,#N/A,FALSE,"FF&amp; E ANALYSIS";#N/A,#N/A,FALSE,"ADD. SOFT COSTS - 3RD PRTY";#N/A,#N/A,FALSE,"NYNY COMP";#N/A,#N/A,FALSE,"BUDGET 11-17";#N/A,#N/A,FALSE,"CONTINGENCY";#N/A,#N/A,FALSE,"ESCALATE";#N/A,#N/A,FALSE,"adj 9-15 to 11-17";#N/A,#N/A,FALSE,"D&amp;CM 11-17";#N/A,#N/A,FALSE,"INTEREST"}</definedName>
    <definedName name="wrn.O._.and._.M._.and._.Fuel." hidden="1">{"Fuel",#N/A,FALSE,"O and M and Fuel Incremental";"O and M",#N/A,FALSE,"O and M and Fuel Incremental"}</definedName>
    <definedName name="wrn.office." localSheetId="0" hidden="1">{#N/A,#N/A,FALSE,"Pad Fees";#N/A,#N/A,FALSE,"Parking Budget";#N/A,#N/A,FALSE,"Parking Cash Flow";#N/A,#N/A,FALSE,"Parking Assumptions Summary";#N/A,#N/A,FALSE,"Assumptions-M";#N/A,#N/A,FALSE,"Assumptions-T";#N/A,#N/A,FALSE,"Assumptions-W";#N/A,#N/A,FALSE,"Assumptions-R";#N/A,#N/A,FALSE,"Assumptions-F";#N/A,#N/A,FALSE,"Assumptions-Sa";#N/A,#N/A,FALSE,"Assumptions-Su";#N/A,#N/A,FALSE,"Bond Debt Service";#N/A,#N/A,FALSE,"Bond Shortfall"}</definedName>
    <definedName name="wrn.office." hidden="1">{#N/A,#N/A,FALSE,"Pad Fees";#N/A,#N/A,FALSE,"Parking Budget";#N/A,#N/A,FALSE,"Parking Cash Flow";#N/A,#N/A,FALSE,"Parking Assumptions Summary";#N/A,#N/A,FALSE,"Assumptions-M";#N/A,#N/A,FALSE,"Assumptions-T";#N/A,#N/A,FALSE,"Assumptions-W";#N/A,#N/A,FALSE,"Assumptions-R";#N/A,#N/A,FALSE,"Assumptions-F";#N/A,#N/A,FALSE,"Assumptions-Sa";#N/A,#N/A,FALSE,"Assumptions-Su";#N/A,#N/A,FALSE,"Bond Debt Service";#N/A,#N/A,FALSE,"Bond Shortfall"}</definedName>
    <definedName name="wrn.OFFICE._.BUDGET." localSheetId="0" hidden="1">{#N/A,#N/A,FALSE,"LP Exp";#N/A,#N/A,FALSE,"Salary";#N/A,#N/A,FALSE,"Admin Exp";#N/A,#N/A,FALSE,"QTS Bud";#N/A,#N/A,FALSE,"Marketing"}</definedName>
    <definedName name="wrn.OFFICE._.BUDGET." hidden="1">{#N/A,#N/A,FALSE,"LP Exp";#N/A,#N/A,FALSE,"Salary";#N/A,#N/A,FALSE,"Admin Exp";#N/A,#N/A,FALSE,"QTS Bud";#N/A,#N/A,FALSE,"Marketing"}</definedName>
    <definedName name="wrn.One._.Partner." localSheetId="0" hidden="1">{#N/A,#N/A,FALSE,"graph one partner";#N/A,#N/A,FALSE,"Summary Quick Report";#N/A,#N/A,FALSE,"PROJECT  NPV E93";#N/A,#N/A,FALSE,"Project IRR G93";#N/A,#N/A,FALSE,"GENTRY NPV E94";#N/A,#N/A,FALSE,"Gentry IRR G94";#N/A,#N/A,FALSE,"PARTNER NPV E95";#N/A,#N/A,FALSE,"PARTNER IRR G95";#N/A,#N/A,FALSE,"Input Graphs";#N/A,#N/A,FALSE,"Variables &amp; Summary";#N/A,#N/A,FALSE,"cf one partner";#N/A,#N/A,FALSE,"1 design-constr timing";#N/A,#N/A,FALSE,"5 - construction budget";#N/A,#N/A,FALSE,"6 - residential grading";#N/A,#N/A,FALSE,"7-land takedowns";#N/A,#N/A,FALSE,"8-lear siegler dev rights";#N/A,#N/A,FALSE,"parcel summary"}</definedName>
    <definedName name="wrn.One._.Partner." hidden="1">{#N/A,#N/A,FALSE,"graph one partner";#N/A,#N/A,FALSE,"Summary Quick Report";#N/A,#N/A,FALSE,"PROJECT  NPV E93";#N/A,#N/A,FALSE,"Project IRR G93";#N/A,#N/A,FALSE,"GENTRY NPV E94";#N/A,#N/A,FALSE,"Gentry IRR G94";#N/A,#N/A,FALSE,"PARTNER NPV E95";#N/A,#N/A,FALSE,"PARTNER IRR G95";#N/A,#N/A,FALSE,"Input Graphs";#N/A,#N/A,FALSE,"Variables &amp; Summary";#N/A,#N/A,FALSE,"cf one partner";#N/A,#N/A,FALSE,"1 design-constr timing";#N/A,#N/A,FALSE,"5 - construction budget";#N/A,#N/A,FALSE,"6 - residential grading";#N/A,#N/A,FALSE,"7-land takedowns";#N/A,#N/A,FALSE,"8-lear siegler dev rights";#N/A,#N/A,FALSE,"parcel summary"}</definedName>
    <definedName name="wrn.ontario." hidden="1">{"page1",#N/A,FALSE,"sheet 1";"Page2",#N/A,FALSE,"sheet 1";"page3",#N/A,FALSE,"sheet 1";"page4",#N/A,FALSE,"sheet 1"}</definedName>
    <definedName name="wrn.Operating._.Expenses." hidden="1">{"Operating Expenses",#N/A,FALSE,"2033K-R6"}</definedName>
    <definedName name="wrn.OperatingAssumtions." localSheetId="0" hidden="1">{#N/A,#N/A,FALSE,"OperatingAssumptions"}</definedName>
    <definedName name="wrn.OperatingAssumtions." hidden="1">{#N/A,#N/A,FALSE,"OperatingAssumptions"}</definedName>
    <definedName name="wrn.Operations._.Review." localSheetId="0" hidden="1">{#N/A,#N/A,FALSE,"Proforma Five Yr";#N/A,#N/A,FALSE,"Occ and Rate";#N/A,#N/A,FALSE,"PF Input";#N/A,#N/A,FALSE,"Hotcomps"}</definedName>
    <definedName name="wrn.Operations._.Review." hidden="1">{#N/A,#N/A,FALSE,"Proforma Five Yr";#N/A,#N/A,FALSE,"Occ and Rate";#N/A,#N/A,FALSE,"PF Input";#N/A,#N/A,FALSE,"Hotcomps"}</definedName>
    <definedName name="wrn.Operations1" localSheetId="0" hidden="1">{#N/A,#N/A,FALSE,"Proforma Five Yr";#N/A,#N/A,FALSE,"Occ and Rate";#N/A,#N/A,FALSE,"PF Input";#N/A,#N/A,FALSE,"Hotcomps"}</definedName>
    <definedName name="wrn.Operations1" hidden="1">{#N/A,#N/A,FALSE,"Proforma Five Yr";#N/A,#N/A,FALSE,"Occ and Rate";#N/A,#N/A,FALSE,"PF Input";#N/A,#N/A,FALSE,"Hotcomps"}</definedName>
    <definedName name="wrn.Ops._.Charlie._.Packet." hidden="1">{#N/A,#N/A,FALSE,"Proforma Five Yr";#N/A,#N/A,FALSE,"Occ and Rate";#N/A,#N/A,FALSE,"PF Input";#N/A,#N/A,FALSE,"Ops Summary";#N/A,#N/A,FALSE,"Hotcomps"}</definedName>
    <definedName name="wrn.Output.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3Column." localSheetId="0" hidden="1">{"Output-3Column",#N/A,FALSE,"Output"}</definedName>
    <definedName name="wrn.Output3Column." hidden="1">{"Output-3Column",#N/A,FALSE,"Output"}</definedName>
    <definedName name="wrn.OutputAll." localSheetId="0" hidden="1">{"Output-All",#N/A,FALSE,"Output"}</definedName>
    <definedName name="wrn.OutputAll." hidden="1">{"Output-All",#N/A,FALSE,"Output"}</definedName>
    <definedName name="wrn.OutputBaseYear." localSheetId="0" hidden="1">{"Output-BaseYear",#N/A,FALSE,"Output"}</definedName>
    <definedName name="wrn.OutputBaseYear." hidden="1">{"Output-BaseYear",#N/A,FALSE,"Output"}</definedName>
    <definedName name="wrn.OutputMin." localSheetId="0" hidden="1">{"Output-Min",#N/A,FALSE,"Output"}</definedName>
    <definedName name="wrn.OutputMin." hidden="1">{"Output-Min",#N/A,FALSE,"Output"}</definedName>
    <definedName name="wrn.OutputPercent." localSheetId="0" hidden="1">{"Output%",#N/A,FALSE,"Output"}</definedName>
    <definedName name="wrn.OutputPercent." hidden="1">{"Output%",#N/A,FALSE,"Output"}</definedName>
    <definedName name="wrn.Owner._.Copy." hidden="1">{#N/A,#N/A,FALSE,"H1a";#N/A,#N/A,FALSE,"H1b";#N/A,#N/A,FALSE,"H1c";#N/A,#N/A,FALSE,"H1d";#N/A,#N/A,FALSE,"H1e";#N/A,#N/A,FALSE,"H1f"}</definedName>
    <definedName name="wrn.p3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ackage." hidden="1">{#N/A,#N/A,FALSE,"Executive Summary";#N/A,#N/A,FALSE,"Assumptions";#N/A,#N/A,FALSE,"Cash Flow";#N/A,#N/A,FALSE,"I&amp;E ";#N/A,#N/A,FALSE,"Occupancy Cost";#N/A,#N/A,FALSE,"Vacancy (Mall)";#N/A,#N/A,FALSE,"Expiration Schedule";#N/A,#N/A,FALSE,"Expiration Graph ";#N/A,#N/A,FALSE,"sales graph";#N/A,#N/A,FALSE,"Vacant rents";#N/A,#N/A,FALSE,"Hist Sales";#N/A,#N/A,FALSE,"Monthly Sales";#N/A,#N/A,FALSE,"Rent Roll"}</definedName>
    <definedName name="wrn.Paging._.Compco." localSheetId="0" hidden="1">{"financials",#N/A,TRUE,"6_30_96";"footnotes",#N/A,TRUE,"6_30_96";"valuation",#N/A,TRUE,"6_30_96"}</definedName>
    <definedName name="wrn.Paging._.Compco." hidden="1">{"financials",#N/A,TRUE,"6_30_96";"footnotes",#N/A,TRUE,"6_30_96";"valuation",#N/A,TRUE,"6_30_96"}</definedName>
    <definedName name="wrn.Palms._.at._.South._.Shore." localSheetId="0" hidden="1">{#N/A,#N/A,FALSE,"loananalysis";#N/A,#N/A,FALSE,"proforma";#N/A,#N/A,FALSE,"unitmix"}</definedName>
    <definedName name="wrn.Palms._.at._.South._.Shore." hidden="1">{#N/A,#N/A,FALSE,"loananalysis";#N/A,#N/A,FALSE,"proforma";#N/A,#N/A,FALSE,"unitmix"}</definedName>
    <definedName name="wrn.Parking." localSheetId="0" hidden="1">{"Parking",#N/A,FALSE,"Parking"}</definedName>
    <definedName name="wrn.Parking." hidden="1">{"Parking",#N/A,FALSE,"Parking"}</definedName>
    <definedName name="wrn.Partial." localSheetId="0" hidden="1">{#N/A,#N/A,FALSE,"Exec Sum 10Yr";#N/A,#N/A,FALSE,"Assumptions";#N/A,#N/A,FALSE,"Rent Roll Summary";#N/A,#N/A,FALSE,"Effective Rental Income Detail";#N/A,#N/A,FALSE,"Cash Flow Projections";#N/A,#N/A,FALSE,"Operating Statement";#N/A,#N/A,FALSE,"Pricing Matrix"}</definedName>
    <definedName name="wrn.Partial." hidden="1">{#N/A,#N/A,FALSE,"Exec Sum 10Yr";#N/A,#N/A,FALSE,"Assumptions";#N/A,#N/A,FALSE,"Rent Roll Summary";#N/A,#N/A,FALSE,"Effective Rental Income Detail";#N/A,#N/A,FALSE,"Cash Flow Projections";#N/A,#N/A,FALSE,"Operating Statement";#N/A,#N/A,FALSE,"Pricing Matrix"}</definedName>
    <definedName name="wrn.Partial_Template." localSheetId="0" hidden="1">{#N/A,#N/A,FALSE,"1Summary";#N/A,#N/A,FALSE,"2Assumptions";#N/A,#N/A,FALSE,"3Cash Flow";#N/A,#N/A,FALSE,"6Residual";#N/A,#N/A,FALSE,"AExpiration Schedule"}</definedName>
    <definedName name="wrn.Partial_Template." hidden="1">{#N/A,#N/A,FALSE,"1Summary";#N/A,#N/A,FALSE,"2Assumptions";#N/A,#N/A,FALSE,"3Cash Flow";#N/A,#N/A,FALSE,"6Residual";#N/A,#N/A,FALSE,"AExpiration Schedule"}</definedName>
    <definedName name="wrn.PERCENTAGE._.RENT." localSheetId="0" hidden="1">{"PERCENTAGE RENT",#N/A,TRUE,"SCHEDULE B"}</definedName>
    <definedName name="wrn.PERCENTAGE._.RENT." hidden="1">{"PERCENTAGE RENT",#N/A,TRUE,"SCHEDULE B"}</definedName>
    <definedName name="wrn.Phase._.I." localSheetId="0" hidden="1">{#N/A,#N/A,FALSE,"Transaction Summary-DTW";#N/A,#N/A,FALSE,"Proforma Five Yr";#N/A,#N/A,FALSE,"Occ and Rate"}</definedName>
    <definedName name="wrn.Phase._.I." hidden="1">{#N/A,#N/A,FALSE,"Transaction Summary-DTW";#N/A,#N/A,FALSE,"Proforma Five Yr";#N/A,#N/A,FALSE,"Occ and Rate"}</definedName>
    <definedName name="wrn.Pineway." localSheetId="0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K._.Variance." localSheetId="0" hidden="1">{#N/A,#N/A,FALSE,"399 Park Var";#N/A,#N/A,FALSE,"PK NOTES"}</definedName>
    <definedName name="wrn.PK._.Variance." hidden="1">{#N/A,#N/A,FALSE,"399 Park Var";#N/A,#N/A,FALSE,"PK NOTES"}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ortfolio." localSheetId="0" hidden="1">{#N/A,#N/A,FALSE,"Portfolio Summary";#N/A,#N/A,FALSE,"Portfolio Operating Stmt";#N/A,#N/A,FALSE,"Portfolio Cash Flow"}</definedName>
    <definedName name="wrn.Portfolio." hidden="1">{#N/A,#N/A,FALSE,"Portfolio Summary";#N/A,#N/A,FALSE,"Portfolio Operating Stmt";#N/A,#N/A,FALSE,"Portfolio Cash Flow"}</definedName>
    <definedName name="wrn.pp." localSheetId="0" hidden="1">{#N/A,#N/A,FALSE,"letter";#N/A,#N/A,FALSE,"PP_0895";#N/A,#N/A,FALSE,"PP_0995"}</definedName>
    <definedName name="wrn.pp." hidden="1">{#N/A,#N/A,FALSE,"letter";#N/A,#N/A,FALSE,"PP_0895";#N/A,#N/A,FALSE,"PP_0995"}</definedName>
    <definedName name="wrn.pp97schedules." localSheetId="0" hidden="1">{"plansummary",#N/A,FALSE,"PlanSummary";"sales",#N/A,FALSE,"Sales Rec";"productivity",#N/A,FALSE,"Productivity Rec";"capitalspending",#N/A,FALSE,"Capital Spending"}</definedName>
    <definedName name="wrn.pp97schedules." hidden="1">{"plansummary",#N/A,FALSE,"PlanSummary";"sales",#N/A,FALSE,"Sales Rec";"productivity",#N/A,FALSE,"Productivity Rec";"capitalspending",#N/A,FALSE,"Capital Spending"}</definedName>
    <definedName name="wrn.PPM._.Reports." localSheetId="0" hidden="1">{#N/A,#N/A,FALSE,"Media Exchange Model";#N/A,#N/A,FALSE,"Prophet Systems Model";#N/A,#N/A,FALSE,"LAN_Galaxy Model";#N/A,#N/A,FALSE,"Star Projections";#N/A,#N/A,FALSE,"KATZ Projections";#N/A,#N/A,FALSE,"Balance Sheet";#N/A,#N/A,FALSE,"Cash Flow Statement";#N/A,#N/A,FALSE,"Summary Historical"}</definedName>
    <definedName name="wrn.PPM._.Reports." hidden="1">{#N/A,#N/A,FALSE,"Media Exchange Model";#N/A,#N/A,FALSE,"Prophet Systems Model";#N/A,#N/A,FALSE,"LAN_Galaxy Model";#N/A,#N/A,FALSE,"Star Projections";#N/A,#N/A,FALSE,"KATZ Projections";#N/A,#N/A,FALSE,"Balance Sheet";#N/A,#N/A,FALSE,"Cash Flow Statement";#N/A,#N/A,FALSE,"Summary Historical"}</definedName>
    <definedName name="wrn.PPM_2." localSheetId="0" hidden="1">{#N/A,#N/A,FALSE,"Media Exchange Model";#N/A,#N/A,FALSE,"Prophet Systems Model";#N/A,#N/A,FALSE,"LAN_Galaxy Model";#N/A,#N/A,FALSE,"Star Projections";#N/A,#N/A,FALSE,"KATZ Projections";#N/A,#N/A,FALSE,"Balance Sheet";#N/A,#N/A,FALSE,"Cash Flow Statement";#N/A,#N/A,FALSE,"Income Statement"}</definedName>
    <definedName name="wrn.PPM_2." hidden="1">{#N/A,#N/A,FALSE,"Media Exchange Model";#N/A,#N/A,FALSE,"Prophet Systems Model";#N/A,#N/A,FALSE,"LAN_Galaxy Model";#N/A,#N/A,FALSE,"Star Projections";#N/A,#N/A,FALSE,"KATZ Projections";#N/A,#N/A,FALSE,"Balance Sheet";#N/A,#N/A,FALSE,"Cash Flow Statement";#N/A,#N/A,FALSE,"Income Statement"}</definedName>
    <definedName name="wrn.PR_TRIAL_BALANCE." localSheetId="0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R_TRIAL_BALANCE.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rcntrent" localSheetId="0" hidden="1">{"PERCENTAGE RENT",#N/A,TRUE,"SCHEDULE B"}</definedName>
    <definedName name="wrn.prcntrent" hidden="1">{"PERCENTAGE RENT",#N/A,TRUE,"SCHEDULE B"}</definedName>
    <definedName name="wrn.Prepaid_Recov.." localSheetId="0" hidden="1">{#N/A,#N/A,FALSE,"Prepaid Recoverable"}</definedName>
    <definedName name="wrn.Prepaid_Recov.." hidden="1">{#N/A,#N/A,FALSE,"Prepaid Recoverable"}</definedName>
    <definedName name="wrn.Present." hidden="1">{#N/A,#N/A,FALSE,"Prelim S&amp;U";#N/A,#N/A,FALSE,"Prelim Assumptions";#N/A,#N/A,FALSE,"Prelim LIBOR Curve";#N/A,#N/A,FALSE,"Prelim Returns"}</definedName>
    <definedName name="wrn.Presentation." localSheetId="0" hidden="1">{#N/A,#N/A,TRUE,"Summary";"AnnualRentRoll",#N/A,TRUE,"RentRoll";#N/A,#N/A,TRUE,"ExitStratigy";#N/A,#N/A,TRUE,"OperatingAssumptions"}</definedName>
    <definedName name="wrn.Presentation." hidden="1">{#N/A,#N/A,TRUE,"Summary";"AnnualRentRoll",#N/A,TRUE,"RentRoll";#N/A,#N/A,TRUE,"ExitStratigy";#N/A,#N/A,TRUE,"OperatingAssumptions"}</definedName>
    <definedName name="wrn.Pricing._.Strategy." hidden="1">{#N/A,#N/A,FALSE,"1Summary";#N/A,#N/A,FALSE,"2Assumptions";#N/A,#N/A,FALSE,"3Cash Flow";#N/A,#N/A,FALSE,"4Year 1 Reconciliation";#N/A,#N/A,FALSE,"5Residual";#N/A,#N/A,FALSE,"6Residual (Year 20)";#N/A,#N/A,FALSE,"7Financing Sensitivity";#N/A,#N/A,FALSE,"8Residual Sensitivity";#N/A,#N/A,FALSE,"9Pricing Matrix";#N/A,#N/A,FALSE,"10Vacancy Matrix";#N/A,#N/A,FALSE,"11Expiration Schedule";#N/A,#N/A,FALSE,"12Lease-up Schedule"}</definedName>
    <definedName name="wrn.Print." localSheetId="0" hidden="1">{#N/A,#N/A,TRUE,"Cover";#N/A,#N/A,TRUE,"Stack";#N/A,#N/A,TRUE,"Cost S";#N/A,#N/A,TRUE,"Financing";#N/A,#N/A,TRUE," CF";#N/A,#N/A,TRUE,"CF Mnthly";#N/A,#N/A,TRUE,"CF assum";#N/A,#N/A,TRUE,"Unit Sales";#N/A,#N/A,TRUE,"REV";#N/A,#N/A,TRUE,"Bdgt Backup"}</definedName>
    <definedName name="wrn.Print." hidden="1">{#N/A,#N/A,TRUE,"Cover";#N/A,#N/A,TRUE,"Stack";#N/A,#N/A,TRUE,"Cost S";#N/A,#N/A,TRUE,"Financing";#N/A,#N/A,TRUE," CF";#N/A,#N/A,TRUE,"CF Mnthly";#N/A,#N/A,TRUE,"CF assum";#N/A,#N/A,TRUE,"Unit Sales";#N/A,#N/A,TRUE,"REV";#N/A,#N/A,TRUE,"Bdgt Backup"}</definedName>
    <definedName name="wrn.Print._.4." localSheetId="0" hidden="1">{"Outflow 1",#N/A,FALSE,"Outflows-Inflows";"Outflow 2",#N/A,FALSE,"Outflows-Inflows";"Inflow 1",#N/A,FALSE,"Outflows-Inflows";"Inflow 2",#N/A,FALSE,"Outflows-Inflows"}</definedName>
    <definedName name="wrn.Print._.4." hidden="1">{"Outflow 1",#N/A,FALSE,"Outflows-Inflows";"Outflow 2",#N/A,FALSE,"Outflows-Inflows";"Inflow 1",#N/A,FALSE,"Outflows-Inflows";"Inflow 2",#N/A,FALSE,"Outflows-Inflows"}</definedName>
    <definedName name="wrn.Print._.6." localSheetId="0" hidden="1">{"print 1.6",#N/A,FALSE,"Sheet1";"print 2.6",#N/A,FALSE,"Sheet1";"print 3.6",#N/A,FALSE,"Sheet1";"print 4.6",#N/A,FALSE,"Sheet1";"print 5.6",#N/A,FALSE,"Sheet1";"print 6.6",#N/A,FALSE,"Sheet1"}</definedName>
    <definedName name="wrn.Print._.6." hidden="1">{"print 1.6",#N/A,FALSE,"Sheet1";"print 2.6",#N/A,FALSE,"Sheet1";"print 3.6",#N/A,FALSE,"Sheet1";"print 4.6",#N/A,FALSE,"Sheet1";"print 5.6",#N/A,FALSE,"Sheet1";"print 6.6",#N/A,FALSE,"Sheet1"}</definedName>
    <definedName name="wrn.Print._.Acq._.and._.Develop._.Assumptions." hidden="1">{"Acquisition and Develop Assumptions",#N/A,FALSE,"Rossmore"}</definedName>
    <definedName name="wrn.Print._.All." localSheetId="0" hidden="1">{#N/A,#N/A,FALSE,"OFFER";#N/A,#N/A,FALSE,"PropType";#N/A,#N/A,FALSE,"GeoLoc";#N/A,#N/A,FALSE,"PropInfo";#N/A,#N/A,FALSE,"LoanInfo";#N/A,#N/A,FALSE,"Maturity"}</definedName>
    <definedName name="wrn.Print._.All." hidden="1">{#N/A,#N/A,FALSE,"OFFER";#N/A,#N/A,FALSE,"PropType";#N/A,#N/A,FALSE,"GeoLoc";#N/A,#N/A,FALSE,"PropInfo";#N/A,#N/A,FALSE,"LoanInfo";#N/A,#N/A,FALSE,"Maturity"}</definedName>
    <definedName name="wrn.Print._.All._.Reports." hidden="1">{"Cash Flows",#N/A,FALSE,"Cash Flows";"Return Analysis",#N/A,FALSE,"Cash Flows";"Cash Flow Assumptions",#N/A,FALSE,"Cash Flows";"Joint Venture Analysis",#N/A,FALSE,"Cash Flows";"Debt Calculations",#N/A,FALSE,"Cash Flows"}</definedName>
    <definedName name="wrn.print._.area." localSheetId="0" hidden="1">{"page1",#N/A,FALSE,"ENTMNT";"page2",#N/A,FALSE,"ENTMNT";"page3",#N/A,FALSE,"ENTMNT";"page4",#N/A,FALSE,"US $";"page5",#N/A,FALSE,"US $";"page6",#N/A,FALSE,"US $"}</definedName>
    <definedName name="wrn.print._.area." hidden="1">{"page1",#N/A,FALSE,"ENTMNT";"page2",#N/A,FALSE,"ENTMNT";"page3",#N/A,FALSE,"ENTMNT";"page4",#N/A,FALSE,"US $";"page5",#N/A,FALSE,"US $";"page6",#N/A,FALSE,"US $"}</definedName>
    <definedName name="wrn.Print._.C.F.._.Assumptions." hidden="1">{"Cash Flow Assumptions",#N/A,FALSE,"Cash Flows"}</definedName>
    <definedName name="wrn.Print._.Cash._.Flows." hidden="1">{"Cash Flows",#N/A,FALSE,"Cash Flows"}</definedName>
    <definedName name="wrn.Print._.Cash._.Flows._.and._.Assumptions." hidden="1">{"Cash Flows and Assumptions",#N/A,FALSE,"Rossmore"}</definedName>
    <definedName name="wrn.Print._.Construction._.Costs." hidden="1">{"Construction Costs",#N/A,FALSE,"Cash Flows"}</definedName>
    <definedName name="wrn.Print._.Debt._.Calculations." hidden="1">{"Debt Calculations",#N/A,FALSE,"Cash Flows"}</definedName>
    <definedName name="wrn.Print._.Econ." hidden="1">{"One",#N/A,FALSE,"Summary ";"Two",#N/A,FALSE,"Summary ";"Monthly Outputs",#N/A,FALSE,"Total Project Economics";"Outputs p 1",#N/A,FALSE,"Total Project Economics";"Outputs p 2",#N/A,FALSE,"Total Project Economics";"Pricing P 1",#N/A,FALSE,"Total Project Economics";"Pricing p 2",#N/A,FALSE,"Total Project Economics";"Costs p 1",#N/A,FALSE,"Total Project Economics";"Costs p 2",#N/A,FALSE,"Total Project Economics";"Op Income p 1",#N/A,FALSE,"Total Project Economics";"Op Income p 2",#N/A,FALSE,"Total Project Economics";"Income p 1",#N/A,FALSE,"Total Project Economics";"Income p 2",#N/A,FALSE,"Total Project Economics";"B Sheet p 1",#N/A,FALSE,"Total Project Economics";"B Sheet p 2",#N/A,FALSE,"Total Project Economics";"Cash Taxes p 1",#N/A,FALSE,"Total Project Economics";"Cash Taxes p 2",#N/A,FALSE,"Total Project Economics";"Unlevered p 1",#N/A,FALSE,"Total Project Economics";"Unlevered p 2",#N/A,FALSE,"Total Project Economics";"Unlevered Taxes p 1",#N/A,FALSE,"Total Project Economics";"Unlevered Taxes p 2",#N/A,FALSE,"Total Project Economics";"Fin Ind p 1",#N/A,FALSE,"Total Project Economics";"Fin Ind p 2",#N/A,FALSE,"Total Project Economics"}</definedName>
    <definedName name="wrn.Print._.Economics." hidden="1">{"Print Area",#N/A,FALSE,"Summary";"Plant Outputs",#N/A,FALSE,"Total Project Economics";"Unit Prices Page 1",#N/A,FALSE,"Total Project Economics";"Unit Prices Page 2",#N/A,FALSE,"Total Project Economics";"Op Income PAge 1",#N/A,FALSE,"Total Project Economics";"Op Income Page 2",#N/A,FALSE,"Total Project Economics";"Income Statement PAge 1",#N/A,FALSE,"Total Project Economics";"Income Statement Page 2",#N/A,FALSE,"Total Project Economics";"Equity Cash Flow Page 1",#N/A,FALSE,"Total Project Economics";"Equity Cash Flow Page 2",#N/A,FALSE,"Total Project Economics";"B Sheet Page 1",#N/A,FALSE,"Total Project Economics";"B Sheet Page 2",#N/A,FALSE,"Total Project Economics";"Taxes Page 1",#N/A,FALSE,"Total Project Economics";"Taxes Page 2",#N/A,FALSE,"Total Project Economics";"Unlevered Cal page 1",#N/A,FALSE,"Total Project Economics";"Unlevered Calc page 2",#N/A,FALSE,"Total Project Economics"}</definedName>
    <definedName name="wrn.Print._.Entire._.Workbook." localSheetId="0" hidden="1">{"Assumptions",#N/A,TRUE,"Assumptions";"qtrl1",#N/A,TRUE,"Annual Summary";"qtrl2",#N/A,TRUE,"Annual Summary";"qtrl3",#N/A,TRUE,"Annual Summary";"qtrl4",#N/A,TRUE,"QTLY Summary";"qtrl5",#N/A,TRUE,"QTLY Summary";"qtrl6",#N/A,TRUE,"QTLY Summary";"Lot Prices",#N/A,TRUE,"Annual Summary";"Construction Costs",#N/A,TRUE,"Annual Summary";"land1",#N/A,TRUE,"Annual Summary";"land2",#N/A,TRUE,"Annual Summary";"land3",#N/A,TRUE,"Annual Summary";"lot1",#N/A,TRUE,"Annual Summary";"lot2",#N/A,TRUE,"Annual Summary";"Lot3",#N/A,TRUE,"Annual Summary";"lot4",#N/A,TRUE,"Annual Summary";"lot5",#N/A,TRUE,"Annual Summary";"lot6",#N/A,TRUE,"Annual Summary";"lot7",#N/A,TRUE,"Annual Summary";"lot8",#N/A,TRUE,"Annual Summary";"lot9",#N/A,TRUE,"Annual Summary";"lot10",#N/A,TRUE,"Annual Summary";"lot11",#N/A,TRUE,"Annual Summary";"lot12",#N/A,TRUE,"Annual Summary";"lot inventory",#N/A,TRUE,"Annual Summary";"scen1",#N/A,TRUE,"Annual Summary";"scen2",#N/A,TRUE,"Annual Summary";"View1",#N/A,TRUE,"Annual Summary";"View2",#N/A,TRUE,"Annual Summary";"View3",#N/A,TRUE,"Annual Summary";"View4",#N/A,TRUE,"Annual Summary";"View5",#N/A,TRUE,"Annual Summary";"View6",#N/A,TRUE,"Annual Summary";"View7",#N/A,TRUE,"Annual Summary";"View8",#N/A,TRUE,"Annual Summary";"View9",#N/A,TRUE,"Annual Summary";"View10",#N/A,TRUE,"Annual Summary";"View11",#N/A,TRUE,"Annual Summary";"View12",#N/A,TRUE,"Annual Summary";"cot1",#N/A,TRUE,"Annual Summary";"cot2",#N/A,TRUE,"Annual Summary";"cot3",#N/A,TRUE,"Annual Summary"}</definedName>
    <definedName name="wrn.Print._.Entire._.Workbook." hidden="1">{"Assumptions",#N/A,TRUE,"Assumptions";"qtrl1",#N/A,TRUE,"Annual Summary";"qtrl2",#N/A,TRUE,"Annual Summary";"qtrl3",#N/A,TRUE,"Annual Summary";"qtrl4",#N/A,TRUE,"QTLY Summary";"qtrl5",#N/A,TRUE,"QTLY Summary";"qtrl6",#N/A,TRUE,"QTLY Summary";"Lot Prices",#N/A,TRUE,"Annual Summary";"Construction Costs",#N/A,TRUE,"Annual Summary";"land1",#N/A,TRUE,"Annual Summary";"land2",#N/A,TRUE,"Annual Summary";"land3",#N/A,TRUE,"Annual Summary";"lot1",#N/A,TRUE,"Annual Summary";"lot2",#N/A,TRUE,"Annual Summary";"Lot3",#N/A,TRUE,"Annual Summary";"lot4",#N/A,TRUE,"Annual Summary";"lot5",#N/A,TRUE,"Annual Summary";"lot6",#N/A,TRUE,"Annual Summary";"lot7",#N/A,TRUE,"Annual Summary";"lot8",#N/A,TRUE,"Annual Summary";"lot9",#N/A,TRUE,"Annual Summary";"lot10",#N/A,TRUE,"Annual Summary";"lot11",#N/A,TRUE,"Annual Summary";"lot12",#N/A,TRUE,"Annual Summary";"lot inventory",#N/A,TRUE,"Annual Summary";"scen1",#N/A,TRUE,"Annual Summary";"scen2",#N/A,TRUE,"Annual Summary";"View1",#N/A,TRUE,"Annual Summary";"View2",#N/A,TRUE,"Annual Summary";"View3",#N/A,TRUE,"Annual Summary";"View4",#N/A,TRUE,"Annual Summary";"View5",#N/A,TRUE,"Annual Summary";"View6",#N/A,TRUE,"Annual Summary";"View7",#N/A,TRUE,"Annual Summary";"View8",#N/A,TRUE,"Annual Summary";"View9",#N/A,TRUE,"Annual Summary";"View10",#N/A,TRUE,"Annual Summary";"View11",#N/A,TRUE,"Annual Summary";"View12",#N/A,TRUE,"Annual Summary";"cot1",#N/A,TRUE,"Annual Summary";"cot2",#N/A,TRUE,"Annual Summary";"cot3",#N/A,TRUE,"Annual Summary"}</definedName>
    <definedName name="wrn.Print._.Full." hidden="1">{"Combined Prices",#N/A,FALSE,"Tab 1-Price Performance";"Combined Summary",#N/A,FALSE,"Tab 2-Valuation Summary";"Combined FCF",#N/A,FALSE,"Tab 3-FCF";"Combined Sensitivity",#N/A,FALSE,"Tab 4-Earnings Sensitivity";"Combined Credit",#N/A,FALSE,"Tab 5-Credit";"Print NAV",#N/A,FALSE,"Tab 6-Lodging NAV Analysis"}</definedName>
    <definedName name="wrn.Print._.Gaming._.Only." hidden="1">{"Gaming Prices",#N/A,FALSE,"Tab 1-Price Performance";"Gaming Summary",#N/A,FALSE,"Tab 2-Valuation Summary";"Gaming FCF",#N/A,FALSE,"Tab 3-FCF";"Gaming Sensitivity",#N/A,FALSE,"Tab 4-Earnings Sensitivity";"Gaming Credit",#N/A,FALSE,"Tab 5-Credit"}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Inv._.Rec." hidden="1">{"Cash Flows",#N/A,FALSE,"Hillside";"Return Analysis",#N/A,FALSE,"Hillside";#N/A,#N/A,FALSE,"Hillside"}</definedName>
    <definedName name="wrn.Print._.Joint._.Venture._.Analysis." hidden="1">{"Joint Venture Analysis",#N/A,FALSE,"Cash Flows"}</definedName>
    <definedName name="wrn.Print._.Lodging._.Only." hidden="1">{"Lodging Prices",#N/A,FALSE,"Tab 1-Price Performance";"Lodging Summary",#N/A,FALSE,"Tab 2-Valuation Summary";"Lodging FCF",#N/A,FALSE,"Tab 3-FCF";"Lodging Sensitivity",#N/A,FALSE,"Tab 4-Earnings Sensitivity";"Lodging Credit",#N/A,FALSE,"Tab 5-Credit";"Print NAV",#N/A,FALSE,"Tab 6-Lodging NAV Analysis"}</definedName>
    <definedName name="wrn.Print._.Monthly._.Sales._.Analysis." hidden="1">{"Monthly Sales Analysis",#N/A,FALSE,"Condo Sales"}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Report._.Package." hidden="1">{"Cash Flows",#N/A,FALSE,"Rossmore";"Return Analysis",#N/A,FALSE,"Rossmore"}</definedName>
    <definedName name="wrn.Print._.Return._.Analysis." hidden="1">{"Return Analysis",#N/A,FALSE,"Cash Flows"}</definedName>
    <definedName name="wrn.Print._.Sales._.Assumptions." hidden="1">{"Sales Assumptions",#N/A,FALSE,"Condo Sales"}</definedName>
    <definedName name="wrn.Print._.Short." hidden="1">{#N/A,#N/A,TRUE,"Assumptions";#N/A,#N/A,TRUE,"Sources &amp; Uses";#N/A,#N/A,TRUE,"Levered Returns";#N/A,#N/A,TRUE,"Partnership";#N/A,#N/A,TRUE,"Investor B";#N/A,#N/A,TRUE,"Inv B-2"}</definedName>
    <definedName name="wrn.print._.standalone." localSheetId="0" hidden="1">{"standalone1",#N/A,FALSE,"DCFBase";"standalone2",#N/A,FALSE,"DCFBase"}</definedName>
    <definedName name="wrn.print._.standalone." hidden="1">{"standalone1",#N/A,FALSE,"DCFBase";"standalone2",#N/A,FALSE,"DCFBase"}</definedName>
    <definedName name="wrn.Print._.Summary." hidden="1">{"One",#N/A,FALSE,"Summary ";"Two",#N/A,FALSE,"Summary 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tenaska." hidden="1">{"Summary",#N/A,FALSE,"Total Project Economics";"Stmts",#N/A,FALSE,"Total Project Economics";#N/A,#N/A,FALSE,"WA Fwd Curve";#N/A,#N/A,FALSE,"O&amp;M, Fuel"}</definedName>
    <definedName name="wrn.Print._.Unit._.Rent._.Analysis." hidden="1">{"Unit Rent Analysis",#N/A,FALSE,"1837 N La Brea"}</definedName>
    <definedName name="wrn.Print._.Workbook." localSheetId="0" hidden="1">{#N/A,#N/A,FALSE,"Exec. Summ";#N/A,#N/A,FALSE,"Income";#N/A,#N/A,FALSE,"Expenses";#N/A,#N/A,FALSE,"Loan Options";#N/A,#N/A,FALSE,"Sources &amp; Uses";#N/A,#N/A,FALSE,"Spreadsheet"}</definedName>
    <definedName name="wrn.Print._.Workbook." hidden="1">{#N/A,#N/A,FALSE,"Exec. Summ";#N/A,#N/A,FALSE,"Income";#N/A,#N/A,FALSE,"Expenses";#N/A,#N/A,FALSE,"Loan Options";#N/A,#N/A,FALSE,"Sources &amp; Uses";#N/A,#N/A,FALSE,"Spreadsheet"}</definedName>
    <definedName name="wrn.Print.B" hidden="1">{"View1",#N/A,FALSE,"Sheet1";"View2",#N/A,FALSE,"Sheet1"}</definedName>
    <definedName name="wrn.Print_model." localSheetId="0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2" hidden="1">{"View1",#N/A,FALSE,"Sheet1";"View2",#N/A,FALSE,"Sheet1"}</definedName>
    <definedName name="wrn.print2." localSheetId="0" hidden="1">{"Assump",#N/A,TRUE,"Proforma";"first",#N/A,TRUE,"Proforma";"second",#N/A,TRUE,"Proforma";"lease1",#N/A,TRUE,"Proforma";"lease2",#N/A,TRUE,"Proforma"}</definedName>
    <definedName name="wrn.print2." hidden="1">{"Assump",#N/A,TRUE,"Proforma";"first",#N/A,TRUE,"Proforma";"second",#N/A,TRUE,"Proforma";"lease1",#N/A,TRUE,"Proforma";"lease2",#N/A,TRUE,"Proforma"}</definedName>
    <definedName name="wrn.print5" localSheetId="0" hidden="1">{"Assump",#N/A,TRUE,"Proforma";"first",#N/A,TRUE,"Proforma";"second",#N/A,TRUE,"Proforma";"lease1",#N/A,TRUE,"Proforma";"lease2",#N/A,TRUE,"Proforma"}</definedName>
    <definedName name="wrn.print5" hidden="1">{"Assump",#N/A,TRUE,"Proforma";"first",#N/A,TRUE,"Proforma";"second",#N/A,TRUE,"Proforma";"lease1",#N/A,TRUE,"Proforma";"lease2",#N/A,TRUE,"Proforma"}</definedName>
    <definedName name="wrn.PrintAll." localSheetId="0" hidden="1">{#N/A,#N/A,FALSE,"Broker Sheet";#N/A,#N/A,FALSE,"Exec.Summary";#N/A,#N/A,FALSE,"Argus Cash Flow";#N/A,#N/A,FALSE,"SPF";#N/A,#N/A,FALSE,"RentRoll"}</definedName>
    <definedName name="wrn.PrintAll." hidden="1">{#N/A,#N/A,FALSE,"Broker Sheet";#N/A,#N/A,FALSE,"Exec.Summary";#N/A,#N/A,FALSE,"Argus Cash Flow";#N/A,#N/A,FALSE,"SPF";#N/A,#N/A,FALSE,"RentRoll"}</definedName>
    <definedName name="wrn.printb2" hidden="1">{"View1",#N/A,FALSE,"Sheet1";"View2",#N/A,FALSE,"Sheet1"}</definedName>
    <definedName name="wrn.Printing._.the._.Model." localSheetId="0" hidden="1">{#N/A,#N/A,FALSE,"General Assumptions";#N/A,#N/A,FALSE,"Summary of Results";#N/A,#N/A,FALSE,"Waterfall - LFSRI";#N/A,#N/A,FALSE,"Sources &amp; Uses - Output";#N/A,#N/A,FALSE,"Existing Portfolio";#N/A,#N/A,FALSE,"1996 Development Schedule";#N/A,#N/A,FALSE,"New Development";#N/A,#N/A,FALSE,"New Acquisitions";#N/A,#N/A,FALSE,"Land Inventory";#N/A,#N/A,FALSE,"Balance Sheet Dec. 1996";#N/A,#N/A,FALSE,"Balance Sheet - Projected";#N/A,#N/A,FALSE,"Total Cash Flow -- Model";#N/A,#N/A,FALSE,"Total Cash Flow -- Output"}</definedName>
    <definedName name="wrn.Printing._.the._.Model." hidden="1">{#N/A,#N/A,FALSE,"General Assumptions";#N/A,#N/A,FALSE,"Summary of Results";#N/A,#N/A,FALSE,"Waterfall - LFSRI";#N/A,#N/A,FALSE,"Sources &amp; Uses - Output";#N/A,#N/A,FALSE,"Existing Portfolio";#N/A,#N/A,FALSE,"1996 Development Schedule";#N/A,#N/A,FALSE,"New Development";#N/A,#N/A,FALSE,"New Acquisitions";#N/A,#N/A,FALSE,"Land Inventory";#N/A,#N/A,FALSE,"Balance Sheet Dec. 1996";#N/A,#N/A,FALSE,"Balance Sheet - Projected";#N/A,#N/A,FALSE,"Total Cash Flow -- Model";#N/A,#N/A,FALSE,"Total Cash Flow -- Output"}</definedName>
    <definedName name="wrn.Printout." localSheetId="0" hidden="1">{"Zone1",#N/A,FALSE,"Parameters";"Zone2",#N/A,FALSE,"Parameters"}</definedName>
    <definedName name="wrn.Printout." hidden="1">{"Zone1",#N/A,FALSE,"Parameters";"Zone2",#N/A,FALSE,"Parameters"}</definedName>
    <definedName name="wrn.PrintReturnsSummary." hidden="1">{"RetSum1",#N/A,FALSE,"Returns Summary";"RetSum2",#N/A,FALSE,"Returns Summary"}</definedName>
    <definedName name="wrn.PrintReturnsSummary2." hidden="1">{"RetSum1",#N/A,FALSE,"Returns Summary";"RetSum2",#N/A,FALSE,"Returns Summary"}</definedName>
    <definedName name="wrn.Prints._.All." localSheetId="0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All.B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or._.Year._.Amounts." localSheetId="0" hidden="1">{"PriorYr1",#N/A,FALSE,"Prior Year Amounts";"PriorYr2",#N/A,FALSE,"Prior Year Amounts"}</definedName>
    <definedName name="wrn.Prior._.Year._.Amounts." hidden="1">{"PriorYr1",#N/A,FALSE,"Prior Year Amounts";"PriorYr2",#N/A,FALSE,"Prior Year Amounts"}</definedName>
    <definedName name="wrn.Product_Assumptions." localSheetId="0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wrn.Product_Assumptions.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wrn.Profit_and_Loss." hidden="1">{"Profit_Summary",#N/A,FALSE,"Monthly";"Profit_P2",#N/A,FALSE,"Monthly";"Profit_P3",#N/A,FALSE,"Monthly";"Profit_P4",#N/A,FALSE,"Monthly";"Profit_P5",#N/A,FALSE,"Monthly";"Profit_P6",#N/A,FALSE,"Monthly";"Profit_P7",#N/A,FALSE,"Monthly";"Profit_P8",#N/A,FALSE,"Monthly";"Profit_P9",#N/A,FALSE,"Monthly";"Profit_P10",#N/A,FALSE,"Monthly";"Profit_P11",#N/A,FALSE,"Monthly";"Profit_P12",#N/A,FALSE,"Monthly";"Profit_P13",#N/A,FALSE,"Monthly";"Profit_P14",#N/A,FALSE,"Monthly";"pROFIT_p15",#N/A,FALSE,"Monthly"}</definedName>
    <definedName name="wrn.Proforma." localSheetId="0" hidden="1">{"Proforma",#N/A,FALSE,"Sheet1"}</definedName>
    <definedName name="wrn.Proforma." hidden="1">{"Proforma",#N/A,FALSE,"Sheet1"}</definedName>
    <definedName name="wrn.Proforma._.Review." localSheetId="0" hidden="1">{#N/A,#N/A,FALSE,"Occ and Rate";#N/A,#N/A,FALSE,"PF Input";#N/A,#N/A,FALSE,"Proforma Five Yr";#N/A,#N/A,FALSE,"Hotcomps"}</definedName>
    <definedName name="wrn.Proforma._.Review." hidden="1">{#N/A,#N/A,FALSE,"Occ and Rate";#N/A,#N/A,FALSE,"PF Input";#N/A,#N/A,FALSE,"Proforma Five Yr";#N/A,#N/A,FALSE,"Hotcomps"}</definedName>
    <definedName name="wrn.Proforma._1" localSheetId="0" hidden="1">{"Proforma",#N/A,FALSE,"Sheet1"}</definedName>
    <definedName name="wrn.Proforma._1" hidden="1">{"Proforma",#N/A,FALSE,"Sheet1"}</definedName>
    <definedName name="wrn.Proforma._1_1" localSheetId="0" hidden="1">{"Proforma",#N/A,FALSE,"Sheet1"}</definedName>
    <definedName name="wrn.Proforma._1_1" hidden="1">{"Proforma",#N/A,FALSE,"Sheet1"}</definedName>
    <definedName name="wrn.Proforma._1_1_1" localSheetId="0" hidden="1">{"Proforma",#N/A,FALSE,"Sheet1"}</definedName>
    <definedName name="wrn.Proforma._1_1_1" hidden="1">{"Proforma",#N/A,FALSE,"Sheet1"}</definedName>
    <definedName name="wrn.Proforma._1_2" localSheetId="0" hidden="1">{"Proforma",#N/A,FALSE,"Sheet1"}</definedName>
    <definedName name="wrn.Proforma._1_2" hidden="1">{"Proforma",#N/A,FALSE,"Sheet1"}</definedName>
    <definedName name="wrn.Proforma._2" localSheetId="0" hidden="1">{"Proforma",#N/A,FALSE,"Sheet1"}</definedName>
    <definedName name="wrn.Proforma._2" hidden="1">{"Proforma",#N/A,FALSE,"Sheet1"}</definedName>
    <definedName name="wrn.Proforma._2_1" localSheetId="0" hidden="1">{"Proforma",#N/A,FALSE,"Sheet1"}</definedName>
    <definedName name="wrn.Proforma._2_1" hidden="1">{"Proforma",#N/A,FALSE,"Sheet1"}</definedName>
    <definedName name="wrn.Proforma._3" localSheetId="0" hidden="1">{"Proforma",#N/A,FALSE,"Sheet1"}</definedName>
    <definedName name="wrn.Proforma._3" hidden="1">{"Proforma",#N/A,FALSE,"Sheet1"}</definedName>
    <definedName name="wrn.Projects._.1." hidden="1">{"Project_details",#N/A,FALSE,"Projects";"Project_checks",#N/A,FALSE,"Projects";"Project_completion",#N/A,FALSE,"Projects"}</definedName>
    <definedName name="wrn.Projects._.2." hidden="1">{"Project_profit",#N/A,FALSE,"Projects";"Project_reserves",#N/A,FALSE,"Project Reserves"}</definedName>
    <definedName name="wrn.Property._.Improvements." localSheetId="0" hidden="1">{"Property Improvements",#N/A,FALSE,"Property Improvements"}</definedName>
    <definedName name="wrn.Property._.Improvements." hidden="1">{"Property Improvements",#N/A,FALSE,"Property Improvements"}</definedName>
    <definedName name="wrn.PropertyInformation." localSheetId="0" hidden="1">{#N/A,#N/A,FALSE,"PropertyInfo"}</definedName>
    <definedName name="wrn.PropertyInformation." hidden="1">{#N/A,#N/A,FALSE,"PropertyInfo"}</definedName>
    <definedName name="wrn.Prototypes." localSheetId="0" hidden="1">{"One",#N/A,FALSE,"Prototypes";"Two",#N/A,FALSE,"Prototypes";"Three",#N/A,FALSE,"Prototypes";"Four",#N/A,FALSE,"Prototypes";"Five",#N/A,FALSE,"Prototypes"}</definedName>
    <definedName name="wrn.Prototypes." hidden="1">{"One",#N/A,FALSE,"Prototypes";"Two",#N/A,FALSE,"Prototypes";"Three",#N/A,FALSE,"Prototypes";"Four",#N/A,FALSE,"Prototypes";"Five",#N/A,FALSE,"Prototypes"}</definedName>
    <definedName name="wrn.qtrpvs." localSheetId="0" hidden="1">{#N/A,#N/A,FALSE,"CurQtr vsPriorQ"}</definedName>
    <definedName name="wrn.qtrpvs." hidden="1">{#N/A,#N/A,FALSE,"CurQtr vsPriorQ"}</definedName>
    <definedName name="wrn.qtrpyr." localSheetId="0" hidden="1">{"qtrpyr",#N/A,FALSE,"CurQTR vsPriorY"}</definedName>
    <definedName name="wrn.qtrpyr." hidden="1">{"qtrpyr",#N/A,FALSE,"CurQTR vsPriorY"}</definedName>
    <definedName name="wrn.Quarterly._.Set." hidden="1">{#N/A,#N/A,FALSE,"Quarterly Cash Flow Proforma";#N/A,#N/A,FALSE,"Equity Cashflows Qtrly";#N/A,#N/A,FALSE,"Proforma Assumptions"}</definedName>
    <definedName name="wrn.Quarterly._.Summary." localSheetId="0" hidden="1">{"qtrl1",#N/A,TRUE,"Annual Summary";"qtrl2",#N/A,TRUE,"Annual Summary";"qtrl3",#N/A,TRUE,"Annual Summary";"qtrl4",#N/A,TRUE,"QTLY Summary";"qtrl5",#N/A,TRUE,"QTLY Summary";"qtrl6",#N/A,TRUE,"QTLY Summary"}</definedName>
    <definedName name="wrn.Quarterly._.Summary." hidden="1">{"qtrl1",#N/A,TRUE,"Annual Summary";"qtrl2",#N/A,TRUE,"Annual Summary";"qtrl3",#N/A,TRUE,"Annual Summary";"qtrl4",#N/A,TRUE,"QTLY Summary";"qtrl5",#N/A,TRUE,"QTLY Summary";"qtrl6",#N/A,TRUE,"QTLY Summary"}</definedName>
    <definedName name="wrn.Rapport." hidden="1">{#N/A,#N/A,FALSE,"SHEET1";#N/A,#N/A,FALSE,"SHEET2";#N/A,#N/A,FALSE,"SHEET3";#N/A,#N/A,FALSE,"SHEET4"}</definedName>
    <definedName name="wrn.rate." localSheetId="0" hidden="1">{"RATES",#N/A,FALSE,"RECOVERY RATES";"CONTRIBUTIONS",#N/A,FALSE,"RECOVERY RATES";"GLA CATEGORY SUMMARY",#N/A,FALSE,"RECOVERY RATES"}</definedName>
    <definedName name="wrn.rate." hidden="1">{"RATES",#N/A,FALSE,"RECOVERY RATES";"CONTRIBUTIONS",#N/A,FALSE,"RECOVERY RATES";"GLA CATEGORY SUMMARY",#N/A,FALSE,"RECOVERY RATES"}</definedName>
    <definedName name="wrn.RATES." localSheetId="0" hidden="1">{"RATES",#N/A,FALSE,"RECOVERY RATES";"CONTRIBUTIONS",#N/A,FALSE,"RECOVERY RATES";"GLA CATEGORY SUMMARY",#N/A,FALSE,"RECOVERY RATES"}</definedName>
    <definedName name="wrn.RATES." hidden="1">{"RATES",#N/A,FALSE,"RECOVERY RATES";"CONTRIBUTIONS",#N/A,FALSE,"RECOVERY RATES";"GLA CATEGORY SUMMARY",#N/A,FALSE,"RECOVERY RATES"}</definedName>
    <definedName name="wrn.Relevant._.Sections." localSheetId="0" hidden="1">{#N/A,#N/A,FALSE,"Summary";#N/A,#N/A,FALSE,"Program Scheme";#N/A,#N/A,FALSE,"Assumptions";#N/A,#N/A,FALSE,"Development Budget";#N/A,#N/A,FALSE,"Timing";#N/A,#N/A,FALSE,"Development Costs &amp; Revenues";#N/A,#N/A,FALSE,"Cash Flow to Debt &amp; Equity";#N/A,#N/A,FALSE,"Cash Flow to Athena LP"}</definedName>
    <definedName name="wrn.Relevant._.Sections." hidden="1">{#N/A,#N/A,FALSE,"Summary";#N/A,#N/A,FALSE,"Program Scheme";#N/A,#N/A,FALSE,"Assumptions";#N/A,#N/A,FALSE,"Development Budget";#N/A,#N/A,FALSE,"Timing";#N/A,#N/A,FALSE,"Development Costs &amp; Revenues";#N/A,#N/A,FALSE,"Cash Flow to Debt &amp; Equity";#N/A,#N/A,FALSE,"Cash Flow to Athena LP"}</definedName>
    <definedName name="wrn.Rent." localSheetId="0" hidden="1">{"Rent1",#N/A,FALSE,"RENT";"Rent2",#N/A,FALSE,"RENT"}</definedName>
    <definedName name="wrn.Rent." hidden="1">{"Rent1",#N/A,FALSE,"RENT";"Rent2",#N/A,FALSE,"RENT"}</definedName>
    <definedName name="wrn.Repayments." localSheetId="0" hidden="1">{"One",#N/A,FALSE,"Repayments";"Two",#N/A,FALSE,"Repayments"}</definedName>
    <definedName name="wrn.Repayments." hidden="1">{"One",#N/A,FALSE,"Repayments";"Two",#N/A,FALSE,"Repayments"}</definedName>
    <definedName name="wrn.report" localSheetId="0" hidden="1">{#N/A,#N/A,FALSE,"Project Summary";#N/A,#N/A,FALSE,"Parameter Summary";#N/A,#N/A,FALSE,"Budget Control Report";#N/A,#N/A,FALSE,"DETAIL.XLS"}</definedName>
    <definedName name="wrn.report" hidden="1">{#N/A,#N/A,FALSE,"Project Summary";#N/A,#N/A,FALSE,"Parameter Summary";#N/A,#N/A,FALSE,"Budget Control Report";#N/A,#N/A,FALSE,"DETAIL.XLS"}</definedName>
    <definedName name="wrn.Report." localSheetId="0" hidden="1">{#N/A,#N/A,FALSE,"Bennington";#N/A,#N/A,FALSE,"Castle Court";#N/A,#N/A,FALSE,"Century Hills";#N/A,#N/A,FALSE,"Edgewater Hills";#N/A,#N/A,FALSE,"Edgewater Terrace";#N/A,#N/A,FALSE,"Edgewater Village";#N/A,#N/A,FALSE,"Fairfax";#N/A,#N/A,FALSE,"Gen. Wash.";#N/A,#N/A,FALSE,"Huntington-Unfurnished";#N/A,#N/A,FALSE,"Huntington-Furnished";#N/A,#N/A,FALSE,"Iris Court";#N/A,#N/A,FALSE,"North Park";#N/A,#N/A,FALSE,"Talbot Woods";#N/A,#N/A,FALSE,"Parkview";#N/A,#N/A,FALSE,"Westgate"}</definedName>
    <definedName name="wrn.Report." hidden="1">{#N/A,#N/A,FALSE,"Bennington";#N/A,#N/A,FALSE,"Castle Court";#N/A,#N/A,FALSE,"Century Hills";#N/A,#N/A,FALSE,"Edgewater Hills";#N/A,#N/A,FALSE,"Edgewater Terrace";#N/A,#N/A,FALSE,"Edgewater Village";#N/A,#N/A,FALSE,"Fairfax";#N/A,#N/A,FALSE,"Gen. Wash.";#N/A,#N/A,FALSE,"Huntington-Unfurnished";#N/A,#N/A,FALSE,"Huntington-Furnished";#N/A,#N/A,FALSE,"Iris Court";#N/A,#N/A,FALSE,"North Park";#N/A,#N/A,FALSE,"Talbot Woods";#N/A,#N/A,FALSE,"Parkview";#N/A,#N/A,FALSE,"Westgate"}</definedName>
    <definedName name="wrn.REPORT_1." localSheetId="0" hidden="1">{"SIMPLIFD_P1",#N/A,FALSE,"SIMPLIFD"}</definedName>
    <definedName name="wrn.REPORT_1." hidden="1">{"SIMPLIFD_P1",#N/A,FALSE,"SIMPLIFD"}</definedName>
    <definedName name="wrn.Report1." localSheetId="0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1.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2" localSheetId="0" hidden="1">{#N/A,#N/A,FALSE,"Loan Summary";#N/A,#N/A,FALSE,"NOI";"RR and Expir",#N/A,FALSE,"Rental";"Sales History",#N/A,FALSE,"Rental";#N/A,#N/A,FALSE,"Reserves"}</definedName>
    <definedName name="wrn.report2" hidden="1">{#N/A,#N/A,FALSE,"Loan Summary";#N/A,#N/A,FALSE,"NOI";"RR and Expir",#N/A,FALSE,"Rental";"Sales History",#N/A,FALSE,"Rental";#N/A,#N/A,FALSE,"Reserves"}</definedName>
    <definedName name="wrn.Report5" localSheetId="0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wrn.Report5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wrn.reports." localSheetId="0" hidden="1">{#N/A,#N/A,FALSE,"Project Summary";#N/A,#N/A,FALSE,"Parameter Summary";#N/A,#N/A,FALSE,"Budget Control Report";#N/A,#N/A,FALSE,"DETAIL.XLS"}</definedName>
    <definedName name="wrn.reports." hidden="1">{#N/A,#N/A,FALSE,"Project Summary";#N/A,#N/A,FALSE,"Parameter Summary";#N/A,#N/A,FALSE,"Budget Control Report";#N/A,#N/A,FALSE,"DETAIL.XLS"}</definedName>
    <definedName name="wrn.Revenue." hidden="1">{"Revenue",#N/A,FALSE,"2033K-R6"}</definedName>
    <definedName name="wrn.Revenue._.Reports." localSheetId="0" hidden="1">{"Tenant Info",#N/A,FALSE,"Revenue Input";"Base Rent",#N/A,FALSE,"Revenue Input";"RSF Projections",#N/A,FALSE,"Revenue Input";"OP Cost Escalations",#N/A,FALSE,"Revenue Input";"OP Cost Monthly",#N/A,FALSE,"Revenue Input";"RE Tax Escalation",#N/A,FALSE,"Revenue Input";"RE Tax Monthly",#N/A,FALSE,"Revenue Input"}</definedName>
    <definedName name="wrn.Revenue._.Reports." hidden="1">{"Tenant Info",#N/A,FALSE,"Revenue Input";"Base Rent",#N/A,FALSE,"Revenue Input";"RSF Projections",#N/A,FALSE,"Revenue Input";"OP Cost Escalations",#N/A,FALSE,"Revenue Input";"OP Cost Monthly",#N/A,FALSE,"Revenue Input";"RE Tax Escalation",#N/A,FALSE,"Revenue Input";"RE Tax Monthly",#N/A,FALSE,"Revenue Input"}</definedName>
    <definedName name="wrn.Revenue._.Summary." localSheetId="0" hidden="1">{"Revenue Summary",#N/A,FALSE,"Revenue Schedules"}</definedName>
    <definedName name="wrn.Revenue._.Summary." hidden="1">{"Revenue Summary",#N/A,FALSE,"Revenue Schedules"}</definedName>
    <definedName name="wrn.Rmgmtfee." localSheetId="0" hidden="1">{#N/A,#N/A,FALSE,"Rmgmtfee"}</definedName>
    <definedName name="wrn.Rmgmtfee." hidden="1">{#N/A,#N/A,FALSE,"Rmgmtfee"}</definedName>
    <definedName name="wrn.roll." localSheetId="0" hidden="1">{"bobsum",#N/A,FALSE,"BobSummary";"Month",#N/A,FALSE,"Mnthly Roll";"fullprior",#N/A,FALSE,"Full Yr v Prior";"FULLPLN",#N/A,FALSE,"Full Yr vs Plan"}</definedName>
    <definedName name="wrn.roll." hidden="1">{"bobsum",#N/A,FALSE,"BobSummary";"Month",#N/A,FALSE,"Mnthly Roll";"fullprior",#N/A,FALSE,"Full Yr v Prior";"FULLPLN",#N/A,FALSE,"Full Yr vs Plan"}</definedName>
    <definedName name="wrn.Roll_Out." localSheetId="0" hidden="1">{"One",#N/A,FALSE,"Roll-out";"Two",#N/A,FALSE,"Roll-out";"Three",#N/A,FALSE,"Roll-out";"Four",#N/A,FALSE,"Roll-out";"Five",#N/A,FALSE,"Roll-out"}</definedName>
    <definedName name="wrn.Roll_Out." hidden="1">{"One",#N/A,FALSE,"Roll-out";"Two",#N/A,FALSE,"Roll-out";"Three",#N/A,FALSE,"Roll-out";"Four",#N/A,FALSE,"Roll-out";"Five",#N/A,FALSE,"Roll-out"}</definedName>
    <definedName name="wrn.rpt96." localSheetId="0" hidden="1">{"rmrev1",#N/A,FALSE,"Forecast96";"rmrev2",#N/A,FALSE,"Forecast96";"rmrev3",#N/A,FALSE,"Forecast96"}</definedName>
    <definedName name="wrn.rpt96." hidden="1">{"rmrev1",#N/A,FALSE,"Forecast96";"rmrev2",#N/A,FALSE,"Forecast96";"rmrev3",#N/A,FALSE,"Forecast96"}</definedName>
    <definedName name="wrn.RV._.SAR." hidden="1">{#N/A,#N/A,FALSE,"COVER";#N/A,#N/A,FALSE,"WEEKLY SUMMARY";"RiverView I",#N/A,FALSE,"EAST TOWER";#N/A,#N/A,FALSE,"WEST TOWER";"Parking",#N/A,FALSE,"EAST TOWER"}</definedName>
    <definedName name="wrn.sales." localSheetId="0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call." localSheetId="0" hidden="1">{"scmonth",#N/A,FALSE,"Super";"scroll",#N/A,FALSE,"Super";"scprof",#N/A,FALSE,"Super"}</definedName>
    <definedName name="wrn.scall." hidden="1">{"scmonth",#N/A,FALSE,"Super";"scroll",#N/A,FALSE,"Super";"scprof",#N/A,FALSE,"Super"}</definedName>
    <definedName name="wrn.Scenario." localSheetId="0" hidden="1">{"scen1",#N/A,FALSE,"Scenarios";"scen2",#N/A,FALSE,"Scenarios"}</definedName>
    <definedName name="wrn.Scenario." hidden="1">{"scen1",#N/A,FALSE,"Scenarios";"scen2",#N/A,FALSE,"Scenarios"}</definedName>
    <definedName name="wrn.SCHAs." localSheetId="0" hidden="1">{"ACCOUNTING COPY",#N/A,FALSE,"SCHEDULE A";"FINANCE COPY",#N/A,FALSE,"SCHEDULE A";"P.L. COPY",#N/A,FALSE,"SCHEDULE A"}</definedName>
    <definedName name="wrn.SCHAs." hidden="1">{"ACCOUNTING COPY",#N/A,FALSE,"SCHEDULE A";"FINANCE COPY",#N/A,FALSE,"SCHEDULE A";"P.L. COPY",#N/A,FALSE,"SCHEDULE A"}</definedName>
    <definedName name="wrn.schas2" localSheetId="0" hidden="1">{"ACCOUNTING COPY",#N/A,FALSE,"SCHEDULE A";"FINANCE COPY",#N/A,FALSE,"SCHEDULE A";"P.L. COPY",#N/A,FALSE,"SCHEDULE A"}</definedName>
    <definedName name="wrn.schas2" hidden="1">{"ACCOUNTING COPY",#N/A,FALSE,"SCHEDULE A";"FINANCE COPY",#N/A,FALSE,"SCHEDULE A";"P.L. COPY",#N/A,FALSE,"SCHEDULE A"}</definedName>
    <definedName name="wrn.SCHEDULE" localSheetId="0" hidden="1">{"SCHEDULE",#N/A,FALSE,"Fin_sched"}</definedName>
    <definedName name="wrn.SCHEDULE" hidden="1">{"SCHEDULE",#N/A,FALSE,"Fin_sched"}</definedName>
    <definedName name="wrn.SCHEDULE." localSheetId="0" hidden="1">{"SCHEDULE",#N/A,FALSE,"Fin_sched"}</definedName>
    <definedName name="wrn.SCHEDULE." hidden="1">{"SCHEDULE",#N/A,FALSE,"Fin_sched"}</definedName>
    <definedName name="wrn.schedules." localSheetId="0" hidden="1">{"schedule1",#N/A,FALSE,"Sheet1";"schedule2",#N/A,FALSE,"Sheet1";"schedule3",#N/A,FALSE,"Sheet1";"schedule4",#N/A,FALSE,"Sheet1";"schedule5",#N/A,FALSE,"Sheet1";"schedule6",#N/A,FALSE,"Sheet1"}</definedName>
    <definedName name="wrn.schedules." hidden="1">{"schedule1",#N/A,FALSE,"Sheet1";"schedule2",#N/A,FALSE,"Sheet1";"schedule3",#N/A,FALSE,"Sheet1";"schedule4",#N/A,FALSE,"Sheet1";"schedule5",#N/A,FALSE,"Sheet1";"schedule6",#N/A,FALSE,"Sheet1"}</definedName>
    <definedName name="wrn.SCHEDULES._.ABC." localSheetId="0" hidden="1">{#N/A,#N/A,FALSE,"SCHEDULE A";"MINIMUM RENT",#N/A,FALSE,"SCHEDULES B &amp; C";"PERCENTAGE RENT",#N/A,FALSE,"SCHEDULES B &amp; C"}</definedName>
    <definedName name="wrn.SCHEDULES._.ABC." hidden="1">{#N/A,#N/A,FALSE,"SCHEDULE A";"MINIMUM RENT",#N/A,FALSE,"SCHEDULES B &amp; C";"PERCENTAGE RENT",#N/A,FALSE,"SCHEDULES B &amp; C"}</definedName>
    <definedName name="wrn.scmonth." localSheetId="0" hidden="1">{"scmonth",#N/A,FALSE,"Super"}</definedName>
    <definedName name="wrn.scmonth." hidden="1">{"scmonth",#N/A,FALSE,"Super"}</definedName>
    <definedName name="wrn.scprof." localSheetId="0" hidden="1">{"scprof",#N/A,FALSE,"Super"}</definedName>
    <definedName name="wrn.scprof." hidden="1">{"scprof",#N/A,FALSE,"Super"}</definedName>
    <definedName name="wrn.scrol." localSheetId="0" hidden="1">{"scroll",#N/A,FALSE,"Super"}</definedName>
    <definedName name="wrn.scrol." hidden="1">{"scroll",#N/A,FALSE,"Super"}</definedName>
    <definedName name="wrn.seafirst." localSheetId="0" hidden="1">{#N/A,#N/A,FALSE,"Project Summary";#N/A,#N/A,FALSE,"Master Developer Cash Flow";#N/A,#N/A,FALSE,"Parking Budget";#N/A,#N/A,FALSE,"Parking Cash Flow2";#N/A,#N/A,FALSE,"Parking Assumptions";#N/A,#N/A,FALSE,"Bond Structure - Lease";#N/A,#N/A,FALSE,"Retail Development Budget";#N/A,#N/A,FALSE,"Retail Cash Flow";#N/A,#N/A,FALSE,"Retail Assumptions Summary";#N/A,#N/A,FALSE,"Retail Income Assumptions";#N/A,#N/A,FALSE,"Retail % Rent";#N/A,#N/A,FALSE,"Retail Debt Service";#N/A,#N/A,FALSE,"Office Development Budget";#N/A,#N/A,FALSE,"Office Cash Flow";#N/A,#N/A,FALSE,"Office Assumptions";#N/A,#N/A,FALSE,"Office Debt Service";#N/A,#N/A,FALSE,"Hotel Development Budget";#N/A,#N/A,FALSE,"Hotel Cash Flow";#N/A,#N/A,FALSE,"Hotel Assumptions";#N/A,#N/A,FALSE,"Hotel Debt Service"}</definedName>
    <definedName name="wrn.seafirst." hidden="1">{#N/A,#N/A,FALSE,"Project Summary";#N/A,#N/A,FALSE,"Master Developer Cash Flow";#N/A,#N/A,FALSE,"Parking Budget";#N/A,#N/A,FALSE,"Parking Cash Flow2";#N/A,#N/A,FALSE,"Parking Assumptions";#N/A,#N/A,FALSE,"Bond Structure - Lease";#N/A,#N/A,FALSE,"Retail Development Budget";#N/A,#N/A,FALSE,"Retail Cash Flow";#N/A,#N/A,FALSE,"Retail Assumptions Summary";#N/A,#N/A,FALSE,"Retail Income Assumptions";#N/A,#N/A,FALSE,"Retail % Rent";#N/A,#N/A,FALSE,"Retail Debt Service";#N/A,#N/A,FALSE,"Office Development Budget";#N/A,#N/A,FALSE,"Office Cash Flow";#N/A,#N/A,FALSE,"Office Assumptions";#N/A,#N/A,FALSE,"Office Debt Service";#N/A,#N/A,FALSE,"Hotel Development Budget";#N/A,#N/A,FALSE,"Hotel Cash Flow";#N/A,#N/A,FALSE,"Hotel Assumptions";#N/A,#N/A,FALSE,"Hotel Debt Service"}</definedName>
    <definedName name="wrn.Sensitive." localSheetId="0" hidden="1">{"Sensitivity1",#N/A,FALSE,"Sensitivity";"Sensitivity2",#N/A,FALSE,"Sensitivity"}</definedName>
    <definedName name="wrn.Sensitive." hidden="1">{"Sensitivity1",#N/A,FALSE,"Sensitivity";"Sensitivity2",#N/A,FALSE,"Sensitivity"}</definedName>
    <definedName name="wrn.SHORT." localSheetId="0" hidden="1">{"CREDIT STATISTICS",#N/A,FALSE,"STATS";"CF_AND_IS",#N/A,FALSE,"PLAN";"BALSHEET",#N/A,FALSE,"BALANCE SHEET"}</definedName>
    <definedName name="wrn.SHORT." hidden="1">{"CREDIT STATISTICS",#N/A,FALSE,"STATS";"CF_AND_IS",#N/A,FALSE,"PLAN";"BALSHEET",#N/A,FALSE,"BALANCE SHEET"}</definedName>
    <definedName name="wrn.Short._.Print." localSheetId="0" hidden="1">{#N/A,#N/A,FALSE,"Cover";#N/A,#N/A,FALSE,"Stack";#N/A,#N/A,FALSE,"Cost S";#N/A,#N/A,FALSE," CF";#N/A,#N/A,FALSE,"Investor"}</definedName>
    <definedName name="wrn.Short._.Print." hidden="1">{#N/A,#N/A,FALSE,"Cover";#N/A,#N/A,FALSE,"Stack";#N/A,#N/A,FALSE,"Cost S";#N/A,#N/A,FALSE," CF";#N/A,#N/A,FALSE,"Investor"}</definedName>
    <definedName name="wrn.Side._.by._.Side." localSheetId="0" hidden="1">{"Side 99",#N/A,FALSE,"S&amp;U Side by Side"}</definedName>
    <definedName name="wrn.Side._.by._.Side." hidden="1">{"Side 99",#N/A,FALSE,"S&amp;U Side by Side"}</definedName>
    <definedName name="wrn.SKSCS1.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urces._.and._.Uses._.Analysis." hidden="1">{#N/A,#N/A,FALSE,"Key Drivers";#N/A,#N/A,FALSE,"S&amp;U";#N/A,#N/A,FALSE,"Flow of Funds";#N/A,#N/A,FALSE,"Wire Instructions";#N/A,#N/A,FALSE,"Refi S&amp;U";#N/A,#N/A,FALSE,"S&amp;U Fees";#N/A,#N/A,FALSE,"Waterfall";#N/A,#N/A,FALSE,"Sr Mezz Worksheet";#N/A,#N/A,FALSE,"Reserve Need";#N/A,#N/A,FALSE,"DS Projection";#N/A,#N/A,FALSE,"Hel Prepay Assumption";#N/A,#N/A,FALSE,"Sale Work Sheet"}</definedName>
    <definedName name="wrn.SPG._.Estimate." localSheetId="0" hidden="1">{#N/A,#N/A,FALSE,"Detail";#N/A,#N/A,FALSE,"Totals"}</definedName>
    <definedName name="wrn.SPG._.Estimate." hidden="1">{#N/A,#N/A,FALSE,"Detail";#N/A,#N/A,FALSE,"Totals"}</definedName>
    <definedName name="wrn.Stadium._.PCD." localSheetId="0" hidden="1">{#N/A,#N/A,TRUE,"Ericsson Stadium PCD ";#N/A,#N/A,TRUE,"Ericsson Stadium IOR"}</definedName>
    <definedName name="wrn.Stadium._.PCD." hidden="1">{#N/A,#N/A,TRUE,"Ericsson Stadium PCD ";#N/A,#N/A,TRUE,"Ericsson Stadium IOR"}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ard._.Set." hidden="1">{"Proforma",#N/A,FALSE,"Quarterly Cash Flow Proforma";"Equity Cash Flow",#N/A,FALSE,"Equity Cashflows Qtrly";"Reconciliation",#N/A,FALSE,"Reconciliation to Prior PF";"Sales Sch",#N/A,FALSE,"Proforma Assumptions";"Other Costs Sch",#N/A,FALSE,"Proforma Assumptions"}</definedName>
    <definedName name="wrn.STAR." localSheetId="0" hidden="1">{#N/A,#N/A,FALSE,"Presentation";#N/A,#N/A,FALSE,"FCF";#N/A,#N/A,FALSE,"MATRIX"}</definedName>
    <definedName name="wrn.STAR." hidden="1">{#N/A,#N/A,FALSE,"Presentation";#N/A,#N/A,FALSE,"FCF";#N/A,#N/A,FALSE,"MATRIX"}</definedName>
    <definedName name="wrn.Steering._.Committee." localSheetId="0" hidden="1">{"CF Assumptions",#N/A,FALSE,"Asu";#N/A,#N/A,FALSE,"Summary";#N/A,#N/A,FALSE,"CF (2)";#N/A,#N/A,FALSE,"SM";#N/A,#N/A,FALSE,"C&amp;D";#N/A,#N/A,FALSE,"MGMT";#N/A,#N/A,FALSE,"Notes"}</definedName>
    <definedName name="wrn.Steering._.Committee." hidden="1">{"CF Assumptions",#N/A,FALSE,"Asu";#N/A,#N/A,FALSE,"Summary";#N/A,#N/A,FALSE,"CF (2)";#N/A,#N/A,FALSE,"SM";#N/A,#N/A,FALSE,"C&amp;D";#N/A,#N/A,FALSE,"MGMT";#N/A,#N/A,FALSE,"Notes"}</definedName>
    <definedName name="wrn.Sterling._.House." localSheetId="0" hidden="1">{"One",#N/A,FALSE,"SterlingHouse";"Two",#N/A,FALSE,"SterlingHouse";"Three",#N/A,FALSE,"SterlingHouse";"Four",#N/A,FALSE,"SterlingHouse";"Five",#N/A,FALSE,"SterlingHouse"}</definedName>
    <definedName name="wrn.Sterling._.House." hidden="1">{"One",#N/A,FALSE,"SterlingHouse";"Two",#N/A,FALSE,"SterlingHouse";"Three",#N/A,FALSE,"SterlingHouse";"Four",#N/A,FALSE,"SterlingHouse";"Five",#N/A,FALSE,"SterlingHouse"}</definedName>
    <definedName name="wrn.Sterling_House." localSheetId="0" hidden="1">{"One",#N/A,FALSE,"SterlingHouse";"Two",#N/A,FALSE,"SterlingHouse";"Three",#N/A,FALSE,"SterlingHouse";"Four",#N/A,FALSE,"SterlingHouse";"Five",#N/A,FALSE,"SterlingHouse"}</definedName>
    <definedName name="wrn.Sterling_House." hidden="1">{"One",#N/A,FALSE,"SterlingHouse";"Two",#N/A,FALSE,"SterlingHouse";"Three",#N/A,FALSE,"SterlingHouse";"Four",#N/A,FALSE,"SterlingHouse";"Five",#N/A,FALSE,"SterlingHouse"}</definedName>
    <definedName name="wrn.Structural._.Frame." localSheetId="0" hidden="1">{"structural",#N/A,FALSE,"DETAIL.XLS"}</definedName>
    <definedName name="wrn.Structural._.Frame." hidden="1">{"structural",#N/A,FALSE,"DETAIL.XLS"}</definedName>
    <definedName name="wrn.Submittal._.Reconciliation._.Schedule." localSheetId="0" hidden="1">{"Submittable Reconciliation Schedule",#N/A,FALSE,"Reconciliation";"GSCP2 PCS 30 Day",#N/A,FALSE,"GSCP2 PCS 30 Day Activity List"}</definedName>
    <definedName name="wrn.Submittal._.Reconciliation._.Schedule." hidden="1">{"Submittable Reconciliation Schedule",#N/A,FALSE,"Reconciliation";"GSCP2 PCS 30 Day",#N/A,FALSE,"GSCP2 PCS 30 Day Activity List"}</definedName>
    <definedName name="wrn.SUM._.ONLY." localSheetId="0" hidden="1">{"SUMMARY",#N/A,FALSE,"BIDSUM"}</definedName>
    <definedName name="wrn.SUM._.ONLY." hidden="1">{"SUMMARY",#N/A,FALSE,"BIDSUM"}</definedName>
    <definedName name="wrn.SUM._.WITH._.GC." localSheetId="0" hidden="1">{"SUMMARY",#N/A,FALSE,"BIDSUM";"SUMALTS",#N/A,FALSE,"BIDSUM";#N/A,#N/A,FALSE,"GCOND"}</definedName>
    <definedName name="wrn.SUM._.WITH._.GC." hidden="1">{"SUMMARY",#N/A,FALSE,"BIDSUM";"SUMALTS",#N/A,FALSE,"BIDSUM";#N/A,#N/A,FALSE,"GCOND"}</definedName>
    <definedName name="wrn.Summary." localSheetId="0" hidden="1">{#N/A,#N/A,FALSE,"Summary"}</definedName>
    <definedName name="wrn.Summary." hidden="1">{#N/A,#N/A,FALSE,"Summary"}</definedName>
    <definedName name="wrn.Summary._.Excluding._.DHC." localSheetId="0" hidden="1">{"Summary Excluding DHC",#N/A,FALSE,"SUMMARY"}</definedName>
    <definedName name="wrn.Summary._.Excluding._.DHC." hidden="1">{"Summary Excluding DHC",#N/A,FALSE,"SUMMARY"}</definedName>
    <definedName name="wrn.Summary._.Including._.DHC." localSheetId="0" hidden="1">{"Summary Including DHC",#N/A,FALSE,"SUMMARY"}</definedName>
    <definedName name="wrn.Summary._.Including._.DHC." hidden="1">{"Summary Including DHC",#N/A,FALSE,"SUMMARY"}</definedName>
    <definedName name="wrn.summary_Parameters_tariffs." hidden="1">{"summary1",#N/A,FALSE,"Total Project Economics";"Plant Parameters",#N/A,FALSE,"Total Project Economics";"Tariffs_Unit Prices_Costs",#N/A,FALSE,"Total Project Economics"}</definedName>
    <definedName name="wrn.SummaryPgs." localSheetId="0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Schedules." localSheetId="0" hidden="1">{"MonSum 1",#N/A,FALSE,"Summary Schedules";"MonSum 2",#N/A,FALSE,"Summary Schedules";"QtrSum1",#N/A,FALSE,"Summary Schedules";"QtrSum2",#N/A,FALSE,"Summary Schedules";"AnnualSum1",#N/A,FALSE,"Summary Schedules";"annual2",#N/A,FALSE,"Summary Schedules"}</definedName>
    <definedName name="wrn.SumSchedules." hidden="1">{"MonSum 1",#N/A,FALSE,"Summary Schedules";"MonSum 2",#N/A,FALSE,"Summary Schedules";"QtrSum1",#N/A,FALSE,"Summary Schedules";"QtrSum2",#N/A,FALSE,"Summary Schedules";"AnnualSum1",#N/A,FALSE,"Summary Schedules";"annual2",#N/A,FALSE,"Summary Schedules"}</definedName>
    <definedName name="wrn.SUN1." localSheetId="0" hidden="1">{#N/A,#N/A,FALSE,"Assumptions";#N/A,#N/A,FALSE,"office";#N/A,#N/A,FALSE,"monthly"}</definedName>
    <definedName name="wrn.SUN1." hidden="1">{#N/A,#N/A,FALSE,"Assumptions";#N/A,#N/A,FALSE,"office";#N/A,#N/A,FALSE,"monthly"}</definedName>
    <definedName name="wrn.SupplyDemand." hidden="1">{"demand",#N/A,FALSE,"Sheet3";"Market Mix",#N/A,FALSE,"Sheet4";"Occ Projection",#N/A,FALSE,"Sheet6"}</definedName>
    <definedName name="wrn.Supporting._.Schedules." localSheetId="0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hidden="1">{#N/A,#N/A,TRUE,"ACC RENT";#N/A,#N/A,TRUE,"ACCT REC";#N/A,#N/A,TRUE,"RET EARN";#N/A,#N/A,TRUE,"PPE";#N/A,#N/A,TRUE,"TAXES PAY";#N/A,#N/A,TRUE,"WORK CAP";#N/A,#N/A,TRUE,"CASH FLOW";#N/A,#N/A,TRUE,"SERIES A LOAN"}</definedName>
    <definedName name="wrn.surveillance." localSheetId="0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surveillance.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TANASBOURNE._.ONLY." localSheetId="0" hidden="1">{#N/A,#N/A,FALSE,"Expense Comparison"}</definedName>
    <definedName name="wrn.TANASBOURNE._.ONLY." hidden="1">{#N/A,#N/A,FALSE,"Expense Comparison"}</definedName>
    <definedName name="wrn.Target._.Comparison." hidden="1">{"Target Comparison",#N/A,FALSE,"Summary"}</definedName>
    <definedName name="wrn.TelefonicaSummary." localSheetId="0" hidden="1">{#N/A,#N/A,FALSE,"Europe Model";#N/A,#N/A,FALSE,"Chile Assumptions";#N/A,#N/A,FALSE,"South America Model";#N/A,#N/A,FALSE,"Balance Sheet";#N/A,#N/A,FALSE,"Cash Flow Statement";#N/A,#N/A,FALSE,"Income Statement";#N/A,#N/A,FALSE,"Summary";#N/A,#N/A,FALSE,"Summary Statistics "}</definedName>
    <definedName name="wrn.TelefonicaSummary." hidden="1">{#N/A,#N/A,FALSE,"Europe Model";#N/A,#N/A,FALSE,"Chile Assumptions";#N/A,#N/A,FALSE,"South America Model";#N/A,#N/A,FALSE,"Balance Sheet";#N/A,#N/A,FALSE,"Cash Flow Statement";#N/A,#N/A,FALSE,"Income Statement";#N/A,#N/A,FALSE,"Summary";#N/A,#N/A,FALSE,"Summary Statistics "}</definedName>
    <definedName name="wrn.Template." localSheetId="0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emplate.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EST." localSheetId="0" hidden="1">{#N/A,#N/A,FALSE,"SCHEDULE G"}</definedName>
    <definedName name="wrn.TEST." hidden="1">{#N/A,#N/A,FALSE,"SCHEDULE G"}</definedName>
    <definedName name="wrn.TEST1." localSheetId="0" hidden="1">{"TEST1",#N/A,FALSE,"SIMPLIFD"}</definedName>
    <definedName name="wrn.TEST1." hidden="1">{"TEST1",#N/A,FALSE,"SIMPLIFD"}</definedName>
    <definedName name="wrn.TI._.Fit._.Up." hidden="1">{"TI Fit Up",#N/A,FALSE,"2033K-R6"}</definedName>
    <definedName name="wrn.to._.print._.corp._.overhead._.report." hidden="1">{"corp profit summary",#N/A,TRUE,"CORPOPS";"corp - profit detailed",#N/A,TRUE,"CORPOPS";"Corp - Overhead detail",#N/A,TRUE,"CORPOPS";"int other - profit summary",#N/A,TRUE,"Internat - Other";"int other - profit detail",#N/A,TRUE,"Internat - Other";"int other - overhead detail",#N/A,TRUE,"Internat - Other";"Malaysia - profit summary",#N/A,TRUE,"Internat - Asia";"Malaysia - profit detailed",#N/A,TRUE,"Internat - Asia";"Malaysia - Overhead detail",#N/A,TRUE,"Internat - Asia"}</definedName>
    <definedName name="wrn.tobacco." localSheetId="0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sum." localSheetId="0" hidden="1">{"income",#N/A,FALSE,"TOBACCO";"value",#N/A,FALSE,"TOBACCO";"assum1",#N/A,FALSE,"TOBACCO"}</definedName>
    <definedName name="wrn.tobsum." hidden="1">{"income",#N/A,FALSE,"TOBACCO";"value",#N/A,FALSE,"TOBACCO";"assum1",#N/A,FALSE,"TOBACCO"}</definedName>
    <definedName name="wrn.TOCHTERMAN." localSheetId="0" hidden="1">{#N/A,#N/A,FALSE,"Project Summary";#N/A,#N/A,FALSE,"Parking Budget";#N/A,#N/A,FALSE,"Parking Cash Flow";#N/A,#N/A,FALSE,"Parking Assumptions";#N/A,#N/A,FALSE,"Bond Debt Service";#N/A,#N/A,FALSE,"Pad Fees";#N/A,#N/A,FALSE,"Bond Shortfall";#N/A,#N/A,FALSE,"Retail Development Budget";#N/A,#N/A,FALSE,"Retail Cash Flow";#N/A,#N/A,FALSE,"Retail Assumptions Summary";#N/A,#N/A,FALSE,"Office Development Budget";#N/A,#N/A,FALSE,"Office Cash Flow";#N/A,#N/A,FALSE,"Office Assumptions";#N/A,#N/A,FALSE,"Hotel Development Budget";#N/A,#N/A,FALSE,"Hotel Cash Flow";#N/A,#N/A,FALSE,"Land Lease NPV"}</definedName>
    <definedName name="wrn.TOCHTERMAN." hidden="1">{#N/A,#N/A,FALSE,"Project Summary";#N/A,#N/A,FALSE,"Parking Budget";#N/A,#N/A,FALSE,"Parking Cash Flow";#N/A,#N/A,FALSE,"Parking Assumptions";#N/A,#N/A,FALSE,"Bond Debt Service";#N/A,#N/A,FALSE,"Pad Fees";#N/A,#N/A,FALSE,"Bond Shortfall";#N/A,#N/A,FALSE,"Retail Development Budget";#N/A,#N/A,FALSE,"Retail Cash Flow";#N/A,#N/A,FALSE,"Retail Assumptions Summary";#N/A,#N/A,FALSE,"Office Development Budget";#N/A,#N/A,FALSE,"Office Cash Flow";#N/A,#N/A,FALSE,"Office Assumptions";#N/A,#N/A,FALSE,"Hotel Development Budget";#N/A,#N/A,FALSE,"Hotel Cash Flow";#N/A,#N/A,FALSE,"Land Lease NPV"}</definedName>
    <definedName name="wrn.TOTAL." localSheetId="0" hidden="1">{"INCOME",#N/A,FALSE,"DECATUR-DIMMIT";"value",#N/A,FALSE,"DECATUR-DIMMIT";"ASSUM1",#N/A,FALSE,"DECATUR-DIMMIT";"ASSUM2",#N/A,FALSE,"DECATUR-DIMMIT";"DECP1",#N/A,FALSE,"DECATUR-DIMMIT";"DECP2",#N/A,FALSE,"DECATUR-DIMMIT";"DECP3",#N/A,FALSE,"DECATUR-DIMMIT";"DIMP1",#N/A,FALSE,"DECATUR-DIMMIT";"depmatrix",#N/A,FALSE,"DECATUR-DIMMIT"}</definedName>
    <definedName name="wrn.TOTAL." hidden="1">{"INCOME",#N/A,FALSE,"DECATUR-DIMMIT";"value",#N/A,FALSE,"DECATUR-DIMMIT";"ASSUM1",#N/A,FALSE,"DECATUR-DIMMIT";"ASSUM2",#N/A,FALSE,"DECATUR-DIMMIT";"DECP1",#N/A,FALSE,"DECATUR-DIMMIT";"DECP2",#N/A,FALSE,"DECATUR-DIMMIT";"DECP3",#N/A,FALSE,"DECATUR-DIMMIT";"DIMP1",#N/A,FALSE,"DECATUR-DIMMIT";"depmatrix",#N/A,FALSE,"DECATUR-DIMMIT"}</definedName>
    <definedName name="wrn.TOTAL._.SHEETS." localSheetId="0" hidden="1">{#N/A,#N/A,FALSE,"DEV COSTS";#N/A,#N/A,FALSE,"10-YR C. F."}</definedName>
    <definedName name="wrn.TOTAL._.SHEETS." hidden="1">{#N/A,#N/A,FALSE,"DEV COSTS";#N/A,#N/A,FALSE,"10-YR C. F."}</definedName>
    <definedName name="wrn.TOTAL._.SHEETS5" localSheetId="0" hidden="1">{#N/A,#N/A,FALSE,"DEV COSTS";#N/A,#N/A,FALSE,"10-YR C. F."}</definedName>
    <definedName name="wrn.TOTAL._.SHEETS5" hidden="1">{#N/A,#N/A,FALSE,"DEV COSTS";#N/A,#N/A,FALSE,"10-YR C. F."}</definedName>
    <definedName name="wrn.Total5" localSheetId="0" hidden="1">{#N/A,#N/A,FALSE,"Exec Sum";#N/A,#N/A,FALSE,"Rent Rate Comp";#N/A,#N/A,FALSE,"Rate, NPV Comp";#N/A,#N/A,FALSE,"Opt A NNN";#N/A,#N/A,FALSE,"15-yr Opt. A Sum";#N/A,#N/A,FALSE,"15-yr Opt A Other Costs";#N/A,#N/A,FALSE,"10-yr Opt. A Sum";#N/A,#N/A,FALSE,"10-yr Opt A Other Costs";#N/A,#N/A,FALSE,"NPV Calc"}</definedName>
    <definedName name="wrn.Total5" hidden="1">{#N/A,#N/A,FALSE,"Exec Sum";#N/A,#N/A,FALSE,"Rent Rate Comp";#N/A,#N/A,FALSE,"Rate, NPV Comp";#N/A,#N/A,FALSE,"Opt A NNN";#N/A,#N/A,FALSE,"15-yr Opt. A Sum";#N/A,#N/A,FALSE,"15-yr Opt A Other Costs";#N/A,#N/A,FALSE,"10-yr Opt. A Sum";#N/A,#N/A,FALSE,"10-yr Opt A Other Costs";#N/A,#N/A,FALSE,"NPV Calc"}</definedName>
    <definedName name="wrn.Tweety." localSheetId="0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Tycon._.Model." localSheetId="0" hidden="1">{"rtn",#N/A,FALSE,"RTN";"tables",#N/A,FALSE,"RTN";"cf",#N/A,FALSE,"CF";"stats",#N/A,FALSE,"Stats";"prop",#N/A,FALSE,"Prop"}</definedName>
    <definedName name="wrn.Tycon._.Model." hidden="1">{"rtn",#N/A,FALSE,"RTN";"tables",#N/A,FALSE,"RTN";"cf",#N/A,FALSE,"CF";"stats",#N/A,FALSE,"Stats";"prop",#N/A,FALSE,"Prop"}</definedName>
    <definedName name="wrn.Underwriting." localSheetId="0" hidden="1">{#N/A,#N/A,FALSE,"proforma";#N/A,#N/A,FALSE,"loananalysis";#N/A,#N/A,FALSE,"unitmix"}</definedName>
    <definedName name="wrn.Underwriting." hidden="1">{#N/A,#N/A,FALSE,"proforma";#N/A,#N/A,FALSE,"loananalysis";#N/A,#N/A,FALSE,"unitmix"}</definedName>
    <definedName name="wrn.upstairs." localSheetId="0" hidden="1">{"histincome",#N/A,FALSE,"hyfins";"closing balance",#N/A,FALSE,"hyfins"}</definedName>
    <definedName name="wrn.upstairs." hidden="1">{"histincome",#N/A,FALSE,"hyfins";"closing balance",#N/A,FALSE,"hyfins"}</definedName>
    <definedName name="wrn.USSC_Reports." hidden="1">{#N/A,#N/A,FALSE,"9Pricing Matrix";#N/A,#N/A,FALSE,"1Summary";#N/A,#N/A,FALSE,"2Assumptions";#N/A,#N/A,FALSE,"3Cash Flow";#N/A,#N/A,FALSE,"5Residual";#N/A,#N/A,FALSE,"Occupancy Cost";#N/A,#N/A,FALSE,"7Financing Sensitivity";#N/A,#N/A,FALSE,"8Residual Sensitivity";#N/A,#N/A,FALSE,"10Vacancy Matrix";#N/A,#N/A,FALSE,"11Expiration Schedule";#N/A,#N/A,FALSE,"12Lease-up Schedule";#N/A,#N/A,FALSE,"OFS-Lease-up Schedule";#N/A,#N/A,FALSE,"Short Holds"}</definedName>
    <definedName name="wrn.valuation." localSheetId="0" hidden="1">{"Page1",#N/A,FALSE,"7979";"Page2",#N/A,FALSE,"7979";"Page3",#N/A,FALSE,"7979"}</definedName>
    <definedName name="wrn.valuation." hidden="1">{"Page1",#N/A,FALSE,"7979";"Page2",#N/A,FALSE,"7979";"Page3",#N/A,FALSE,"7979"}</definedName>
    <definedName name="wrn.Value." localSheetId="0" hidden="1">{#N/A,#N/A,FALSE,"Cashflow Analysis";#N/A,#N/A,FALSE,"Sensitivity Analysis";#N/A,#N/A,FALSE,"PV";#N/A,#N/A,FALSE,"Pro Forma"}</definedName>
    <definedName name="wrn.Value." hidden="1">{#N/A,#N/A,FALSE,"Cashflow Analysis";#N/A,#N/A,FALSE,"Sensitivity Analysis";#N/A,#N/A,FALSE,"PV";#N/A,#N/A,FALSE,"Pro Forma"}</definedName>
    <definedName name="wrn.Value.2" localSheetId="0" hidden="1">{#N/A,#N/A,FALSE,"Cashflow Analysis";#N/A,#N/A,FALSE,"Sensitivity Analysis";#N/A,#N/A,FALSE,"PV";#N/A,#N/A,FALSE,"Pro Forma"}</definedName>
    <definedName name="wrn.Value.2" hidden="1">{#N/A,#N/A,FALSE,"Cashflow Analysis";#N/A,#N/A,FALSE,"Sensitivity Analysis";#N/A,#N/A,FALSE,"PV";#N/A,#N/A,FALSE,"Pro Forma"}</definedName>
    <definedName name="wrn.Variance." localSheetId="0" hidden="1">{#N/A,#N/A,FALSE,"CCC Variance";#N/A,#N/A,FALSE,"CCC Notes"}</definedName>
    <definedName name="wrn.Variance." hidden="1">{#N/A,#N/A,FALSE,"CCC Variance";#N/A,#N/A,FALSE,"CCC Notes"}</definedName>
    <definedName name="wrn.Variance._.1." hidden="1">{"Ebit_Variance",#N/A,FALSE,"P&amp;L";"Cash_Variance",#N/A,FALSE,"Cash"}</definedName>
    <definedName name="wrn.Variance._.2." hidden="1">{"Reserves_Variance",#N/A,FALSE,"Reserves";"Scm_Variance",#N/A,FALSE,"SCM";"tax_variance",#N/A,FALSE,"Tax"}</definedName>
    <definedName name="wrn.VARIANCE._.ANALYSIS." hidden="1">{#N/A,#N/A,FALSE," VAR ANA FULL YR summ";#N/A,#N/A,FALSE,"YTD VAR";#N/A,#N/A,FALSE,"Var last mth to curr mth"}</definedName>
    <definedName name="wrn.Variance._.Worksheet." localSheetId="0" hidden="1">{#N/A,#N/A,FALSE,"VARSTRIP"}</definedName>
    <definedName name="wrn.Variance._.Worksheet." hidden="1">{#N/A,#N/A,FALSE,"VARSTRIP"}</definedName>
    <definedName name="wrn.ventana." localSheetId="0" hidden="1">{#N/A,#N/A,FALSE,"Cash Flow";#N/A,#N/A,FALSE,"scenario 1"}</definedName>
    <definedName name="wrn.ventana." hidden="1">{#N/A,#N/A,FALSE,"Cash Flow";#N/A,#N/A,FALSE,"scenario 1"}</definedName>
    <definedName name="wrn.Whole._.Report." localSheetId="0" hidden="1">{#N/A,#N/A,FALSE,"Audience Assumptions";#N/A,#N/A,FALSE,"Assumptions";#N/A,#N/A,FALSE,"Summary";#N/A,#N/A,FALSE,"Forecast with CC";#N/A,#N/A,FALSE,"FCF";#N/A,#N/A,FALSE,"MATRIX"}</definedName>
    <definedName name="wrn.Whole._.Report." hidden="1">{#N/A,#N/A,FALSE,"Audience Assumptions";#N/A,#N/A,FALSE,"Assumptions";#N/A,#N/A,FALSE,"Summary";#N/A,#N/A,FALSE,"Forecast with CC";#N/A,#N/A,FALSE,"FCF";#N/A,#N/A,FALSE,"MATRIX"}</definedName>
    <definedName name="wrn.Working._.Papers._.1." hidden="1">{"Assumptions_other",#N/A,FALSE,"Assump";"Ebit_division_indirect",#N/A,FALSE,"P&amp;L";"Ebit_indirect_allocation",#N/A,FALSE,"P&amp;L"}</definedName>
    <definedName name="wrn.Working._.Papers._.2." hidden="1">{"Cash_detail",#N/A,FALSE,"Cash";"Cash_reconciliation",#N/A,FALSE,"Cash";"Scm",#N/A,FALSE,"SCM";"Tax",#N/A,FALSE,"Tax"}</definedName>
    <definedName name="wrn.Wovenhearts." localSheetId="0" hidden="1">{"One",#N/A,FALSE,"Wovenhearts";"Two",#N/A,FALSE,"Wovenhearts";"Three",#N/A,FALSE,"Wovenhearts";"Four",#N/A,FALSE,"Wovenhearts";"Five",#N/A,FALSE,"Wovenhearts"}</definedName>
    <definedName name="wrn.Wovenhearts." hidden="1">{"One",#N/A,FALSE,"Wovenhearts";"Two",#N/A,FALSE,"Wovenhearts";"Three",#N/A,FALSE,"Wovenhearts";"Four",#N/A,FALSE,"Wovenhearts";"Five",#N/A,FALSE,"Wovenhearts"}</definedName>
    <definedName name="wrn.Wynwood." localSheetId="0" hidden="1">{"One",#N/A,FALSE,"Wynwood";"Two",#N/A,FALSE,"Wynwood";"Three",#N/A,FALSE,"Wynwood";"Four",#N/A,FALSE,"Wynwood";"Five",#N/A,FALSE,"Wynwood"}</definedName>
    <definedName name="wrn.Wynwood." hidden="1">{"One",#N/A,FALSE,"Wynwood";"Two",#N/A,FALSE,"Wynwood";"Three",#N/A,FALSE,"Wynwood";"Four",#N/A,FALSE,"Wynwood";"Five",#N/A,FALSE,"Wynwood"}</definedName>
    <definedName name="wrn.Year._.End._.APF._.reports." hidden="1">{#N/A,#N/A,FALSE,"Summary";#N/A,#N/A,FALSE,"CVI04";#N/A,#N/A,FALSE,"REG04";#N/A,#N/A,FALSE,"HAL04";#N/A,#N/A,FALSE,"WPL04";#N/A,#N/A,FALSE,"RPL04";#N/A,#N/A,FALSE,"GVA04";#N/A,#N/A,FALSE,"LRJKL04";#N/A,#N/A,FALSE,"RGW04";#N/A,#N/A,FALSE,"RHL04sum ";#N/A,#N/A,FALSE,"WPM04sum"}</definedName>
    <definedName name="wrn.Yearly." localSheetId="0" hidden="1">{"One",#N/A,FALSE,"Yearly"}</definedName>
    <definedName name="wrn.Yearly." hidden="1">{"One",#N/A,FALSE,"Yearly"}</definedName>
    <definedName name="wrn.Yield._.Graph." localSheetId="0" hidden="1">{#N/A,#N/A,FALSE,"Yield Graph"}</definedName>
    <definedName name="wrn.Yield._.Graph." hidden="1">{#N/A,#N/A,FALSE,"Yield Graph"}</definedName>
    <definedName name="wrn.Yield._.Graph._.plus._.Input." localSheetId="0" hidden="1">{#N/A,#N/A,FALSE,"Yield Graph";#N/A,#N/A,FALSE,"Rent Roll";#N/A,#N/A,FALSE,"OE Yr1";#N/A,#N/A,FALSE,"Repl.Cst.+Ins."}</definedName>
    <definedName name="wrn.Yield._.Graph._.plus._.Input." hidden="1">{#N/A,#N/A,FALSE,"Yield Graph";#N/A,#N/A,FALSE,"Rent Roll";#N/A,#N/A,FALSE,"OE Yr1";#N/A,#N/A,FALSE,"Repl.Cst.+Ins."}</definedName>
    <definedName name="wrn.一括印刷." localSheetId="0" hidden="1">{"DCF",#N/A,TRUE,"DCF";#N/A,#N/A,TRUE,"DOME_予測";"ドーム_設定一覧",#N/A,TRUE,"DOME_設定";"ドーム_明細データ",#N/A,TRUE,"DOME_設定";#N/A,#N/A,TRUE,"Hotel_予測";"ホテル_設定一覧",#N/A,TRUE,"Hotel_設定";"ホテル_明細データ",#N/A,TRUE,"Hotel_設定";#N/A,#N/A,TRUE,"Mall_予測";"モール_設定一覧",#N/A,TRUE,"Mall_設定";"モール_明細データ",#N/A,TRUE,"Mall_設定"}</definedName>
    <definedName name="wrn.一括印刷." hidden="1">{"DCF",#N/A,TRUE,"DCF";#N/A,#N/A,TRUE,"DOME_予測";"ドーム_設定一覧",#N/A,TRUE,"DOME_設定";"ドーム_明細データ",#N/A,TRUE,"DOME_設定";#N/A,#N/A,TRUE,"Hotel_予測";"ホテル_設定一覧",#N/A,TRUE,"Hotel_設定";"ホテル_明細データ",#N/A,TRUE,"Hotel_設定";#N/A,#N/A,TRUE,"Mall_予測";"モール_設定一覧",#N/A,TRUE,"Mall_設定";"モール_明細データ",#N/A,TRUE,"Mall_設定"}</definedName>
    <definedName name="wrn.全部印刷." localSheetId="0" hidden="1">{"まとめ",#N/A,TRUE,"まとめ";"SPEJ①",#N/A,TRUE,"【APV】SPEJ";"SPEJ②",#N/A,TRUE,"【APV】SPEJ";"SPTVJ①",#N/A,TRUE,"【APV】SPTVJ";"SPTVJ②",#N/A,TRUE,"【APV】SPTVJ";"ANIMAX①",#N/A,TRUE,"【APV】ANIMAX";"ANIMAX②",#N/A,TRUE,"【APV】ANIMAX";"AXN",#N/A,TRUE,"【APV】AXN";"類似企業",#N/A,TRUE,"類似企業Data"}</definedName>
    <definedName name="wrn.全部印刷." hidden="1">{"まとめ",#N/A,TRUE,"まとめ";"SPEJ①",#N/A,TRUE,"【APV】SPEJ";"SPEJ②",#N/A,TRUE,"【APV】SPEJ";"SPTVJ①",#N/A,TRUE,"【APV】SPTVJ";"SPTVJ②",#N/A,TRUE,"【APV】SPTVJ";"ANIMAX①",#N/A,TRUE,"【APV】ANIMAX";"ANIMAX②",#N/A,TRUE,"【APV】ANIMAX";"AXN",#N/A,TRUE,"【APV】AXN";"類似企業",#N/A,TRUE,"類似企業Data"}</definedName>
    <definedName name="wrn1.ASU" hidden="1">{#N/A,#N/A,FALSE,"Demo";#N/A,#N/A,FALSE,"Earth";#N/A,#N/A,FALSE,"Termite";#N/A,#N/A,FALSE,"Caisson";#N/A,#N/A,FALSE,"Landscape";#N/A,#N/A,FALSE,"SiteConc";#N/A,#N/A,FALSE,"Conc";#N/A,#N/A,FALSE,"Mason";#N/A,#N/A,FALSE,"Steel";#N/A,#N/A,FALSE,"MtlDeck";#N/A,#N/A,FALSE,"MiscMtl";#N/A,#N/A,FALSE,"WkSht1";#N/A,#N/A,FALSE,"P-Lam";#N/A,#N/A,FALSE,"WtrProof";#N/A,#N/A,FALSE,"Insul";#N/A,#N/A,FALSE,"Roof";#N/A,#N/A,FALSE,"Alum";#N/A,#N/A,FALSE,"ShtMtl";#N/A,#N/A,FALSE,"Skylt";#N/A,#N/A,FALSE,"Seal"}</definedName>
    <definedName name="wrng" localSheetId="0" hidden="1">{"Output-BaseYear",#N/A,FALSE,"Output"}</definedName>
    <definedName name="wrng" hidden="1">{"Output-BaseYear",#N/A,FALSE,"Output"}</definedName>
    <definedName name="wrnh" localSheetId="0" hidden="1">{"Output-All",#N/A,FALSE,"Output"}</definedName>
    <definedName name="wrnh" hidden="1">{"Output-All",#N/A,FALSE,"Output"}</definedName>
    <definedName name="wrnprintall2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printallb2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s" localSheetId="0" hidden="1">{#N/A,#N/A,FALSE,"Chart 2 by Prop Type"}</definedName>
    <definedName name="ws" hidden="1">{#N/A,#N/A,FALSE,"Chart 2 by Prop Type"}</definedName>
    <definedName name="wsrjt" hidden="1">[27]Occ!#REF!</definedName>
    <definedName name="wt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t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Overhead._.detail." hidden="1">{TRUE,TRUE,-2,-15.2,616.8,379.8,FALSE,TRUE,TRUE,TRUE,15,4,#N/A,22,#N/A,12.3176470588235,29,1,FALSE,FALSE,3,TRUE,1,FALSE,67,"Swvu.Overhead._.detail.","ACwvu.Overhead._.detail.",#N/A,FALSE,FALSE,0.669291338582677,0.275590551181102,0.236220472440945,0.236220472440945,1,"","",FALSE,FALSE,FALSE,FALSE,1,#N/A,1,#N/A,"=R194C4:R674C19","=R45:R49","Rwvu.Overhead._.detail.",#N/A,FALSE,FALSE,FALSE,9,600,600,FALSE,FALSE,TRUE,TRUE,TRUE}</definedName>
    <definedName name="wvu.Profit._.report._.detailed." hidden="1">{TRUE,TRUE,-2,-15.2,616.8,379.8,FALSE,TRUE,TRUE,TRUE,15,4,#N/A,50,#N/A,12.3176470588235,70.7586206896552,1,FALSE,FALSE,3,TRUE,1,FALSE,67,"Swvu.Profit._.report._.detailed.","ACwvu.Profit._.report._.detailed.",#N/A,FALSE,FALSE,0.669291338582677,0.275590551181102,0.236220472440945,0.236220472440945,1,"","",FALSE,FALSE,FALSE,FALSE,1,#N/A,1,#N/A,"=R54C4:R191C19","=R45:R53","Rwvu.Profit._.report._.detailed.","Cwvu.Profit._.report._.detailed.",FALSE,FALSE,FALSE,9,600,600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" localSheetId="0" hidden="1">{#N/A,#N/A,FALSE,"Garage Assumpt 1";#N/A,#N/A,FALSE,"Garage Op Proj";#N/A,#N/A,FALSE,"Hist I&amp;E";#N/A,#N/A,FALSE,"Garage Lease"}</definedName>
    <definedName name="ww" hidden="1">{#N/A,#N/A,FALSE,"Garage Assumpt 1";#N/A,#N/A,FALSE,"Garage Op Proj";#N/A,#N/A,FALSE,"Hist I&amp;E";#N/A,#N/A,FALSE,"Garage Lease"}</definedName>
    <definedName name="wwas" localSheetId="0" hidden="1">{#N/A,#N/A,FALSE,"Chart 2 by Prop Type"}</definedName>
    <definedName name="wwas" hidden="1">{#N/A,#N/A,FALSE,"Chart 2 by Prop Type"}</definedName>
    <definedName name="wwass" localSheetId="0" hidden="1">{#N/A,#N/A,FALSE,"Chart 2 by Prop Type"}</definedName>
    <definedName name="wwass" hidden="1">{#N/A,#N/A,FALSE,"Chart 2 by Prop Type"}</definedName>
    <definedName name="www" hidden="1">{#N/A,#N/A,FALSE,"ExecutiveSummary";#N/A,#N/A,FALSE,"CostDetail";#N/A,#N/A,FALSE,"IncomeDetail";#N/A,#N/A,FALSE,"InterestCalculation"}</definedName>
    <definedName name="wwwww" localSheetId="0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wwww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x" localSheetId="0" hidden="1">{#N/A,#N/A,FALSE,"Chart 2 by Prop Type"}</definedName>
    <definedName name="x" hidden="1">{#N/A,#N/A,FALSE,"Chart 2 by Prop Type"}</definedName>
    <definedName name="xfg" hidden="1">{"scen1",#N/A,FALSE,"Scenarios";"scen2",#N/A,FALSE,"Scenarios"}</definedName>
    <definedName name="xlg" localSheetId="0" hidden="1">{"schedule1",#N/A,FALSE,"Sheet1";"schedule2",#N/A,FALSE,"Sheet1";"schedule3",#N/A,FALSE,"Sheet1";"schedule4",#N/A,FALSE,"Sheet1";"schedule5",#N/A,FALSE,"Sheet1";"schedule6",#N/A,FALSE,"Sheet1"}</definedName>
    <definedName name="xlg" hidden="1">{"schedule1",#N/A,FALSE,"Sheet1";"schedule2",#N/A,FALSE,"Sheet1";"schedule3",#N/A,FALSE,"Sheet1";"schedule4",#N/A,FALSE,"Sheet1";"schedule5",#N/A,FALSE,"Sheet1";"schedule6",#N/A,FALSE,"Sheet1"}</definedName>
    <definedName name="xlg1" localSheetId="0" hidden="1">{"Year 1",#N/A,FALSE,"Budget";"Year 2",#N/A,FALSE,"Budget";"Year 3",#N/A,FALSE,"Budget";"Year 4",#N/A,FALSE,"Budget"}</definedName>
    <definedName name="xlg1" hidden="1">{"Year 1",#N/A,FALSE,"Budget";"Year 2",#N/A,FALSE,"Budget";"Year 3",#N/A,FALSE,"Budget";"Year 4",#N/A,FALSE,"Budget"}</definedName>
    <definedName name="xmech" hidden="1">{#N/A,#N/A,FALSE,"Demo";#N/A,#N/A,FALSE,"Earth";#N/A,#N/A,FALSE,"Termite";#N/A,#N/A,FALSE,"Caisson";#N/A,#N/A,FALSE,"Landscape";#N/A,#N/A,FALSE,"SiteConc";#N/A,#N/A,FALSE,"Conc";#N/A,#N/A,FALSE,"Mason";#N/A,#N/A,FALSE,"Steel";#N/A,#N/A,FALSE,"MtlDeck";#N/A,#N/A,FALSE,"MiscMtl";#N/A,#N/A,FALSE,"WkSht1";#N/A,#N/A,FALSE,"P-Lam";#N/A,#N/A,FALSE,"WtrProof";#N/A,#N/A,FALSE,"Insul";#N/A,#N/A,FALSE,"Roof";#N/A,#N/A,FALSE,"Alum";#N/A,#N/A,FALSE,"ShtMtl";#N/A,#N/A,FALSE,"Skylt";#N/A,#N/A,FALSE,"Seal"}</definedName>
    <definedName name="xp" hidden="1">'[39]Cost Approach'!#REF!</definedName>
    <definedName name="XREF_COLUMN_1" hidden="1">#REF!</definedName>
    <definedName name="XREF_COLUMN_2" hidden="1">#REF!</definedName>
    <definedName name="XREF_COLUMN_3" hidden="1">#REF!</definedName>
    <definedName name="XREF_COLUMN_4" hidden="1">#REF!</definedName>
    <definedName name="XRefActiveRow" hidden="1">#REF!</definedName>
    <definedName name="XRefColumnsCount" hidden="1">4</definedName>
    <definedName name="XRefCopy1" hidden="1">#REF!</definedName>
    <definedName name="XRefCopy1Row" hidden="1">#REF!</definedName>
    <definedName name="XRefCopy2" hidden="1">#REF!</definedName>
    <definedName name="XRefCopy2Row" hidden="1">#REF!</definedName>
    <definedName name="XRefCopyRangeCount" hidden="1">2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RangeCount" hidden="1">4</definedName>
    <definedName name="xs" hidden="1">'[69]Cost Approach'!#REF!</definedName>
    <definedName name="xx" hidden="1">'[70]Cost Approach'!#REF!</definedName>
    <definedName name="xxd" localSheetId="0" hidden="1">{#N/A,#N/A,FALSE,"Cashflow Analysis";#N/A,#N/A,FALSE,"Sensitivity Analysis";#N/A,#N/A,FALSE,"PV";#N/A,#N/A,FALSE,"Pro Forma"}</definedName>
    <definedName name="xxd" hidden="1">{#N/A,#N/A,FALSE,"Cashflow Analysis";#N/A,#N/A,FALSE,"Sensitivity Analysis";#N/A,#N/A,FALSE,"PV";#N/A,#N/A,FALSE,"Pro Forma"}</definedName>
    <definedName name="xxd.2" localSheetId="0" hidden="1">{#N/A,#N/A,FALSE,"Cashflow Analysis";#N/A,#N/A,FALSE,"Sensitivity Analysis";#N/A,#N/A,FALSE,"PV";#N/A,#N/A,FALSE,"Pro Forma"}</definedName>
    <definedName name="xxd.2" hidden="1">{#N/A,#N/A,FALSE,"Cashflow Analysis";#N/A,#N/A,FALSE,"Sensitivity Analysis";#N/A,#N/A,FALSE,"PV";#N/A,#N/A,FALSE,"Pro Forma"}</definedName>
    <definedName name="xxx" hidden="1">'[69]Cost Approach'!#REF!</definedName>
    <definedName name="xxx3" hidden="1">{"AnnualRentRoll",#N/A,FALSE,"RentRoll"}</definedName>
    <definedName name="xxx4" hidden="1">{#N/A,#N/A,FALSE,"ExitStratigy"}</definedName>
    <definedName name="xxxxxx" hidden="1">[3]tables_graphs!$K$12:$K$22</definedName>
    <definedName name="xyz" localSheetId="0" hidden="1">{"histincome",#N/A,FALSE,"hyfins";"closing balance",#N/A,FALSE,"hyfins"}</definedName>
    <definedName name="xyz" hidden="1">{"histincome",#N/A,FALSE,"hyfins";"closing balance",#N/A,FALSE,"hyfins"}</definedName>
    <definedName name="y" localSheetId="0" hidden="1">{#N/A,#N/A,FALSE,"Occ and Rate";#N/A,#N/A,FALSE,"PF Input";#N/A,#N/A,FALSE,"Proforma Five Yr";#N/A,#N/A,FALSE,"Hotcomps"}</definedName>
    <definedName name="y" hidden="1">{#N/A,#N/A,FALSE,"Occ and Rate";#N/A,#N/A,FALSE,"PF Input";#N/A,#N/A,FALSE,"Proforma Five Yr";#N/A,#N/A,FALSE,"Hotcomps"}</definedName>
    <definedName name="ydjmh" localSheetId="0" hidden="1">#REF!</definedName>
    <definedName name="ydjmh" hidden="1">#REF!</definedName>
    <definedName name="Year" localSheetId="0">#REF!</definedName>
    <definedName name="Year">#REF!</definedName>
    <definedName name="YGJ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YGJ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yktyj" localSheetId="0" hidden="1">#REF!</definedName>
    <definedName name="yktyj" hidden="1">#REF!</definedName>
    <definedName name="you" localSheetId="0" hidden="1">{"Financials",#N/A,FALSE,"Financials";"AVP",#N/A,FALSE,"AVP";"DCF",#N/A,FALSE,"DCF";"CSC",#N/A,FALSE,"CSC";"Deal_Comp",#N/A,FALSE,"DealComp"}</definedName>
    <definedName name="you" hidden="1">{"Financials",#N/A,FALSE,"Financials";"AVP",#N/A,FALSE,"AVP";"DCF",#N/A,FALSE,"DCF";"CSC",#N/A,FALSE,"CSC";"Deal_Comp",#N/A,FALSE,"DealComp"}</definedName>
    <definedName name="yui" localSheetId="0" hidden="1">{#N/A,#N/A,FALSE,"Chart 2 by Prop Type"}</definedName>
    <definedName name="yui" hidden="1">{#N/A,#N/A,FALSE,"Chart 2 by Prop Type"}</definedName>
    <definedName name="yyy" hidden="1">#REF!</definedName>
    <definedName name="Z_103EF461_8E0C_11D4_BD19_00C04F7ADBB0_.wvu.PrintTitles" hidden="1">#REF!</definedName>
    <definedName name="Z_1C8A8291_48BB_11D3_BD19_00C04F7ADBB0_.wvu.PrintTitles" hidden="1">#REF!</definedName>
    <definedName name="Z_22616A05_83D1_11D4_BD19_00C04F7ADBB0_.wvu.PrintTitles" hidden="1">#REF!</definedName>
    <definedName name="Z_4D69700F_3E5A_11D2_B93D_00C04F7ADD59_.wvu.Cols" hidden="1">#REF!,#REF!</definedName>
    <definedName name="Z_4D697010_3E5A_11D2_B93D_00C04F7ADD59_.wvu.Cols" hidden="1">#REF!,#REF!</definedName>
    <definedName name="Z_4D697010_3E5A_11D2_B93D_00C04F7ADD59_.wvu.Rows" hidden="1">#REF!,#REF!,#REF!,#REF!,#REF!,#REF!</definedName>
    <definedName name="Z_4D697011_3E5A_11D2_B93D_00C04F7ADD59_.wvu.Cols" hidden="1">#REF!,#REF!</definedName>
    <definedName name="Z_4D697011_3E5A_11D2_B93D_00C04F7ADD59_.wvu.Rows" hidden="1">#REF!,#REF!,#REF!,#REF!,#REF!,#REF!,#REF!,#REF!,#REF!</definedName>
    <definedName name="Z_4D697012_3E5A_11D2_B93D_00C04F7ADD59_.wvu.Cols" hidden="1">#REF!,#REF!</definedName>
    <definedName name="Z_4D697012_3E5A_11D2_B93D_00C04F7ADD59_.wvu.Rows" hidden="1">#REF!,#REF!,#REF!,#REF!,#REF!,#REF!,#REF!,#REF!,#REF!</definedName>
    <definedName name="Z_4D697013_3E5A_11D2_B93D_00C04F7ADD59_.wvu.Cols" hidden="1">#REF!,#REF!</definedName>
    <definedName name="Z_4D697013_3E5A_11D2_B93D_00C04F7ADD59_.wvu.Rows" hidden="1">#REF!,#REF!,#REF!,#REF!,#REF!</definedName>
    <definedName name="Z_4D697014_3E5A_11D2_B93D_00C04F7ADD59_.wvu.Cols" hidden="1">#REF!,#REF!</definedName>
    <definedName name="Z_4D697014_3E5A_11D2_B93D_00C04F7ADD59_.wvu.Rows" hidden="1">#REF!,#REF!,#REF!,#REF!,#REF!,#REF!,#REF!,#REF!,#REF!,#REF!</definedName>
    <definedName name="Z_4D697015_3E5A_11D2_B93D_00C04F7ADD59_.wvu.Cols" hidden="1">#REF!,#REF!</definedName>
    <definedName name="Z_4D697016_3E5A_11D2_B93D_00C04F7ADD59_.wvu.Cols" hidden="1">#REF!,#REF!</definedName>
    <definedName name="Z_4D697016_3E5A_11D2_B93D_00C04F7ADD59_.wvu.Rows" hidden="1">#REF!,#REF!</definedName>
    <definedName name="Z_4D697017_3E5A_11D2_B93D_00C04F7ADD59_.wvu.Cols" hidden="1">#REF!,#REF!</definedName>
    <definedName name="Z_4D697067_3E5A_11D2_B93D_00C04F7ADD59_.wvu.Cols" hidden="1">#REF!,#REF!</definedName>
    <definedName name="Z_4D697068_3E5A_11D2_B93D_00C04F7ADD59_.wvu.Cols" hidden="1">#REF!,#REF!</definedName>
    <definedName name="Z_4D697068_3E5A_11D2_B93D_00C04F7ADD59_.wvu.Rows" hidden="1">#REF!,#REF!,#REF!,#REF!,#REF!,#REF!</definedName>
    <definedName name="Z_4D697069_3E5A_11D2_B93D_00C04F7ADD59_.wvu.Cols" hidden="1">#REF!,#REF!</definedName>
    <definedName name="Z_4D697069_3E5A_11D2_B93D_00C04F7ADD59_.wvu.Rows" hidden="1">#REF!,#REF!,#REF!,#REF!,#REF!,#REF!,#REF!,#REF!,#REF!</definedName>
    <definedName name="Z_4D69706A_3E5A_11D2_B93D_00C04F7ADD59_.wvu.Cols" hidden="1">#REF!,#REF!</definedName>
    <definedName name="Z_4D69706A_3E5A_11D2_B93D_00C04F7ADD59_.wvu.Rows" hidden="1">#REF!,#REF!,#REF!,#REF!,#REF!,#REF!,#REF!,#REF!,#REF!</definedName>
    <definedName name="Z_4D69706B_3E5A_11D2_B93D_00C04F7ADD59_.wvu.Cols" hidden="1">#REF!,#REF!</definedName>
    <definedName name="Z_4D69706B_3E5A_11D2_B93D_00C04F7ADD59_.wvu.Rows" hidden="1">#REF!,#REF!,#REF!,#REF!,#REF!</definedName>
    <definedName name="Z_4D69706C_3E5A_11D2_B93D_00C04F7ADD59_.wvu.Cols" hidden="1">#REF!,#REF!</definedName>
    <definedName name="Z_4D69706C_3E5A_11D2_B93D_00C04F7ADD59_.wvu.Rows" hidden="1">#REF!,#REF!,#REF!,#REF!,#REF!,#REF!,#REF!,#REF!,#REF!,#REF!</definedName>
    <definedName name="Z_4D69706D_3E5A_11D2_B93D_00C04F7ADD59_.wvu.Cols" hidden="1">#REF!,#REF!</definedName>
    <definedName name="Z_4D69706E_3E5A_11D2_B93D_00C04F7ADD59_.wvu.Cols" hidden="1">#REF!,#REF!</definedName>
    <definedName name="Z_4D69706E_3E5A_11D2_B93D_00C04F7ADD59_.wvu.Rows" hidden="1">#REF!,#REF!</definedName>
    <definedName name="Z_4D69706F_3E5A_11D2_B93D_00C04F7ADD59_.wvu.Cols" hidden="1">#REF!,#REF!</definedName>
    <definedName name="Z_56741B30_9E05_11D4_BE09_0050040BF713_.wvu.Cols" hidden="1">#REF!</definedName>
    <definedName name="Z_56741B30_9E05_11D4_BE09_0050040BF713_.wvu.PrintTitles" hidden="1">#REF!</definedName>
    <definedName name="Z_7DE7B4CF_4CBE_11D2_B93D_00C04F7ADD59_.wvu.Cols" hidden="1">#REF!,#REF!</definedName>
    <definedName name="Z_7DE7B4D0_4CBE_11D2_B93D_00C04F7ADD59_.wvu.Cols" hidden="1">#REF!,#REF!</definedName>
    <definedName name="Z_7DE7B4D0_4CBE_11D2_B93D_00C04F7ADD59_.wvu.Rows" hidden="1">#REF!,#REF!,#REF!,#REF!,#REF!,#REF!</definedName>
    <definedName name="Z_7DE7B4D1_4CBE_11D2_B93D_00C04F7ADD59_.wvu.Cols" hidden="1">#REF!,#REF!</definedName>
    <definedName name="Z_7DE7B4D1_4CBE_11D2_B93D_00C04F7ADD59_.wvu.Rows" hidden="1">#REF!,#REF!,#REF!,#REF!,#REF!,#REF!,#REF!,#REF!,#REF!</definedName>
    <definedName name="Z_7DE7B4D2_4CBE_11D2_B93D_00C04F7ADD59_.wvu.Cols" hidden="1">#REF!,#REF!</definedName>
    <definedName name="Z_7DE7B4D2_4CBE_11D2_B93D_00C04F7ADD59_.wvu.Rows" hidden="1">#REF!,#REF!,#REF!,#REF!,#REF!,#REF!,#REF!,#REF!,#REF!</definedName>
    <definedName name="Z_7DE7B4D3_4CBE_11D2_B93D_00C04F7ADD59_.wvu.Cols" hidden="1">#REF!,#REF!</definedName>
    <definedName name="Z_7DE7B4D3_4CBE_11D2_B93D_00C04F7ADD59_.wvu.Rows" hidden="1">#REF!,#REF!,#REF!,#REF!,#REF!</definedName>
    <definedName name="Z_7DE7B4D4_4CBE_11D2_B93D_00C04F7ADD59_.wvu.Cols" hidden="1">#REF!,#REF!</definedName>
    <definedName name="Z_7DE7B4D4_4CBE_11D2_B93D_00C04F7ADD59_.wvu.Rows" hidden="1">#REF!,#REF!,#REF!,#REF!,#REF!,#REF!,#REF!,#REF!,#REF!,#REF!</definedName>
    <definedName name="Z_7DE7B4D5_4CBE_11D2_B93D_00C04F7ADD59_.wvu.Cols" hidden="1">#REF!,#REF!</definedName>
    <definedName name="Z_7DE7B4D6_4CBE_11D2_B93D_00C04F7ADD59_.wvu.Cols" hidden="1">#REF!,#REF!</definedName>
    <definedName name="Z_7DE7B4D6_4CBE_11D2_B93D_00C04F7ADD59_.wvu.Rows" hidden="1">#REF!,#REF!</definedName>
    <definedName name="Z_7DE7B4D7_4CBE_11D2_B93D_00C04F7ADD59_.wvu.Cols" hidden="1">#REF!,#REF!</definedName>
    <definedName name="Z_9C764411_CC6B_11D4_A50D_00010277FBAA_.wvu.PrintArea" hidden="1">#REF!</definedName>
    <definedName name="Z_C207A48F_3DC8_11D2_B93D_00C04F7ADD59_.wvu.Cols" hidden="1">#REF!,#REF!</definedName>
    <definedName name="Z_C207A490_3DC8_11D2_B93D_00C04F7ADD59_.wvu.Cols" hidden="1">#REF!,#REF!</definedName>
    <definedName name="Z_C207A490_3DC8_11D2_B93D_00C04F7ADD59_.wvu.Rows" hidden="1">#REF!,#REF!,#REF!,#REF!,#REF!,#REF!</definedName>
    <definedName name="Z_C207A491_3DC8_11D2_B93D_00C04F7ADD59_.wvu.Cols" hidden="1">#REF!,#REF!</definedName>
    <definedName name="Z_C207A491_3DC8_11D2_B93D_00C04F7ADD59_.wvu.Rows" hidden="1">#REF!,#REF!,#REF!,#REF!,#REF!,#REF!,#REF!,#REF!,#REF!</definedName>
    <definedName name="Z_C207A493_3DC8_11D2_B93D_00C04F7ADD59_.wvu.Cols" hidden="1">#REF!,#REF!</definedName>
    <definedName name="Z_C207A493_3DC8_11D2_B93D_00C04F7ADD59_.wvu.Rows" hidden="1">#REF!,#REF!,#REF!,#REF!,#REF!</definedName>
    <definedName name="Z_C207A494_3DC8_11D2_B93D_00C04F7ADD59_.wvu.Cols" hidden="1">#REF!,#REF!</definedName>
    <definedName name="Z_C207A494_3DC8_11D2_B93D_00C04F7ADD59_.wvu.Rows" hidden="1">#REF!,#REF!,#REF!,#REF!,#REF!,#REF!,#REF!,#REF!,#REF!,#REF!</definedName>
    <definedName name="Z_C207A495_3DC8_11D2_B93D_00C04F7ADD59_.wvu.Cols" hidden="1">#REF!,#REF!</definedName>
    <definedName name="Z_C207A496_3DC8_11D2_B93D_00C04F7ADD59_.wvu.Cols" hidden="1">#REF!,#REF!</definedName>
    <definedName name="Z_C207A496_3DC8_11D2_B93D_00C04F7ADD59_.wvu.Rows" hidden="1">#REF!,#REF!</definedName>
    <definedName name="Z_C207A497_3DC8_11D2_B93D_00C04F7ADD59_.wvu.Cols" hidden="1">#REF!,#REF!</definedName>
    <definedName name="Z_C313B3E8_4D4B_11D2_B93D_00C04F7ADD59_.wvu.Cols" hidden="1">#REF!,#REF!</definedName>
    <definedName name="Z_C313B3E9_4D4B_11D2_B93D_00C04F7ADD59_.wvu.Cols" hidden="1">#REF!,#REF!</definedName>
    <definedName name="Z_C313B3E9_4D4B_11D2_B93D_00C04F7ADD59_.wvu.Rows" hidden="1">#REF!,#REF!,#REF!,#REF!,#REF!,#REF!</definedName>
    <definedName name="Z_C313B3EA_4D4B_11D2_B93D_00C04F7ADD59_.wvu.Cols" hidden="1">#REF!,#REF!</definedName>
    <definedName name="Z_C313B3EA_4D4B_11D2_B93D_00C04F7ADD59_.wvu.Rows" hidden="1">#REF!,#REF!,#REF!,#REF!,#REF!,#REF!,#REF!,#REF!,#REF!</definedName>
    <definedName name="Z_C313B3EB_4D4B_11D2_B93D_00C04F7ADD59_.wvu.Cols" hidden="1">#REF!,#REF!</definedName>
    <definedName name="Z_C313B3EB_4D4B_11D2_B93D_00C04F7ADD59_.wvu.Rows" hidden="1">#REF!,#REF!,#REF!,#REF!,#REF!,#REF!,#REF!,#REF!,#REF!</definedName>
    <definedName name="Z_C313B3EC_4D4B_11D2_B93D_00C04F7ADD59_.wvu.Cols" hidden="1">#REF!,#REF!</definedName>
    <definedName name="Z_C313B3EC_4D4B_11D2_B93D_00C04F7ADD59_.wvu.Rows" hidden="1">#REF!,#REF!,#REF!,#REF!,#REF!</definedName>
    <definedName name="Z_C313B3ED_4D4B_11D2_B93D_00C04F7ADD59_.wvu.Cols" hidden="1">#REF!,#REF!</definedName>
    <definedName name="Z_C313B3ED_4D4B_11D2_B93D_00C04F7ADD59_.wvu.Rows" hidden="1">#REF!,#REF!,#REF!,#REF!,#REF!,#REF!,#REF!,#REF!,#REF!,#REF!</definedName>
    <definedName name="Z_C313B3EE_4D4B_11D2_B93D_00C04F7ADD59_.wvu.Cols" hidden="1">#REF!,#REF!</definedName>
    <definedName name="Z_C313B3EF_4D4B_11D2_B93D_00C04F7ADD59_.wvu.Cols" hidden="1">#REF!,#REF!</definedName>
    <definedName name="Z_C313B3EF_4D4B_11D2_B93D_00C04F7ADD59_.wvu.Rows" hidden="1">#REF!,#REF!</definedName>
    <definedName name="Z_C313B3F0_4D4B_11D2_B93D_00C04F7ADD59_.wvu.Cols" hidden="1">#REF!,#REF!</definedName>
    <definedName name="ZoningList">OFFSET([28]VBA!$DB$55,1,,COUNTA([28]VBA!$DB$56:$DB$200),1)</definedName>
    <definedName name="いいい" localSheetId="0" hidden="1">{"まとめ",#N/A,TRUE,"まとめ";"SPEJ①",#N/A,TRUE,"【APV】SPEJ";"SPEJ②",#N/A,TRUE,"【APV】SPEJ";"SPTVJ①",#N/A,TRUE,"【APV】SPTVJ";"SPTVJ②",#N/A,TRUE,"【APV】SPTVJ";"ANIMAX①",#N/A,TRUE,"【APV】ANIMAX";"ANIMAX②",#N/A,TRUE,"【APV】ANIMAX";"AXN",#N/A,TRUE,"【APV】AXN";"類似企業",#N/A,TRUE,"類似企業Data"}</definedName>
    <definedName name="いいい" hidden="1">{"まとめ",#N/A,TRUE,"まとめ";"SPEJ①",#N/A,TRUE,"【APV】SPEJ";"SPEJ②",#N/A,TRUE,"【APV】SPEJ";"SPTVJ①",#N/A,TRUE,"【APV】SPTVJ";"SPTVJ②",#N/A,TRUE,"【APV】SPTVJ";"ANIMAX①",#N/A,TRUE,"【APV】ANIMAX";"ANIMAX②",#N/A,TRUE,"【APV】ANIMAX";"AXN",#N/A,TRUE,"【APV】AXN";"類似企業",#N/A,TRUE,"類似企業Data"}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D6" i="3" s="1"/>
  <c r="BR14" i="2"/>
  <c r="E29" i="3"/>
  <c r="E34" i="3" s="1"/>
  <c r="D30" i="3"/>
  <c r="D29" i="3"/>
  <c r="C31" i="3"/>
  <c r="CL13" i="2"/>
  <c r="CH13" i="2"/>
  <c r="CD13" i="2"/>
  <c r="BZ13" i="2"/>
  <c r="BV14" i="2"/>
  <c r="BV13" i="2"/>
  <c r="D20" i="3"/>
  <c r="D19" i="3"/>
  <c r="E19" i="3" s="1"/>
  <c r="F19" i="3" s="1"/>
  <c r="G19" i="3" s="1"/>
  <c r="H19" i="3" s="1"/>
  <c r="I19" i="3" s="1"/>
  <c r="I24" i="3" s="1"/>
  <c r="C21" i="3"/>
  <c r="E45" i="3"/>
  <c r="E44" i="3"/>
  <c r="E43" i="3"/>
  <c r="E42" i="3"/>
  <c r="E41" i="3"/>
  <c r="E53" i="3"/>
  <c r="E52" i="3"/>
  <c r="E51" i="3"/>
  <c r="E50" i="3"/>
  <c r="E49" i="3"/>
  <c r="E48" i="3"/>
  <c r="E9" i="3"/>
  <c r="E14" i="3" s="1"/>
  <c r="D10" i="3"/>
  <c r="E10" i="3" s="1"/>
  <c r="F10" i="3" s="1"/>
  <c r="D9" i="3"/>
  <c r="C11" i="3"/>
  <c r="F5" i="3"/>
  <c r="F6" i="3" s="1"/>
  <c r="E6" i="3"/>
  <c r="F3" i="3"/>
  <c r="G3" i="3" s="1"/>
  <c r="H3" i="3" s="1"/>
  <c r="I3" i="3" s="1"/>
  <c r="D31" i="3" l="1"/>
  <c r="E30" i="3"/>
  <c r="BR13" i="2"/>
  <c r="F29" i="3"/>
  <c r="E24" i="3"/>
  <c r="F24" i="3"/>
  <c r="G24" i="3"/>
  <c r="H24" i="3"/>
  <c r="BZ14" i="2"/>
  <c r="D21" i="3"/>
  <c r="E20" i="3"/>
  <c r="E21" i="3"/>
  <c r="E26" i="3" s="1"/>
  <c r="D11" i="3"/>
  <c r="F9" i="3"/>
  <c r="G9" i="3" s="1"/>
  <c r="G14" i="3" s="1"/>
  <c r="G5" i="3"/>
  <c r="F15" i="3"/>
  <c r="E15" i="3"/>
  <c r="G10" i="3"/>
  <c r="E11" i="3"/>
  <c r="E16" i="3" s="1"/>
  <c r="G29" i="3" l="1"/>
  <c r="F34" i="3"/>
  <c r="H9" i="3"/>
  <c r="E31" i="3"/>
  <c r="E36" i="3" s="1"/>
  <c r="F30" i="3"/>
  <c r="E35" i="3"/>
  <c r="F11" i="3"/>
  <c r="F16" i="3" s="1"/>
  <c r="F20" i="3"/>
  <c r="E25" i="3"/>
  <c r="H5" i="3"/>
  <c r="CD14" i="2"/>
  <c r="F14" i="3"/>
  <c r="I9" i="3"/>
  <c r="I14" i="3" s="1"/>
  <c r="H14" i="3"/>
  <c r="G6" i="3"/>
  <c r="G15" i="3"/>
  <c r="G11" i="3"/>
  <c r="H10" i="3"/>
  <c r="I5" i="3"/>
  <c r="F31" i="3" l="1"/>
  <c r="F36" i="3" s="1"/>
  <c r="G30" i="3"/>
  <c r="F35" i="3"/>
  <c r="G34" i="3"/>
  <c r="H29" i="3"/>
  <c r="H15" i="3"/>
  <c r="CL14" i="2"/>
  <c r="CH14" i="2"/>
  <c r="F21" i="3"/>
  <c r="F26" i="3" s="1"/>
  <c r="F25" i="3"/>
  <c r="G20" i="3"/>
  <c r="H6" i="3"/>
  <c r="G16" i="3"/>
  <c r="I6" i="3"/>
  <c r="H11" i="3"/>
  <c r="I10" i="3"/>
  <c r="I11" i="3" s="1"/>
  <c r="I29" i="3" l="1"/>
  <c r="I34" i="3" s="1"/>
  <c r="H34" i="3"/>
  <c r="G31" i="3"/>
  <c r="G36" i="3" s="1"/>
  <c r="H30" i="3"/>
  <c r="G35" i="3"/>
  <c r="H16" i="3"/>
  <c r="H20" i="3"/>
  <c r="G25" i="3"/>
  <c r="G21" i="3"/>
  <c r="G26" i="3" s="1"/>
  <c r="I15" i="3"/>
  <c r="I16" i="3"/>
  <c r="H31" i="3" l="1"/>
  <c r="H36" i="3" s="1"/>
  <c r="I30" i="3"/>
  <c r="H35" i="3"/>
  <c r="H21" i="3"/>
  <c r="H26" i="3" s="1"/>
  <c r="I20" i="3"/>
  <c r="H25" i="3"/>
  <c r="I31" i="3" l="1"/>
  <c r="I36" i="3" s="1"/>
  <c r="I35" i="3"/>
  <c r="I21" i="3"/>
  <c r="I26" i="3" s="1"/>
  <c r="I25" i="3"/>
  <c r="BV91" i="2" l="1"/>
  <c r="BT21" i="2" l="1"/>
  <c r="CB20" i="2"/>
  <c r="CP14" i="2"/>
  <c r="CT14" i="2" s="1"/>
  <c r="CX14" i="2" s="1"/>
  <c r="DB14" i="2" s="1"/>
  <c r="BZ92" i="2" l="1"/>
  <c r="CD92" i="2" s="1"/>
  <c r="CH92" i="2" s="1"/>
  <c r="CL92" i="2" s="1"/>
  <c r="CP92" i="2" s="1"/>
  <c r="CT92" i="2" s="1"/>
  <c r="CX92" i="2" s="1"/>
  <c r="DB92" i="2" s="1"/>
  <c r="BV92" i="2"/>
  <c r="BZ91" i="2"/>
  <c r="CD91" i="2" s="1"/>
  <c r="CH91" i="2" s="1"/>
  <c r="CL91" i="2" s="1"/>
  <c r="CP91" i="2" s="1"/>
  <c r="CT91" i="2" s="1"/>
  <c r="CX91" i="2" s="1"/>
  <c r="DB91" i="2" s="1"/>
  <c r="CD90" i="2"/>
  <c r="CH90" i="2" s="1"/>
  <c r="CL90" i="2" s="1"/>
  <c r="CP90" i="2" s="1"/>
  <c r="CT90" i="2" s="1"/>
  <c r="CX90" i="2" s="1"/>
  <c r="DB90" i="2" s="1"/>
  <c r="BZ90" i="2"/>
  <c r="BV90" i="2"/>
  <c r="CH89" i="2"/>
  <c r="CL89" i="2" s="1"/>
  <c r="CP89" i="2" s="1"/>
  <c r="CT89" i="2" s="1"/>
  <c r="CX89" i="2" s="1"/>
  <c r="DB89" i="2" s="1"/>
  <c r="CD89" i="2"/>
  <c r="BZ89" i="2"/>
  <c r="BV89" i="2"/>
  <c r="CL88" i="2"/>
  <c r="CP88" i="2" s="1"/>
  <c r="CT88" i="2" s="1"/>
  <c r="CX88" i="2" s="1"/>
  <c r="DB88" i="2" s="1"/>
  <c r="BZ88" i="2"/>
  <c r="CD88" i="2" s="1"/>
  <c r="CH88" i="2" s="1"/>
  <c r="BV88" i="2"/>
  <c r="BV87" i="2"/>
  <c r="BZ87" i="2" s="1"/>
  <c r="CD87" i="2" s="1"/>
  <c r="CH87" i="2" s="1"/>
  <c r="CL87" i="2" s="1"/>
  <c r="CP87" i="2" s="1"/>
  <c r="CT87" i="2" s="1"/>
  <c r="CX87" i="2" s="1"/>
  <c r="DB87" i="2" s="1"/>
  <c r="BS78" i="2"/>
  <c r="BO78" i="2"/>
  <c r="F73" i="2"/>
  <c r="BF72" i="2"/>
  <c r="BB72" i="2"/>
  <c r="AX72" i="2"/>
  <c r="AT72" i="2"/>
  <c r="AP72" i="2"/>
  <c r="AL72" i="2"/>
  <c r="AH72" i="2"/>
  <c r="AD72" i="2"/>
  <c r="Z72" i="2"/>
  <c r="V72" i="2"/>
  <c r="R72" i="2"/>
  <c r="N72" i="2"/>
  <c r="J72" i="2"/>
  <c r="F72" i="2"/>
  <c r="BR68" i="2"/>
  <c r="BV68" i="2" s="1"/>
  <c r="BJ68" i="2"/>
  <c r="BR67" i="2"/>
  <c r="BV67" i="2" s="1"/>
  <c r="BJ67" i="2"/>
  <c r="BO61" i="2"/>
  <c r="BF55" i="2"/>
  <c r="BB55" i="2"/>
  <c r="AX55" i="2"/>
  <c r="AT55" i="2"/>
  <c r="AP55" i="2"/>
  <c r="AL55" i="2"/>
  <c r="AH55" i="2"/>
  <c r="AD55" i="2"/>
  <c r="Z55" i="2"/>
  <c r="V55" i="2"/>
  <c r="R55" i="2"/>
  <c r="N55" i="2"/>
  <c r="J55" i="2"/>
  <c r="F55" i="2"/>
  <c r="BT52" i="2"/>
  <c r="CA51" i="2"/>
  <c r="CE51" i="2" s="1"/>
  <c r="CI51" i="2" s="1"/>
  <c r="CM51" i="2" s="1"/>
  <c r="CQ51" i="2" s="1"/>
  <c r="CU51" i="2" s="1"/>
  <c r="CY51" i="2" s="1"/>
  <c r="DC51" i="2" s="1"/>
  <c r="CA49" i="2"/>
  <c r="CE49" i="2" s="1"/>
  <c r="BG44" i="2"/>
  <c r="BF44" i="2"/>
  <c r="BC44" i="2"/>
  <c r="BB44" i="2"/>
  <c r="AY44" i="2"/>
  <c r="AX44" i="2"/>
  <c r="AU44" i="2"/>
  <c r="AT44" i="2"/>
  <c r="AQ44" i="2"/>
  <c r="AP44" i="2"/>
  <c r="AM44" i="2"/>
  <c r="AL44" i="2"/>
  <c r="AI44" i="2"/>
  <c r="AH44" i="2"/>
  <c r="AE44" i="2"/>
  <c r="AD44" i="2"/>
  <c r="AA44" i="2"/>
  <c r="Z44" i="2"/>
  <c r="W44" i="2"/>
  <c r="V44" i="2"/>
  <c r="S44" i="2"/>
  <c r="R44" i="2"/>
  <c r="O44" i="2"/>
  <c r="N44" i="2"/>
  <c r="K44" i="2"/>
  <c r="J44" i="2"/>
  <c r="G44" i="2"/>
  <c r="F44" i="2"/>
  <c r="C44" i="2"/>
  <c r="BG43" i="2"/>
  <c r="BF43" i="2"/>
  <c r="BC43" i="2"/>
  <c r="BB43" i="2"/>
  <c r="AY43" i="2"/>
  <c r="AX43" i="2"/>
  <c r="AU43" i="2"/>
  <c r="AT43" i="2"/>
  <c r="AQ43" i="2"/>
  <c r="AP43" i="2"/>
  <c r="AM43" i="2"/>
  <c r="AL43" i="2"/>
  <c r="AI43" i="2"/>
  <c r="AH43" i="2"/>
  <c r="AE43" i="2"/>
  <c r="AD43" i="2"/>
  <c r="AA43" i="2"/>
  <c r="Z43" i="2"/>
  <c r="W43" i="2"/>
  <c r="V43" i="2"/>
  <c r="S43" i="2"/>
  <c r="R43" i="2"/>
  <c r="O43" i="2"/>
  <c r="N43" i="2"/>
  <c r="K43" i="2"/>
  <c r="J43" i="2"/>
  <c r="G43" i="2"/>
  <c r="F43" i="2"/>
  <c r="C43" i="2"/>
  <c r="BG42" i="2"/>
  <c r="BF42" i="2"/>
  <c r="BB42" i="2"/>
  <c r="BC42" i="2" s="1"/>
  <c r="AY42" i="2"/>
  <c r="AX42" i="2"/>
  <c r="AT42" i="2"/>
  <c r="AU42" i="2" s="1"/>
  <c r="AQ42" i="2"/>
  <c r="AP42" i="2"/>
  <c r="AL42" i="2"/>
  <c r="AM42" i="2" s="1"/>
  <c r="AI42" i="2"/>
  <c r="AH42" i="2"/>
  <c r="AD42" i="2"/>
  <c r="AE42" i="2" s="1"/>
  <c r="AA42" i="2"/>
  <c r="Z42" i="2"/>
  <c r="V42" i="2"/>
  <c r="W42" i="2" s="1"/>
  <c r="S42" i="2"/>
  <c r="R42" i="2"/>
  <c r="N42" i="2"/>
  <c r="O42" i="2" s="1"/>
  <c r="K42" i="2"/>
  <c r="J42" i="2"/>
  <c r="F42" i="2"/>
  <c r="G42" i="2" s="1"/>
  <c r="C42" i="2"/>
  <c r="BF41" i="2"/>
  <c r="BB41" i="2"/>
  <c r="AX41" i="2"/>
  <c r="AT41" i="2"/>
  <c r="AP41" i="2"/>
  <c r="AL41" i="2"/>
  <c r="AH41" i="2"/>
  <c r="AD41" i="2"/>
  <c r="Z41" i="2"/>
  <c r="V41" i="2"/>
  <c r="R41" i="2"/>
  <c r="N41" i="2"/>
  <c r="J41" i="2"/>
  <c r="F41" i="2"/>
  <c r="C41" i="2"/>
  <c r="BG40" i="2"/>
  <c r="BF40" i="2"/>
  <c r="BC40" i="2"/>
  <c r="BB40" i="2"/>
  <c r="AY40" i="2"/>
  <c r="AX40" i="2"/>
  <c r="AU40" i="2"/>
  <c r="AT40" i="2"/>
  <c r="AQ40" i="2"/>
  <c r="AP40" i="2"/>
  <c r="AM40" i="2"/>
  <c r="AL40" i="2"/>
  <c r="AI40" i="2"/>
  <c r="AH40" i="2"/>
  <c r="AE40" i="2"/>
  <c r="AD40" i="2"/>
  <c r="AA40" i="2"/>
  <c r="Z40" i="2"/>
  <c r="W40" i="2"/>
  <c r="V40" i="2"/>
  <c r="S40" i="2"/>
  <c r="R40" i="2"/>
  <c r="O40" i="2"/>
  <c r="N40" i="2"/>
  <c r="K40" i="2"/>
  <c r="J40" i="2"/>
  <c r="G40" i="2"/>
  <c r="F40" i="2"/>
  <c r="C40" i="2"/>
  <c r="BG39" i="2"/>
  <c r="BF39" i="2"/>
  <c r="BC39" i="2"/>
  <c r="BB39" i="2"/>
  <c r="AY39" i="2"/>
  <c r="AX39" i="2"/>
  <c r="AX45" i="2" s="1"/>
  <c r="AT39" i="2"/>
  <c r="AP39" i="2"/>
  <c r="AQ39" i="2" s="1"/>
  <c r="AM39" i="2"/>
  <c r="AL39" i="2"/>
  <c r="AH39" i="2"/>
  <c r="AD39" i="2"/>
  <c r="Z39" i="2"/>
  <c r="W39" i="2"/>
  <c r="V39" i="2"/>
  <c r="R39" i="2"/>
  <c r="N39" i="2"/>
  <c r="J39" i="2"/>
  <c r="K39" i="2" s="1"/>
  <c r="F39" i="2"/>
  <c r="C39" i="2"/>
  <c r="BF36" i="2"/>
  <c r="AP36" i="2"/>
  <c r="Z36" i="2"/>
  <c r="J36" i="2"/>
  <c r="BF35" i="2"/>
  <c r="BC35" i="2"/>
  <c r="BB35" i="2"/>
  <c r="BB36" i="2" s="1"/>
  <c r="AX35" i="2"/>
  <c r="AX36" i="2" s="1"/>
  <c r="AU35" i="2"/>
  <c r="AT35" i="2"/>
  <c r="AT36" i="2" s="1"/>
  <c r="AP35" i="2"/>
  <c r="AM35" i="2"/>
  <c r="AL35" i="2"/>
  <c r="AL36" i="2" s="1"/>
  <c r="AH35" i="2"/>
  <c r="AH36" i="2" s="1"/>
  <c r="AE35" i="2"/>
  <c r="AD35" i="2"/>
  <c r="AD36" i="2" s="1"/>
  <c r="Z35" i="2"/>
  <c r="W35" i="2"/>
  <c r="V35" i="2"/>
  <c r="V36" i="2" s="1"/>
  <c r="R35" i="2"/>
  <c r="R36" i="2" s="1"/>
  <c r="O35" i="2"/>
  <c r="N35" i="2"/>
  <c r="N36" i="2" s="1"/>
  <c r="J35" i="2"/>
  <c r="G35" i="2"/>
  <c r="F35" i="2"/>
  <c r="F36" i="2" s="1"/>
  <c r="BG34" i="2"/>
  <c r="BC34" i="2"/>
  <c r="AY34" i="2"/>
  <c r="AU34" i="2"/>
  <c r="AQ34" i="2"/>
  <c r="AM34" i="2"/>
  <c r="AI34" i="2"/>
  <c r="AE34" i="2"/>
  <c r="AA34" i="2"/>
  <c r="W34" i="2"/>
  <c r="S34" i="2"/>
  <c r="O34" i="2"/>
  <c r="K34" i="2"/>
  <c r="G34" i="2"/>
  <c r="C34" i="2"/>
  <c r="BG33" i="2"/>
  <c r="BC33" i="2"/>
  <c r="AY33" i="2"/>
  <c r="AU33" i="2"/>
  <c r="AQ33" i="2"/>
  <c r="AM33" i="2"/>
  <c r="AI33" i="2"/>
  <c r="AE33" i="2"/>
  <c r="AA33" i="2"/>
  <c r="W33" i="2"/>
  <c r="S33" i="2"/>
  <c r="O33" i="2"/>
  <c r="K33" i="2"/>
  <c r="G33" i="2"/>
  <c r="C33" i="2"/>
  <c r="BG32" i="2"/>
  <c r="BC32" i="2"/>
  <c r="AY32" i="2"/>
  <c r="AU32" i="2"/>
  <c r="AQ32" i="2"/>
  <c r="AM32" i="2"/>
  <c r="AI32" i="2"/>
  <c r="AE32" i="2"/>
  <c r="AA32" i="2"/>
  <c r="W32" i="2"/>
  <c r="S32" i="2"/>
  <c r="O32" i="2"/>
  <c r="K32" i="2"/>
  <c r="G32" i="2"/>
  <c r="C32" i="2"/>
  <c r="BG31" i="2"/>
  <c r="BK31" i="2" s="1"/>
  <c r="BC31" i="2"/>
  <c r="AY31" i="2"/>
  <c r="AU31" i="2"/>
  <c r="AQ31" i="2"/>
  <c r="AM31" i="2"/>
  <c r="AI31" i="2"/>
  <c r="AE31" i="2"/>
  <c r="AA31" i="2"/>
  <c r="W31" i="2"/>
  <c r="S31" i="2"/>
  <c r="O31" i="2"/>
  <c r="K31" i="2"/>
  <c r="G31" i="2"/>
  <c r="C31" i="2"/>
  <c r="CA30" i="2"/>
  <c r="BW30" i="2"/>
  <c r="BS30" i="2"/>
  <c r="BK30" i="2"/>
  <c r="BG30" i="2"/>
  <c r="BC30" i="2"/>
  <c r="AY30" i="2"/>
  <c r="AU30" i="2"/>
  <c r="AQ30" i="2"/>
  <c r="AM30" i="2"/>
  <c r="AI30" i="2"/>
  <c r="AE30" i="2"/>
  <c r="AA30" i="2"/>
  <c r="W30" i="2"/>
  <c r="S30" i="2"/>
  <c r="O30" i="2"/>
  <c r="K30" i="2"/>
  <c r="G30" i="2"/>
  <c r="C30" i="2"/>
  <c r="BX29" i="2"/>
  <c r="CB29" i="2" s="1"/>
  <c r="BG29" i="2"/>
  <c r="BC29" i="2"/>
  <c r="AY29" i="2"/>
  <c r="AU29" i="2"/>
  <c r="AQ29" i="2"/>
  <c r="AM29" i="2"/>
  <c r="AI29" i="2"/>
  <c r="AE29" i="2"/>
  <c r="AA29" i="2"/>
  <c r="W29" i="2"/>
  <c r="S29" i="2"/>
  <c r="O29" i="2"/>
  <c r="K29" i="2"/>
  <c r="G29" i="2"/>
  <c r="C29" i="2"/>
  <c r="AX26" i="2"/>
  <c r="AH26" i="2"/>
  <c r="R26" i="2"/>
  <c r="BF25" i="2"/>
  <c r="BB25" i="2"/>
  <c r="AX25" i="2"/>
  <c r="AY35" i="2" s="1"/>
  <c r="AT25" i="2"/>
  <c r="AP25" i="2"/>
  <c r="AP26" i="2" s="1"/>
  <c r="AL25" i="2"/>
  <c r="AH25" i="2"/>
  <c r="AI35" i="2" s="1"/>
  <c r="AD25" i="2"/>
  <c r="AD26" i="2" s="1"/>
  <c r="Z25" i="2"/>
  <c r="V25" i="2"/>
  <c r="R25" i="2"/>
  <c r="S35" i="2" s="1"/>
  <c r="N25" i="2"/>
  <c r="J25" i="2"/>
  <c r="J26" i="2" s="1"/>
  <c r="F25" i="2"/>
  <c r="BG24" i="2"/>
  <c r="BC24" i="2"/>
  <c r="AY24" i="2"/>
  <c r="AU24" i="2"/>
  <c r="AQ24" i="2"/>
  <c r="AM24" i="2"/>
  <c r="AI24" i="2"/>
  <c r="AE24" i="2"/>
  <c r="AA24" i="2"/>
  <c r="W24" i="2"/>
  <c r="S24" i="2"/>
  <c r="O24" i="2"/>
  <c r="K24" i="2"/>
  <c r="G24" i="2"/>
  <c r="BG23" i="2"/>
  <c r="BC23" i="2"/>
  <c r="AY23" i="2"/>
  <c r="AU23" i="2"/>
  <c r="AQ23" i="2"/>
  <c r="AM23" i="2"/>
  <c r="AI23" i="2"/>
  <c r="AE23" i="2"/>
  <c r="AA23" i="2"/>
  <c r="W23" i="2"/>
  <c r="S23" i="2"/>
  <c r="O23" i="2"/>
  <c r="K23" i="2"/>
  <c r="G23" i="2"/>
  <c r="BG22" i="2"/>
  <c r="BC22" i="2"/>
  <c r="AY22" i="2"/>
  <c r="AU22" i="2"/>
  <c r="AQ22" i="2"/>
  <c r="AM22" i="2"/>
  <c r="AI22" i="2"/>
  <c r="AE22" i="2"/>
  <c r="AA22" i="2"/>
  <c r="W22" i="2"/>
  <c r="S22" i="2"/>
  <c r="O22" i="2"/>
  <c r="K22" i="2"/>
  <c r="G22" i="2"/>
  <c r="BG21" i="2"/>
  <c r="BC21" i="2"/>
  <c r="AY21" i="2"/>
  <c r="AU21" i="2"/>
  <c r="AQ21" i="2"/>
  <c r="AM21" i="2"/>
  <c r="AI21" i="2"/>
  <c r="AE21" i="2"/>
  <c r="AA21" i="2"/>
  <c r="W21" i="2"/>
  <c r="S21" i="2"/>
  <c r="O21" i="2"/>
  <c r="K21" i="2"/>
  <c r="G21" i="2"/>
  <c r="BG20" i="2"/>
  <c r="BC20" i="2"/>
  <c r="AY20" i="2"/>
  <c r="AU20" i="2"/>
  <c r="AQ20" i="2"/>
  <c r="AM20" i="2"/>
  <c r="AI20" i="2"/>
  <c r="AE20" i="2"/>
  <c r="AA20" i="2"/>
  <c r="W20" i="2"/>
  <c r="S20" i="2"/>
  <c r="O20" i="2"/>
  <c r="K20" i="2"/>
  <c r="G20" i="2"/>
  <c r="BG19" i="2"/>
  <c r="BG25" i="2" s="1"/>
  <c r="BC19" i="2"/>
  <c r="BC25" i="2" s="1"/>
  <c r="AY19" i="2"/>
  <c r="AY25" i="2" s="1"/>
  <c r="AU19" i="2"/>
  <c r="AU25" i="2" s="1"/>
  <c r="AQ19" i="2"/>
  <c r="AQ25" i="2" s="1"/>
  <c r="AM19" i="2"/>
  <c r="AM25" i="2" s="1"/>
  <c r="AI19" i="2"/>
  <c r="AI25" i="2" s="1"/>
  <c r="AE19" i="2"/>
  <c r="AE25" i="2" s="1"/>
  <c r="AA19" i="2"/>
  <c r="AA25" i="2" s="1"/>
  <c r="W19" i="2"/>
  <c r="W25" i="2" s="1"/>
  <c r="S19" i="2"/>
  <c r="S25" i="2" s="1"/>
  <c r="O19" i="2"/>
  <c r="O25" i="2" s="1"/>
  <c r="K19" i="2"/>
  <c r="K25" i="2" s="1"/>
  <c r="G19" i="2"/>
  <c r="G25" i="2" s="1"/>
  <c r="BF15" i="2"/>
  <c r="BB15" i="2"/>
  <c r="F15" i="2"/>
  <c r="CX10" i="2"/>
  <c r="AL10" i="2"/>
  <c r="F10" i="2"/>
  <c r="BN7" i="2"/>
  <c r="BJ7" i="2"/>
  <c r="J7" i="2"/>
  <c r="BF3" i="2"/>
  <c r="BG3" i="2" s="1"/>
  <c r="BH3" i="2" s="1"/>
  <c r="BI3" i="2" s="1"/>
  <c r="BJ3" i="2" s="1"/>
  <c r="BB3" i="2"/>
  <c r="BC3" i="2" s="1"/>
  <c r="BD3" i="2" s="1"/>
  <c r="BE3" i="2" s="1"/>
  <c r="F3" i="2"/>
  <c r="G3" i="2" s="1"/>
  <c r="H3" i="2" s="1"/>
  <c r="I3" i="2" s="1"/>
  <c r="J3" i="2" s="1"/>
  <c r="K3" i="2" s="1"/>
  <c r="L3" i="2" s="1"/>
  <c r="M3" i="2" s="1"/>
  <c r="G2" i="2"/>
  <c r="BK3" i="2" l="1"/>
  <c r="BJ2" i="2"/>
  <c r="I69" i="2"/>
  <c r="I68" i="2"/>
  <c r="I71" i="2"/>
  <c r="I67" i="2"/>
  <c r="I70" i="2"/>
  <c r="I53" i="2"/>
  <c r="I52" i="2"/>
  <c r="I50" i="2"/>
  <c r="I54" i="2"/>
  <c r="I51" i="2"/>
  <c r="I49" i="2"/>
  <c r="I35" i="2"/>
  <c r="I32" i="2"/>
  <c r="I34" i="2"/>
  <c r="I42" i="2"/>
  <c r="I29" i="2"/>
  <c r="DB10" i="2"/>
  <c r="BV10" i="2"/>
  <c r="BY67" i="2" s="1"/>
  <c r="AP10" i="2"/>
  <c r="J10" i="2"/>
  <c r="I22" i="2"/>
  <c r="I20" i="2"/>
  <c r="I25" i="2"/>
  <c r="I19" i="2"/>
  <c r="I33" i="2"/>
  <c r="I31" i="2"/>
  <c r="CL10" i="2"/>
  <c r="BF10" i="2"/>
  <c r="Z10" i="2"/>
  <c r="I24" i="2"/>
  <c r="CH10" i="2"/>
  <c r="BB10" i="2"/>
  <c r="V10" i="2"/>
  <c r="I30" i="2"/>
  <c r="I23" i="2"/>
  <c r="F11" i="2"/>
  <c r="BZ10" i="2"/>
  <c r="AT10" i="2"/>
  <c r="N10" i="2"/>
  <c r="BR10" i="2"/>
  <c r="N7" i="2"/>
  <c r="AH10" i="2"/>
  <c r="CT10" i="2"/>
  <c r="AX10" i="2"/>
  <c r="J11" i="2"/>
  <c r="BJ10" i="2"/>
  <c r="CF29" i="2"/>
  <c r="AO69" i="2"/>
  <c r="AO68" i="2"/>
  <c r="AO67" i="2"/>
  <c r="AO71" i="2"/>
  <c r="AO70" i="2"/>
  <c r="AO53" i="2"/>
  <c r="AO52" i="2"/>
  <c r="AO50" i="2"/>
  <c r="AO51" i="2"/>
  <c r="AO49" i="2"/>
  <c r="AO54" i="2"/>
  <c r="AO35" i="2"/>
  <c r="AO32" i="2"/>
  <c r="AO34" i="2"/>
  <c r="AO33" i="2"/>
  <c r="AO29" i="2"/>
  <c r="AO22" i="2"/>
  <c r="AO20" i="2"/>
  <c r="AO42" i="2"/>
  <c r="AO25" i="2"/>
  <c r="AO30" i="2"/>
  <c r="AO19" i="2"/>
  <c r="AO24" i="2"/>
  <c r="AO31" i="2"/>
  <c r="AO23" i="2"/>
  <c r="BN10" i="2"/>
  <c r="I21" i="2"/>
  <c r="BN15" i="2"/>
  <c r="BR7" i="2"/>
  <c r="R10" i="2"/>
  <c r="CD10" i="2"/>
  <c r="CF20" i="2"/>
  <c r="AO21" i="2"/>
  <c r="J15" i="2"/>
  <c r="J16" i="2" s="1"/>
  <c r="K2" i="2"/>
  <c r="AD10" i="2"/>
  <c r="CP10" i="2"/>
  <c r="BO31" i="2"/>
  <c r="W41" i="2"/>
  <c r="Y41" i="2"/>
  <c r="BC41" i="2"/>
  <c r="BE41" i="2"/>
  <c r="R45" i="2"/>
  <c r="U39" i="2"/>
  <c r="S39" i="2"/>
  <c r="M44" i="2"/>
  <c r="AC44" i="2"/>
  <c r="AS44" i="2"/>
  <c r="BJ15" i="2"/>
  <c r="BX21" i="2"/>
  <c r="F78" i="2"/>
  <c r="G71" i="2"/>
  <c r="G68" i="2"/>
  <c r="G70" i="2"/>
  <c r="G69" i="2"/>
  <c r="G54" i="2"/>
  <c r="G53" i="2"/>
  <c r="G67" i="2"/>
  <c r="G51" i="2"/>
  <c r="G49" i="2"/>
  <c r="F61" i="2"/>
  <c r="G52" i="2"/>
  <c r="G50" i="2"/>
  <c r="N78" i="2"/>
  <c r="O68" i="2"/>
  <c r="O71" i="2"/>
  <c r="O70" i="2"/>
  <c r="O53" i="2"/>
  <c r="O69" i="2"/>
  <c r="N61" i="2"/>
  <c r="O54" i="2"/>
  <c r="O51" i="2"/>
  <c r="O49" i="2"/>
  <c r="O55" i="2" s="1"/>
  <c r="O67" i="2"/>
  <c r="O52" i="2"/>
  <c r="O50" i="2"/>
  <c r="V78" i="2"/>
  <c r="W71" i="2"/>
  <c r="W68" i="2"/>
  <c r="W67" i="2"/>
  <c r="W69" i="2"/>
  <c r="W70" i="2"/>
  <c r="W54" i="2"/>
  <c r="W53" i="2"/>
  <c r="W51" i="2"/>
  <c r="W49" i="2"/>
  <c r="V61" i="2"/>
  <c r="W50" i="2"/>
  <c r="W52" i="2"/>
  <c r="AD78" i="2"/>
  <c r="AE69" i="2"/>
  <c r="AE68" i="2"/>
  <c r="AE71" i="2"/>
  <c r="AE67" i="2"/>
  <c r="AD61" i="2"/>
  <c r="AE70" i="2"/>
  <c r="AE53" i="2"/>
  <c r="AE54" i="2"/>
  <c r="AE52" i="2"/>
  <c r="AE50" i="2"/>
  <c r="AE51" i="2"/>
  <c r="AE49" i="2"/>
  <c r="AL78" i="2"/>
  <c r="AM71" i="2"/>
  <c r="AM68" i="2"/>
  <c r="AM70" i="2"/>
  <c r="AM69" i="2"/>
  <c r="AM54" i="2"/>
  <c r="AM67" i="2"/>
  <c r="AM53" i="2"/>
  <c r="AM51" i="2"/>
  <c r="AM49" i="2"/>
  <c r="AL61" i="2"/>
  <c r="AM50" i="2"/>
  <c r="AT78" i="2"/>
  <c r="AU68" i="2"/>
  <c r="AU70" i="2"/>
  <c r="AU71" i="2"/>
  <c r="AU67" i="2"/>
  <c r="AU53" i="2"/>
  <c r="AT61" i="2"/>
  <c r="AU69" i="2"/>
  <c r="AU51" i="2"/>
  <c r="AU49" i="2"/>
  <c r="AU52" i="2"/>
  <c r="AU50" i="2"/>
  <c r="AU54" i="2"/>
  <c r="BB78" i="2"/>
  <c r="BC71" i="2"/>
  <c r="BC68" i="2"/>
  <c r="BC67" i="2"/>
  <c r="BC54" i="2"/>
  <c r="BC69" i="2"/>
  <c r="BC53" i="2"/>
  <c r="BB61" i="2"/>
  <c r="BC51" i="2"/>
  <c r="BC49" i="2"/>
  <c r="BC55" i="2" s="1"/>
  <c r="BC70" i="2"/>
  <c r="BC52" i="2"/>
  <c r="BC50" i="2"/>
  <c r="F26" i="2"/>
  <c r="AL26" i="2"/>
  <c r="U43" i="2"/>
  <c r="CA50" i="2"/>
  <c r="I55" i="2"/>
  <c r="F56" i="2"/>
  <c r="AO55" i="2"/>
  <c r="AL56" i="2"/>
  <c r="AK43" i="2"/>
  <c r="N26" i="2"/>
  <c r="AT26" i="2"/>
  <c r="G41" i="2"/>
  <c r="I41" i="2"/>
  <c r="AM41" i="2"/>
  <c r="AO41" i="2"/>
  <c r="BA43" i="2"/>
  <c r="AX58" i="2"/>
  <c r="BA45" i="2"/>
  <c r="AY45" i="2"/>
  <c r="U44" i="2"/>
  <c r="AK44" i="2"/>
  <c r="BA44" i="2"/>
  <c r="J78" i="2"/>
  <c r="K71" i="2"/>
  <c r="K70" i="2"/>
  <c r="K69" i="2"/>
  <c r="K68" i="2"/>
  <c r="K67" i="2"/>
  <c r="K54" i="2"/>
  <c r="J61" i="2"/>
  <c r="K53" i="2"/>
  <c r="K52" i="2"/>
  <c r="K50" i="2"/>
  <c r="K51" i="2"/>
  <c r="K49" i="2"/>
  <c r="R78" i="2"/>
  <c r="S67" i="2"/>
  <c r="S71" i="2"/>
  <c r="S70" i="2"/>
  <c r="S69" i="2"/>
  <c r="S68" i="2"/>
  <c r="S53" i="2"/>
  <c r="R61" i="2"/>
  <c r="S54" i="2"/>
  <c r="S51" i="2"/>
  <c r="S49" i="2"/>
  <c r="S52" i="2"/>
  <c r="S50" i="2"/>
  <c r="Z78" i="2"/>
  <c r="AA71" i="2"/>
  <c r="AA69" i="2"/>
  <c r="AA67" i="2"/>
  <c r="AA70" i="2"/>
  <c r="AA54" i="2"/>
  <c r="Z61" i="2"/>
  <c r="AA52" i="2"/>
  <c r="AA50" i="2"/>
  <c r="AA53" i="2"/>
  <c r="AA68" i="2"/>
  <c r="AA49" i="2"/>
  <c r="AA51" i="2"/>
  <c r="AH78" i="2"/>
  <c r="AI70" i="2"/>
  <c r="AI69" i="2"/>
  <c r="AI67" i="2"/>
  <c r="AI71" i="2"/>
  <c r="AI68" i="2"/>
  <c r="AI54" i="2"/>
  <c r="AI53" i="2"/>
  <c r="AH61" i="2"/>
  <c r="AI51" i="2"/>
  <c r="AI49" i="2"/>
  <c r="AI52" i="2"/>
  <c r="AI50" i="2"/>
  <c r="AP78" i="2"/>
  <c r="AQ71" i="2"/>
  <c r="AQ70" i="2"/>
  <c r="AQ69" i="2"/>
  <c r="AQ68" i="2"/>
  <c r="AQ67" i="2"/>
  <c r="AQ54" i="2"/>
  <c r="AP61" i="2"/>
  <c r="AQ53" i="2"/>
  <c r="AQ52" i="2"/>
  <c r="AQ50" i="2"/>
  <c r="AQ49" i="2"/>
  <c r="AQ51" i="2"/>
  <c r="AX78" i="2"/>
  <c r="AY71" i="2"/>
  <c r="AY67" i="2"/>
  <c r="AY70" i="2"/>
  <c r="AX61" i="2"/>
  <c r="AY69" i="2"/>
  <c r="AY68" i="2"/>
  <c r="AY53" i="2"/>
  <c r="AY54" i="2"/>
  <c r="AY51" i="2"/>
  <c r="AY49" i="2"/>
  <c r="AY55" i="2" s="1"/>
  <c r="AY52" i="2"/>
  <c r="AY50" i="2"/>
  <c r="BF78" i="2"/>
  <c r="BG71" i="2"/>
  <c r="BG69" i="2"/>
  <c r="BG67" i="2"/>
  <c r="BG70" i="2"/>
  <c r="BG54" i="2"/>
  <c r="BG68" i="2"/>
  <c r="BF61" i="2"/>
  <c r="BG53" i="2"/>
  <c r="BG52" i="2"/>
  <c r="BG50" i="2"/>
  <c r="BK50" i="2" s="1"/>
  <c r="BG49" i="2"/>
  <c r="BG51" i="2"/>
  <c r="BK51" i="2" s="1"/>
  <c r="V26" i="2"/>
  <c r="BB26" i="2"/>
  <c r="AM52" i="2"/>
  <c r="Y55" i="2"/>
  <c r="V56" i="2"/>
  <c r="BE55" i="2"/>
  <c r="BB56" i="2"/>
  <c r="Z26" i="2"/>
  <c r="BF26" i="2"/>
  <c r="CE30" i="2"/>
  <c r="K35" i="2"/>
  <c r="AA35" i="2"/>
  <c r="AQ35" i="2"/>
  <c r="BG35" i="2"/>
  <c r="AH45" i="2"/>
  <c r="AK39" i="2"/>
  <c r="AI39" i="2"/>
  <c r="V45" i="2"/>
  <c r="Y39" i="2"/>
  <c r="BB45" i="2"/>
  <c r="BE39" i="2"/>
  <c r="Q40" i="2"/>
  <c r="AG40" i="2"/>
  <c r="AW40" i="2"/>
  <c r="U41" i="2"/>
  <c r="S41" i="2"/>
  <c r="BA41" i="2"/>
  <c r="AY41" i="2"/>
  <c r="I43" i="2"/>
  <c r="AO43" i="2"/>
  <c r="N45" i="2"/>
  <c r="Q39" i="2"/>
  <c r="AT45" i="2"/>
  <c r="AW39" i="2"/>
  <c r="U40" i="2"/>
  <c r="AK40" i="2"/>
  <c r="BA40" i="2"/>
  <c r="AC41" i="2"/>
  <c r="AA41" i="2"/>
  <c r="BI41" i="2"/>
  <c r="BG41" i="2"/>
  <c r="AG43" i="2"/>
  <c r="F45" i="2"/>
  <c r="O39" i="2"/>
  <c r="Z45" i="2"/>
  <c r="AC39" i="2"/>
  <c r="AU39" i="2"/>
  <c r="BI39" i="2"/>
  <c r="AE41" i="2"/>
  <c r="AG41" i="2"/>
  <c r="M43" i="2"/>
  <c r="AS43" i="2"/>
  <c r="Q44" i="2"/>
  <c r="AG44" i="2"/>
  <c r="AW44" i="2"/>
  <c r="BX53" i="2"/>
  <c r="G39" i="2"/>
  <c r="AA39" i="2"/>
  <c r="AL45" i="2"/>
  <c r="AO39" i="2"/>
  <c r="I40" i="2"/>
  <c r="Y40" i="2"/>
  <c r="AO40" i="2"/>
  <c r="BE40" i="2"/>
  <c r="AK41" i="2"/>
  <c r="AI41" i="2"/>
  <c r="Y43" i="2"/>
  <c r="BE43" i="2"/>
  <c r="I39" i="2"/>
  <c r="AD45" i="2"/>
  <c r="AG39" i="2"/>
  <c r="M40" i="2"/>
  <c r="AC40" i="2"/>
  <c r="AS40" i="2"/>
  <c r="BI40" i="2"/>
  <c r="M41" i="2"/>
  <c r="K41" i="2"/>
  <c r="AS41" i="2"/>
  <c r="AQ41" i="2"/>
  <c r="Q43" i="2"/>
  <c r="AW43" i="2"/>
  <c r="J45" i="2"/>
  <c r="M39" i="2"/>
  <c r="AE39" i="2"/>
  <c r="AP45" i="2"/>
  <c r="AS39" i="2"/>
  <c r="O41" i="2"/>
  <c r="Q41" i="2"/>
  <c r="AU41" i="2"/>
  <c r="AW41" i="2"/>
  <c r="AC43" i="2"/>
  <c r="BI43" i="2"/>
  <c r="I44" i="2"/>
  <c r="Y44" i="2"/>
  <c r="AO44" i="2"/>
  <c r="BA39" i="2"/>
  <c r="BS61" i="2"/>
  <c r="BF45" i="2"/>
  <c r="AH56" i="2"/>
  <c r="AK55" i="2"/>
  <c r="J56" i="2"/>
  <c r="M55" i="2"/>
  <c r="AP56" i="2"/>
  <c r="AS55" i="2"/>
  <c r="Q55" i="2"/>
  <c r="N56" i="2"/>
  <c r="AW55" i="2"/>
  <c r="AT56" i="2"/>
  <c r="BX52" i="2"/>
  <c r="R56" i="2"/>
  <c r="U55" i="2"/>
  <c r="AX56" i="2"/>
  <c r="BA55" i="2"/>
  <c r="CI49" i="2"/>
  <c r="Z56" i="2"/>
  <c r="AC55" i="2"/>
  <c r="BF56" i="2"/>
  <c r="BI55" i="2"/>
  <c r="AD56" i="2"/>
  <c r="AG55" i="2"/>
  <c r="BY68" i="2"/>
  <c r="BZ68" i="2"/>
  <c r="N73" i="2"/>
  <c r="O72" i="2"/>
  <c r="R73" i="2"/>
  <c r="Q72" i="2"/>
  <c r="AT73" i="2"/>
  <c r="AU72" i="2"/>
  <c r="AW72" i="2"/>
  <c r="AX73" i="2"/>
  <c r="BM67" i="2"/>
  <c r="AD73" i="2"/>
  <c r="AE72" i="2"/>
  <c r="AG72" i="2"/>
  <c r="AH73" i="2"/>
  <c r="BU68" i="2"/>
  <c r="G72" i="2"/>
  <c r="V73" i="2"/>
  <c r="W72" i="2"/>
  <c r="AM72" i="2"/>
  <c r="BB73" i="2"/>
  <c r="BC72" i="2"/>
  <c r="I72" i="2"/>
  <c r="Y72" i="2"/>
  <c r="AO72" i="2"/>
  <c r="BE72" i="2"/>
  <c r="AL73" i="2"/>
  <c r="BU67" i="2"/>
  <c r="BZ67" i="2"/>
  <c r="BW78" i="2"/>
  <c r="J73" i="2"/>
  <c r="AP73" i="2"/>
  <c r="K72" i="2"/>
  <c r="S72" i="2"/>
  <c r="AA72" i="2"/>
  <c r="AI72" i="2"/>
  <c r="AQ72" i="2"/>
  <c r="AY72" i="2"/>
  <c r="BG72" i="2"/>
  <c r="Z73" i="2"/>
  <c r="BF73" i="2"/>
  <c r="BI78" i="2" l="1"/>
  <c r="AU55" i="2"/>
  <c r="G55" i="2"/>
  <c r="AS70" i="2"/>
  <c r="AS71" i="2"/>
  <c r="AS69" i="2"/>
  <c r="AS72" i="2"/>
  <c r="AS67" i="2"/>
  <c r="AS54" i="2"/>
  <c r="AS53" i="2"/>
  <c r="AS68" i="2"/>
  <c r="AS51" i="2"/>
  <c r="AS49" i="2"/>
  <c r="AS52" i="2"/>
  <c r="AS50" i="2"/>
  <c r="AS35" i="2"/>
  <c r="AS34" i="2"/>
  <c r="AS31" i="2"/>
  <c r="AS42" i="2"/>
  <c r="AS33" i="2"/>
  <c r="AS30" i="2"/>
  <c r="AS19" i="2"/>
  <c r="AS32" i="2"/>
  <c r="AS24" i="2"/>
  <c r="AS23" i="2"/>
  <c r="AS29" i="2"/>
  <c r="AS25" i="2"/>
  <c r="AS22" i="2"/>
  <c r="AS21" i="2"/>
  <c r="AS20" i="2"/>
  <c r="AP58" i="2"/>
  <c r="AS45" i="2"/>
  <c r="AP46" i="2"/>
  <c r="AQ45" i="2"/>
  <c r="AH58" i="2"/>
  <c r="AH46" i="2"/>
  <c r="AK45" i="2"/>
  <c r="AI45" i="2"/>
  <c r="BI61" i="2"/>
  <c r="BA61" i="2"/>
  <c r="AA55" i="2"/>
  <c r="U78" i="2"/>
  <c r="AW78" i="2"/>
  <c r="I78" i="2"/>
  <c r="CJ20" i="2"/>
  <c r="BQ68" i="2"/>
  <c r="BQ67" i="2"/>
  <c r="AK71" i="2"/>
  <c r="AK72" i="2"/>
  <c r="AK69" i="2"/>
  <c r="AK67" i="2"/>
  <c r="AK70" i="2"/>
  <c r="AK68" i="2"/>
  <c r="AK54" i="2"/>
  <c r="AK52" i="2"/>
  <c r="AK50" i="2"/>
  <c r="AK53" i="2"/>
  <c r="AK49" i="2"/>
  <c r="AK35" i="2"/>
  <c r="AK32" i="2"/>
  <c r="AK31" i="2"/>
  <c r="AK42" i="2"/>
  <c r="AK33" i="2"/>
  <c r="AK34" i="2"/>
  <c r="AK24" i="2"/>
  <c r="AK23" i="2"/>
  <c r="AK29" i="2"/>
  <c r="AK51" i="2"/>
  <c r="AK22" i="2"/>
  <c r="AK20" i="2"/>
  <c r="AK30" i="2"/>
  <c r="AK21" i="2"/>
  <c r="AK25" i="2"/>
  <c r="AK19" i="2"/>
  <c r="CM49" i="2"/>
  <c r="CB52" i="2"/>
  <c r="AS78" i="2"/>
  <c r="U61" i="2"/>
  <c r="K55" i="2"/>
  <c r="CE50" i="2"/>
  <c r="AG78" i="2"/>
  <c r="CB21" i="2"/>
  <c r="R58" i="2"/>
  <c r="R46" i="2"/>
  <c r="U45" i="2"/>
  <c r="S45" i="2"/>
  <c r="R7" i="2"/>
  <c r="N11" i="2"/>
  <c r="O2" i="2"/>
  <c r="N15" i="2"/>
  <c r="N16" i="2" s="1"/>
  <c r="Y68" i="2"/>
  <c r="Y70" i="2"/>
  <c r="Y53" i="2"/>
  <c r="Y67" i="2"/>
  <c r="Y69" i="2"/>
  <c r="Y54" i="2"/>
  <c r="Y51" i="2"/>
  <c r="Y49" i="2"/>
  <c r="Y52" i="2"/>
  <c r="Y50" i="2"/>
  <c r="Y71" i="2"/>
  <c r="Y32" i="2"/>
  <c r="Y34" i="2"/>
  <c r="Y42" i="2"/>
  <c r="Y35" i="2"/>
  <c r="Y31" i="2"/>
  <c r="Y24" i="2"/>
  <c r="Y25" i="2"/>
  <c r="Y23" i="2"/>
  <c r="Y29" i="2"/>
  <c r="Y30" i="2"/>
  <c r="Y22" i="2"/>
  <c r="Y20" i="2"/>
  <c r="Y21" i="2"/>
  <c r="Y33" i="2"/>
  <c r="Y19" i="2"/>
  <c r="CA78" i="2"/>
  <c r="CC68" i="2"/>
  <c r="CD68" i="2"/>
  <c r="AL58" i="2"/>
  <c r="AO45" i="2"/>
  <c r="AL46" i="2"/>
  <c r="AM45" i="2"/>
  <c r="AT58" i="2"/>
  <c r="AW45" i="2"/>
  <c r="AT46" i="2"/>
  <c r="AU45" i="2"/>
  <c r="BB58" i="2"/>
  <c r="BE45" i="2"/>
  <c r="BB46" i="2"/>
  <c r="BC45" i="2"/>
  <c r="AS61" i="2"/>
  <c r="AW61" i="2"/>
  <c r="AO61" i="2"/>
  <c r="BE68" i="2"/>
  <c r="BE71" i="2"/>
  <c r="BE70" i="2"/>
  <c r="BE53" i="2"/>
  <c r="BE69" i="2"/>
  <c r="BE54" i="2"/>
  <c r="BE51" i="2"/>
  <c r="BE49" i="2"/>
  <c r="BE52" i="2"/>
  <c r="BE50" i="2"/>
  <c r="BE44" i="2"/>
  <c r="BE67" i="2"/>
  <c r="BE42" i="2"/>
  <c r="BE32" i="2"/>
  <c r="BE34" i="2"/>
  <c r="BE35" i="2"/>
  <c r="BE31" i="2"/>
  <c r="BE30" i="2"/>
  <c r="BE24" i="2"/>
  <c r="BE33" i="2"/>
  <c r="BE25" i="2"/>
  <c r="BE23" i="2"/>
  <c r="BE29" i="2"/>
  <c r="BE22" i="2"/>
  <c r="BE20" i="2"/>
  <c r="BE21" i="2"/>
  <c r="BE19" i="2"/>
  <c r="BB11" i="2"/>
  <c r="CD67" i="2"/>
  <c r="CC67" i="2"/>
  <c r="BF58" i="2"/>
  <c r="BI45" i="2"/>
  <c r="BF46" i="2"/>
  <c r="BG45" i="2"/>
  <c r="J58" i="2"/>
  <c r="M45" i="2"/>
  <c r="L45" i="2"/>
  <c r="J46" i="2"/>
  <c r="K45" i="2"/>
  <c r="AD58" i="2"/>
  <c r="AG45" i="2"/>
  <c r="AD46" i="2"/>
  <c r="AE45" i="2"/>
  <c r="Z58" i="2"/>
  <c r="AC45" i="2"/>
  <c r="Z46" i="2"/>
  <c r="AA45" i="2"/>
  <c r="AC78" i="2"/>
  <c r="BE78" i="2"/>
  <c r="AM55" i="2"/>
  <c r="Q78" i="2"/>
  <c r="U71" i="2"/>
  <c r="U72" i="2"/>
  <c r="U70" i="2"/>
  <c r="U69" i="2"/>
  <c r="U68" i="2"/>
  <c r="U67" i="2"/>
  <c r="U54" i="2"/>
  <c r="U53" i="2"/>
  <c r="U52" i="2"/>
  <c r="U50" i="2"/>
  <c r="U49" i="2"/>
  <c r="U51" i="2"/>
  <c r="U35" i="2"/>
  <c r="U33" i="2"/>
  <c r="U32" i="2"/>
  <c r="U31" i="2"/>
  <c r="U22" i="2"/>
  <c r="U20" i="2"/>
  <c r="U21" i="2"/>
  <c r="U42" i="2"/>
  <c r="U24" i="2"/>
  <c r="U34" i="2"/>
  <c r="U25" i="2"/>
  <c r="U23" i="2"/>
  <c r="U30" i="2"/>
  <c r="U29" i="2"/>
  <c r="U19" i="2"/>
  <c r="CJ29" i="2"/>
  <c r="Q71" i="2"/>
  <c r="Q68" i="2"/>
  <c r="Q70" i="2"/>
  <c r="Q69" i="2"/>
  <c r="Q54" i="2"/>
  <c r="Q53" i="2"/>
  <c r="Q67" i="2"/>
  <c r="Q51" i="2"/>
  <c r="Q49" i="2"/>
  <c r="Q50" i="2"/>
  <c r="Q42" i="2"/>
  <c r="Q34" i="2"/>
  <c r="Q52" i="2"/>
  <c r="Q35" i="2"/>
  <c r="Q33" i="2"/>
  <c r="Q32" i="2"/>
  <c r="Q31" i="2"/>
  <c r="Q23" i="2"/>
  <c r="Q30" i="2"/>
  <c r="Q29" i="2"/>
  <c r="Q25" i="2"/>
  <c r="Q22" i="2"/>
  <c r="Q20" i="2"/>
  <c r="Q21" i="2"/>
  <c r="Q19" i="2"/>
  <c r="Q24" i="2"/>
  <c r="N3" i="2"/>
  <c r="O3" i="2" s="1"/>
  <c r="P3" i="2" s="1"/>
  <c r="Q3" i="2" s="1"/>
  <c r="R3" i="2" s="1"/>
  <c r="S3" i="2" s="1"/>
  <c r="T3" i="2" s="1"/>
  <c r="U3" i="2" s="1"/>
  <c r="N58" i="2"/>
  <c r="Q45" i="2"/>
  <c r="N46" i="2"/>
  <c r="O45" i="2"/>
  <c r="V58" i="2"/>
  <c r="Y45" i="2"/>
  <c r="V46" i="2"/>
  <c r="W45" i="2"/>
  <c r="BG55" i="2"/>
  <c r="BK49" i="2"/>
  <c r="BA78" i="2"/>
  <c r="AI55" i="2"/>
  <c r="BE61" i="2"/>
  <c r="AO78" i="2"/>
  <c r="AG61" i="2"/>
  <c r="Y61" i="2"/>
  <c r="AG71" i="2"/>
  <c r="AG68" i="2"/>
  <c r="AG67" i="2"/>
  <c r="AG69" i="2"/>
  <c r="AG54" i="2"/>
  <c r="AG53" i="2"/>
  <c r="AG70" i="2"/>
  <c r="AG51" i="2"/>
  <c r="AG49" i="2"/>
  <c r="AG52" i="2"/>
  <c r="AG50" i="2"/>
  <c r="AG33" i="2"/>
  <c r="AG32" i="2"/>
  <c r="AG35" i="2"/>
  <c r="AG34" i="2"/>
  <c r="AG42" i="2"/>
  <c r="AG30" i="2"/>
  <c r="AG21" i="2"/>
  <c r="AG31" i="2"/>
  <c r="AG19" i="2"/>
  <c r="AG25" i="2"/>
  <c r="AG24" i="2"/>
  <c r="AG23" i="2"/>
  <c r="AG29" i="2"/>
  <c r="AG22" i="2"/>
  <c r="AG20" i="2"/>
  <c r="BV7" i="2"/>
  <c r="BR11" i="2"/>
  <c r="BM68" i="2"/>
  <c r="BJ11" i="2"/>
  <c r="BJ12" i="2" s="1"/>
  <c r="AW71" i="2"/>
  <c r="BM71" i="2" s="1"/>
  <c r="AW68" i="2"/>
  <c r="AW70" i="2"/>
  <c r="BM70" i="2" s="1"/>
  <c r="AW69" i="2"/>
  <c r="BM69" i="2" s="1"/>
  <c r="AW54" i="2"/>
  <c r="AW53" i="2"/>
  <c r="AW67" i="2"/>
  <c r="AW51" i="2"/>
  <c r="AW49" i="2"/>
  <c r="AW52" i="2"/>
  <c r="AW50" i="2"/>
  <c r="AW34" i="2"/>
  <c r="AW35" i="2"/>
  <c r="AW33" i="2"/>
  <c r="AW42" i="2"/>
  <c r="AW32" i="2"/>
  <c r="AW23" i="2"/>
  <c r="AW31" i="2"/>
  <c r="AW29" i="2"/>
  <c r="AW25" i="2"/>
  <c r="AW22" i="2"/>
  <c r="AW20" i="2"/>
  <c r="AW21" i="2"/>
  <c r="AW19" i="2"/>
  <c r="AW30" i="2"/>
  <c r="AW24" i="2"/>
  <c r="BW61" i="2"/>
  <c r="F58" i="2"/>
  <c r="I45" i="2"/>
  <c r="F46" i="2"/>
  <c r="G45" i="2"/>
  <c r="CI30" i="2"/>
  <c r="AC61" i="2"/>
  <c r="M78" i="2"/>
  <c r="AX46" i="2"/>
  <c r="AE55" i="2"/>
  <c r="W55" i="2"/>
  <c r="Q61" i="2"/>
  <c r="BN16" i="2"/>
  <c r="J12" i="2"/>
  <c r="J1" i="2"/>
  <c r="AC71" i="2"/>
  <c r="AC67" i="2"/>
  <c r="AC72" i="2"/>
  <c r="AC70" i="2"/>
  <c r="AC69" i="2"/>
  <c r="AC68" i="2"/>
  <c r="AC53" i="2"/>
  <c r="AC54" i="2"/>
  <c r="AC51" i="2"/>
  <c r="AC49" i="2"/>
  <c r="AC52" i="2"/>
  <c r="AC50" i="2"/>
  <c r="AC35" i="2"/>
  <c r="AC34" i="2"/>
  <c r="AC42" i="2"/>
  <c r="AC31" i="2"/>
  <c r="AC33" i="2"/>
  <c r="AC30" i="2"/>
  <c r="AC23" i="2"/>
  <c r="AC29" i="2"/>
  <c r="AC22" i="2"/>
  <c r="AC21" i="2"/>
  <c r="AC19" i="2"/>
  <c r="AC25" i="2"/>
  <c r="AC24" i="2"/>
  <c r="AC32" i="2"/>
  <c r="AC20" i="2"/>
  <c r="BK2" i="2"/>
  <c r="BL3" i="2"/>
  <c r="CB53" i="2"/>
  <c r="AQ55" i="2"/>
  <c r="AK61" i="2"/>
  <c r="AK78" i="2"/>
  <c r="S55" i="2"/>
  <c r="M61" i="2"/>
  <c r="L61" i="2"/>
  <c r="AX59" i="2"/>
  <c r="AX63" i="2"/>
  <c r="BA58" i="2"/>
  <c r="AY58" i="2"/>
  <c r="Y78" i="2"/>
  <c r="I61" i="2"/>
  <c r="H61" i="2"/>
  <c r="BN11" i="2"/>
  <c r="BN12" i="2" s="1"/>
  <c r="BA71" i="2"/>
  <c r="BA72" i="2"/>
  <c r="BA70" i="2"/>
  <c r="BA69" i="2"/>
  <c r="BA68" i="2"/>
  <c r="BA67" i="2"/>
  <c r="BA54" i="2"/>
  <c r="BA52" i="2"/>
  <c r="BA50" i="2"/>
  <c r="BA53" i="2"/>
  <c r="BA51" i="2"/>
  <c r="BA35" i="2"/>
  <c r="BA33" i="2"/>
  <c r="BA32" i="2"/>
  <c r="BA31" i="2"/>
  <c r="BA22" i="2"/>
  <c r="BA20" i="2"/>
  <c r="BA49" i="2"/>
  <c r="BA21" i="2"/>
  <c r="BA34" i="2"/>
  <c r="BA30" i="2"/>
  <c r="BA42" i="2"/>
  <c r="BA24" i="2"/>
  <c r="BA25" i="2"/>
  <c r="BA23" i="2"/>
  <c r="BA29" i="2"/>
  <c r="BA19" i="2"/>
  <c r="F12" i="2"/>
  <c r="F1" i="2"/>
  <c r="BI67" i="2"/>
  <c r="BI72" i="2"/>
  <c r="BI71" i="2"/>
  <c r="BI70" i="2"/>
  <c r="BI69" i="2"/>
  <c r="BI68" i="2"/>
  <c r="BI53" i="2"/>
  <c r="BI54" i="2"/>
  <c r="BI51" i="2"/>
  <c r="BI49" i="2"/>
  <c r="BI52" i="2"/>
  <c r="BI50" i="2"/>
  <c r="BI44" i="2"/>
  <c r="BI35" i="2"/>
  <c r="BI34" i="2"/>
  <c r="BI31" i="2"/>
  <c r="BI33" i="2"/>
  <c r="BI30" i="2"/>
  <c r="BI42" i="2"/>
  <c r="BI23" i="2"/>
  <c r="BI29" i="2"/>
  <c r="BI22" i="2"/>
  <c r="BI32" i="2"/>
  <c r="BI21" i="2"/>
  <c r="BI19" i="2"/>
  <c r="BI25" i="2"/>
  <c r="BI24" i="2"/>
  <c r="BI20" i="2"/>
  <c r="BF11" i="2"/>
  <c r="M70" i="2"/>
  <c r="M69" i="2"/>
  <c r="M72" i="2"/>
  <c r="M67" i="2"/>
  <c r="M71" i="2"/>
  <c r="M54" i="2"/>
  <c r="M68" i="2"/>
  <c r="M51" i="2"/>
  <c r="M49" i="2"/>
  <c r="M52" i="2"/>
  <c r="M50" i="2"/>
  <c r="M53" i="2"/>
  <c r="M35" i="2"/>
  <c r="M42" i="2"/>
  <c r="M34" i="2"/>
  <c r="M31" i="2"/>
  <c r="M33" i="2"/>
  <c r="M30" i="2"/>
  <c r="M19" i="2"/>
  <c r="M24" i="2"/>
  <c r="M23" i="2"/>
  <c r="M32" i="2"/>
  <c r="M29" i="2"/>
  <c r="M25" i="2"/>
  <c r="M22" i="2"/>
  <c r="M21" i="2"/>
  <c r="M20" i="2"/>
  <c r="H71" i="2" l="1"/>
  <c r="H67" i="2"/>
  <c r="H70" i="2"/>
  <c r="H69" i="2"/>
  <c r="H68" i="2"/>
  <c r="H54" i="2"/>
  <c r="H51" i="2"/>
  <c r="H49" i="2"/>
  <c r="H52" i="2"/>
  <c r="H50" i="2"/>
  <c r="H53" i="2"/>
  <c r="H42" i="2"/>
  <c r="H34" i="2"/>
  <c r="H31" i="2"/>
  <c r="H33" i="2"/>
  <c r="H30" i="2"/>
  <c r="H43" i="2"/>
  <c r="H35" i="2"/>
  <c r="H23" i="2"/>
  <c r="H29" i="2"/>
  <c r="H39" i="2"/>
  <c r="H22" i="2"/>
  <c r="H25" i="2"/>
  <c r="H21" i="2"/>
  <c r="H19" i="2"/>
  <c r="H24" i="2"/>
  <c r="H32" i="2"/>
  <c r="H20" i="2"/>
  <c r="H55" i="2"/>
  <c r="H41" i="2"/>
  <c r="H40" i="2"/>
  <c r="H44" i="2"/>
  <c r="H72" i="2"/>
  <c r="BM3" i="2"/>
  <c r="BL2" i="2"/>
  <c r="BR12" i="2"/>
  <c r="BF63" i="2"/>
  <c r="BI58" i="2"/>
  <c r="BF59" i="2"/>
  <c r="BG58" i="2"/>
  <c r="AL63" i="2"/>
  <c r="AO58" i="2"/>
  <c r="AM58" i="2"/>
  <c r="AL59" i="2"/>
  <c r="CN20" i="2"/>
  <c r="AP59" i="2"/>
  <c r="AS58" i="2"/>
  <c r="AP63" i="2"/>
  <c r="AQ58" i="2"/>
  <c r="Z63" i="2"/>
  <c r="AC58" i="2"/>
  <c r="Z59" i="2"/>
  <c r="AA58" i="2"/>
  <c r="CG68" i="2"/>
  <c r="CH68" i="2"/>
  <c r="CQ49" i="2"/>
  <c r="F63" i="2"/>
  <c r="I58" i="2"/>
  <c r="G58" i="2"/>
  <c r="F59" i="2"/>
  <c r="H58" i="2"/>
  <c r="BJ69" i="2"/>
  <c r="BQ69" i="2"/>
  <c r="BR15" i="2"/>
  <c r="BJ19" i="2"/>
  <c r="R59" i="2"/>
  <c r="R63" i="2"/>
  <c r="U58" i="2"/>
  <c r="S58" i="2"/>
  <c r="BW31" i="2"/>
  <c r="BZ7" i="2"/>
  <c r="BV15" i="2"/>
  <c r="BV11" i="2"/>
  <c r="BV12" i="2" s="1"/>
  <c r="CM30" i="2"/>
  <c r="CA61" i="2"/>
  <c r="J59" i="2"/>
  <c r="M58" i="2"/>
  <c r="J63" i="2"/>
  <c r="K58" i="2"/>
  <c r="L58" i="2"/>
  <c r="AT63" i="2"/>
  <c r="AW58" i="2"/>
  <c r="AU58" i="2"/>
  <c r="AT59" i="2"/>
  <c r="AH63" i="2"/>
  <c r="AH59" i="2"/>
  <c r="AK58" i="2"/>
  <c r="AI58" i="2"/>
  <c r="CN29" i="2"/>
  <c r="BF12" i="2"/>
  <c r="BF1" i="2"/>
  <c r="BQ70" i="2"/>
  <c r="BJ70" i="2"/>
  <c r="BP67" i="2"/>
  <c r="BP68" i="2"/>
  <c r="BN53" i="2"/>
  <c r="BN52" i="2"/>
  <c r="BN29" i="2"/>
  <c r="BN20" i="2"/>
  <c r="BN21" i="2"/>
  <c r="AX75" i="2"/>
  <c r="AX64" i="2"/>
  <c r="AY63" i="2"/>
  <c r="BA63" i="2"/>
  <c r="N63" i="2"/>
  <c r="Q58" i="2"/>
  <c r="O58" i="2"/>
  <c r="N59" i="2"/>
  <c r="P58" i="2"/>
  <c r="N12" i="2"/>
  <c r="N1" i="2"/>
  <c r="CF21" i="2"/>
  <c r="BQ71" i="2"/>
  <c r="BJ71" i="2"/>
  <c r="CH67" i="2"/>
  <c r="CG67" i="2"/>
  <c r="CE78" i="2"/>
  <c r="R11" i="2"/>
  <c r="S2" i="2"/>
  <c r="V7" i="2"/>
  <c r="V3" i="2" s="1"/>
  <c r="W3" i="2" s="1"/>
  <c r="X3" i="2" s="1"/>
  <c r="Y3" i="2" s="1"/>
  <c r="H78" i="2"/>
  <c r="CF53" i="2"/>
  <c r="L71" i="2"/>
  <c r="L68" i="2"/>
  <c r="L67" i="2"/>
  <c r="L54" i="2"/>
  <c r="L69" i="2"/>
  <c r="L53" i="2"/>
  <c r="L70" i="2"/>
  <c r="L51" i="2"/>
  <c r="L49" i="2"/>
  <c r="L42" i="2"/>
  <c r="L52" i="2"/>
  <c r="L33" i="2"/>
  <c r="L50" i="2"/>
  <c r="L35" i="2"/>
  <c r="L32" i="2"/>
  <c r="L34" i="2"/>
  <c r="L43" i="2"/>
  <c r="L39" i="2"/>
  <c r="L21" i="2"/>
  <c r="L19" i="2"/>
  <c r="L31" i="2"/>
  <c r="L24" i="2"/>
  <c r="L30" i="2"/>
  <c r="L23" i="2"/>
  <c r="L29" i="2"/>
  <c r="L25" i="2"/>
  <c r="L22" i="2"/>
  <c r="L20" i="2"/>
  <c r="L41" i="2"/>
  <c r="L72" i="2"/>
  <c r="L40" i="2"/>
  <c r="L44" i="2"/>
  <c r="L55" i="2"/>
  <c r="L78" i="2"/>
  <c r="BL68" i="2"/>
  <c r="BL67" i="2"/>
  <c r="AD63" i="2"/>
  <c r="AG58" i="2"/>
  <c r="AE58" i="2"/>
  <c r="AD59" i="2"/>
  <c r="BB1" i="2"/>
  <c r="BB12" i="2"/>
  <c r="BB63" i="2"/>
  <c r="BB59" i="2"/>
  <c r="BE58" i="2"/>
  <c r="BC58" i="2"/>
  <c r="BD58" i="2"/>
  <c r="CF52" i="2"/>
  <c r="BN19" i="2"/>
  <c r="H45" i="2"/>
  <c r="V63" i="2"/>
  <c r="V59" i="2"/>
  <c r="Y58" i="2"/>
  <c r="W58" i="2"/>
  <c r="CI50" i="2"/>
  <c r="R15" i="2" l="1"/>
  <c r="R16" i="2" s="1"/>
  <c r="AX79" i="2"/>
  <c r="BA75" i="2"/>
  <c r="AY75" i="2"/>
  <c r="BL70" i="2"/>
  <c r="Z75" i="2"/>
  <c r="AA63" i="2"/>
  <c r="Z64" i="2"/>
  <c r="AC63" i="2"/>
  <c r="CR20" i="2"/>
  <c r="BU70" i="2"/>
  <c r="BN70" i="2"/>
  <c r="BX68" i="2"/>
  <c r="BV29" i="2"/>
  <c r="BV20" i="2"/>
  <c r="BX67" i="2"/>
  <c r="BV52" i="2"/>
  <c r="BV53" i="2"/>
  <c r="BV21" i="2"/>
  <c r="BV31" i="2" s="1"/>
  <c r="CK68" i="2"/>
  <c r="CL68" i="2"/>
  <c r="CJ53" i="2"/>
  <c r="CI78" i="2"/>
  <c r="BQ21" i="2"/>
  <c r="BN31" i="2"/>
  <c r="BU71" i="2"/>
  <c r="BN71" i="2"/>
  <c r="BN30" i="2"/>
  <c r="BN40" i="2" s="1"/>
  <c r="BQ20" i="2"/>
  <c r="AH75" i="2"/>
  <c r="AI63" i="2"/>
  <c r="AH64" i="2"/>
  <c r="AK63" i="2"/>
  <c r="J75" i="2"/>
  <c r="K63" i="2"/>
  <c r="J64" i="2"/>
  <c r="M63" i="2"/>
  <c r="L63" i="2"/>
  <c r="BV19" i="2"/>
  <c r="BV16" i="2"/>
  <c r="R75" i="2"/>
  <c r="R64" i="2"/>
  <c r="S63" i="2"/>
  <c r="U63" i="2"/>
  <c r="BL71" i="2"/>
  <c r="CJ21" i="2"/>
  <c r="N75" i="2"/>
  <c r="Q63" i="2"/>
  <c r="O63" i="2"/>
  <c r="N64" i="2"/>
  <c r="P63" i="2"/>
  <c r="BO29" i="2"/>
  <c r="BQ29" i="2"/>
  <c r="BH71" i="2"/>
  <c r="BH68" i="2"/>
  <c r="BH70" i="2"/>
  <c r="BH69" i="2"/>
  <c r="BH54" i="2"/>
  <c r="BH53" i="2"/>
  <c r="BH67" i="2"/>
  <c r="BH51" i="2"/>
  <c r="BH49" i="2"/>
  <c r="BH44" i="2"/>
  <c r="BH42" i="2"/>
  <c r="BH50" i="2"/>
  <c r="BH52" i="2"/>
  <c r="BH35" i="2"/>
  <c r="BH34" i="2"/>
  <c r="BH33" i="2"/>
  <c r="BH32" i="2"/>
  <c r="BH23" i="2"/>
  <c r="BL23" i="2" s="1"/>
  <c r="BH29" i="2"/>
  <c r="BH22" i="2"/>
  <c r="BL22" i="2" s="1"/>
  <c r="BH20" i="2"/>
  <c r="BL20" i="2" s="1"/>
  <c r="BJ20" i="2" s="1"/>
  <c r="BH39" i="2"/>
  <c r="BH21" i="2"/>
  <c r="BL21" i="2" s="1"/>
  <c r="BJ21" i="2" s="1"/>
  <c r="BH43" i="2"/>
  <c r="BH19" i="2"/>
  <c r="BH31" i="2"/>
  <c r="BH30" i="2"/>
  <c r="BH25" i="2"/>
  <c r="BH24" i="2"/>
  <c r="BL24" i="2" s="1"/>
  <c r="BH72" i="2"/>
  <c r="BH55" i="2"/>
  <c r="BH41" i="2"/>
  <c r="BH40" i="2"/>
  <c r="BH78" i="2"/>
  <c r="BH45" i="2"/>
  <c r="BH61" i="2"/>
  <c r="BZ11" i="2"/>
  <c r="BZ15" i="2"/>
  <c r="CD7" i="2"/>
  <c r="BF75" i="2"/>
  <c r="BG63" i="2"/>
  <c r="BF64" i="2"/>
  <c r="BI63" i="2"/>
  <c r="BH63" i="2"/>
  <c r="BQ52" i="2"/>
  <c r="BM19" i="2"/>
  <c r="BL19" i="2"/>
  <c r="F75" i="2"/>
  <c r="I63" i="2"/>
  <c r="I64" i="2" s="1"/>
  <c r="G63" i="2"/>
  <c r="F64" i="2"/>
  <c r="H63" i="2"/>
  <c r="H64" i="2" s="1"/>
  <c r="BR29" i="2"/>
  <c r="BR20" i="2"/>
  <c r="BR52" i="2"/>
  <c r="BT67" i="2"/>
  <c r="BR21" i="2"/>
  <c r="BT68" i="2"/>
  <c r="BR53" i="2"/>
  <c r="V75" i="2"/>
  <c r="Y63" i="2"/>
  <c r="W63" i="2"/>
  <c r="V64" i="2"/>
  <c r="Z7" i="2"/>
  <c r="V11" i="2"/>
  <c r="W2" i="2"/>
  <c r="BQ53" i="2"/>
  <c r="CR29" i="2"/>
  <c r="CE61" i="2"/>
  <c r="CA31" i="2"/>
  <c r="AP75" i="2"/>
  <c r="AQ63" i="2"/>
  <c r="AP64" i="2"/>
  <c r="AS63" i="2"/>
  <c r="BR19" i="2"/>
  <c r="BR16" i="2"/>
  <c r="BN39" i="2"/>
  <c r="BQ19" i="2"/>
  <c r="BP19" i="2"/>
  <c r="BD70" i="2"/>
  <c r="BD69" i="2"/>
  <c r="BD67" i="2"/>
  <c r="BD71" i="2"/>
  <c r="BD54" i="2"/>
  <c r="BD53" i="2"/>
  <c r="BD68" i="2"/>
  <c r="BD51" i="2"/>
  <c r="BD49" i="2"/>
  <c r="BD52" i="2"/>
  <c r="BD50" i="2"/>
  <c r="BD44" i="2"/>
  <c r="BD42" i="2"/>
  <c r="BD43" i="2"/>
  <c r="BD34" i="2"/>
  <c r="BD39" i="2"/>
  <c r="BD35" i="2"/>
  <c r="BD31" i="2"/>
  <c r="BD33" i="2"/>
  <c r="BD30" i="2"/>
  <c r="BD19" i="2"/>
  <c r="BD24" i="2"/>
  <c r="BD25" i="2"/>
  <c r="BD23" i="2"/>
  <c r="BD32" i="2"/>
  <c r="BD29" i="2"/>
  <c r="BD22" i="2"/>
  <c r="BD21" i="2"/>
  <c r="BD20" i="2"/>
  <c r="BD41" i="2"/>
  <c r="BD55" i="2"/>
  <c r="BD40" i="2"/>
  <c r="BD72" i="2"/>
  <c r="BD45" i="2"/>
  <c r="BD61" i="2"/>
  <c r="BD78" i="2"/>
  <c r="CL67" i="2"/>
  <c r="CK67" i="2"/>
  <c r="P71" i="2"/>
  <c r="P69" i="2"/>
  <c r="P67" i="2"/>
  <c r="P70" i="2"/>
  <c r="P54" i="2"/>
  <c r="P68" i="2"/>
  <c r="P53" i="2"/>
  <c r="P52" i="2"/>
  <c r="P50" i="2"/>
  <c r="P49" i="2"/>
  <c r="P42" i="2"/>
  <c r="P32" i="2"/>
  <c r="P51" i="2"/>
  <c r="P31" i="2"/>
  <c r="P35" i="2"/>
  <c r="P33" i="2"/>
  <c r="P43" i="2"/>
  <c r="P34" i="2"/>
  <c r="P24" i="2"/>
  <c r="P23" i="2"/>
  <c r="P30" i="2"/>
  <c r="P29" i="2"/>
  <c r="P25" i="2"/>
  <c r="P22" i="2"/>
  <c r="P20" i="2"/>
  <c r="P21" i="2"/>
  <c r="P19" i="2"/>
  <c r="P41" i="2"/>
  <c r="P44" i="2"/>
  <c r="P55" i="2"/>
  <c r="P39" i="2"/>
  <c r="P72" i="2"/>
  <c r="P40" i="2"/>
  <c r="P78" i="2"/>
  <c r="P61" i="2"/>
  <c r="P45" i="2"/>
  <c r="BU69" i="2"/>
  <c r="BN69" i="2"/>
  <c r="CU49" i="2"/>
  <c r="AL75" i="2"/>
  <c r="AO63" i="2"/>
  <c r="AM63" i="2"/>
  <c r="AL64" i="2"/>
  <c r="BM2" i="2"/>
  <c r="BN3" i="2"/>
  <c r="AD75" i="2"/>
  <c r="AG63" i="2"/>
  <c r="AE63" i="2"/>
  <c r="AD64" i="2"/>
  <c r="BB75" i="2"/>
  <c r="BE63" i="2"/>
  <c r="BC63" i="2"/>
  <c r="BB64" i="2"/>
  <c r="BD63" i="2"/>
  <c r="CM50" i="2"/>
  <c r="CJ52" i="2"/>
  <c r="R1" i="2"/>
  <c r="R12" i="2"/>
  <c r="T63" i="2" s="1"/>
  <c r="AT75" i="2"/>
  <c r="AX76" i="2" s="1"/>
  <c r="AW63" i="2"/>
  <c r="AU63" i="2"/>
  <c r="AT64" i="2"/>
  <c r="CQ30" i="2"/>
  <c r="BJ72" i="2"/>
  <c r="BL69" i="2"/>
  <c r="BH58" i="2"/>
  <c r="CN52" i="2" l="1"/>
  <c r="CI61" i="2"/>
  <c r="V15" i="2"/>
  <c r="V16" i="2" s="1"/>
  <c r="CD15" i="2"/>
  <c r="CD11" i="2"/>
  <c r="CH7" i="2"/>
  <c r="R79" i="2"/>
  <c r="R76" i="2"/>
  <c r="U75" i="2"/>
  <c r="T75" i="2"/>
  <c r="S75" i="2"/>
  <c r="BQ40" i="2"/>
  <c r="BP40" i="2"/>
  <c r="BO40" i="2"/>
  <c r="BY53" i="2"/>
  <c r="CV20" i="2"/>
  <c r="BZ19" i="2"/>
  <c r="BZ16" i="2"/>
  <c r="BJ41" i="2"/>
  <c r="BM21" i="2"/>
  <c r="BJ31" i="2"/>
  <c r="CN21" i="2"/>
  <c r="BP71" i="2"/>
  <c r="CN53" i="2"/>
  <c r="BY52" i="2"/>
  <c r="BB79" i="2"/>
  <c r="BE75" i="2"/>
  <c r="BD75" i="2"/>
  <c r="BC75" i="2"/>
  <c r="BB76" i="2"/>
  <c r="CP67" i="2"/>
  <c r="CO67" i="2"/>
  <c r="CV29" i="2"/>
  <c r="F79" i="2"/>
  <c r="I75" i="2"/>
  <c r="H75" i="2"/>
  <c r="F76" i="2"/>
  <c r="G75" i="2"/>
  <c r="BV39" i="2"/>
  <c r="BY19" i="2"/>
  <c r="BX19" i="2"/>
  <c r="BY71" i="2"/>
  <c r="BR71" i="2"/>
  <c r="BR69" i="2"/>
  <c r="BY69" i="2"/>
  <c r="CQ50" i="2"/>
  <c r="BU52" i="2"/>
  <c r="BZ12" i="2"/>
  <c r="BJ24" i="2"/>
  <c r="BP24" i="2"/>
  <c r="BJ40" i="2"/>
  <c r="BJ30" i="2"/>
  <c r="BM20" i="2"/>
  <c r="BQ31" i="2"/>
  <c r="BP31" i="2"/>
  <c r="CO68" i="2"/>
  <c r="CP68" i="2"/>
  <c r="BY20" i="2"/>
  <c r="BV30" i="2"/>
  <c r="BU21" i="2"/>
  <c r="BR31" i="2"/>
  <c r="BR41" i="2" s="1"/>
  <c r="BQ39" i="2"/>
  <c r="BP39" i="2"/>
  <c r="BO39" i="2"/>
  <c r="AP76" i="2"/>
  <c r="AP79" i="2"/>
  <c r="AS75" i="2"/>
  <c r="AQ75" i="2"/>
  <c r="BU20" i="2"/>
  <c r="BR30" i="2"/>
  <c r="BJ22" i="2"/>
  <c r="BP22" i="2"/>
  <c r="AH79" i="2"/>
  <c r="AH76" i="2"/>
  <c r="AK75" i="2"/>
  <c r="AI75" i="2"/>
  <c r="BY29" i="2"/>
  <c r="BW29" i="2"/>
  <c r="BN72" i="2"/>
  <c r="BP69" i="2"/>
  <c r="AT79" i="2"/>
  <c r="AT76" i="2"/>
  <c r="AW75" i="2"/>
  <c r="AU75" i="2"/>
  <c r="CE31" i="2"/>
  <c r="BS29" i="2"/>
  <c r="BU29" i="2"/>
  <c r="BA79" i="2"/>
  <c r="AY79" i="2"/>
  <c r="AX80" i="2"/>
  <c r="AL79" i="2"/>
  <c r="AO75" i="2"/>
  <c r="AL76" i="2"/>
  <c r="AM75" i="2"/>
  <c r="AD79" i="2"/>
  <c r="AG75" i="2"/>
  <c r="AD76" i="2"/>
  <c r="AE75" i="2"/>
  <c r="BY31" i="2"/>
  <c r="BX31" i="2"/>
  <c r="V1" i="2"/>
  <c r="V12" i="2"/>
  <c r="V79" i="2"/>
  <c r="Y75" i="2"/>
  <c r="Y76" i="2" s="1"/>
  <c r="V76" i="2"/>
  <c r="W75" i="2"/>
  <c r="BP23" i="2"/>
  <c r="BJ23" i="2"/>
  <c r="BN41" i="2"/>
  <c r="BP70" i="2"/>
  <c r="Z79" i="2"/>
  <c r="AC75" i="2"/>
  <c r="AC76" i="2" s="1"/>
  <c r="AA75" i="2"/>
  <c r="Z76" i="2"/>
  <c r="BJ73" i="2"/>
  <c r="BL72" i="2"/>
  <c r="BM72" i="2"/>
  <c r="T69" i="2"/>
  <c r="T68" i="2"/>
  <c r="T67" i="2"/>
  <c r="T71" i="2"/>
  <c r="T70" i="2"/>
  <c r="T53" i="2"/>
  <c r="T52" i="2"/>
  <c r="T50" i="2"/>
  <c r="T51" i="2"/>
  <c r="T49" i="2"/>
  <c r="T54" i="2"/>
  <c r="T42" i="2"/>
  <c r="T35" i="2"/>
  <c r="T43" i="2"/>
  <c r="T32" i="2"/>
  <c r="T34" i="2"/>
  <c r="T33" i="2"/>
  <c r="T30" i="2"/>
  <c r="T29" i="2"/>
  <c r="T22" i="2"/>
  <c r="T20" i="2"/>
  <c r="T19" i="2"/>
  <c r="T24" i="2"/>
  <c r="T31" i="2"/>
  <c r="T25" i="2"/>
  <c r="T23" i="2"/>
  <c r="T21" i="2"/>
  <c r="T41" i="2"/>
  <c r="T72" i="2"/>
  <c r="T55" i="2"/>
  <c r="T39" i="2"/>
  <c r="T40" i="2"/>
  <c r="T44" i="2"/>
  <c r="T45" i="2"/>
  <c r="T61" i="2"/>
  <c r="T78" i="2"/>
  <c r="T58" i="2"/>
  <c r="CU30" i="2"/>
  <c r="BO3" i="2"/>
  <c r="BN2" i="2"/>
  <c r="CY49" i="2"/>
  <c r="BR39" i="2"/>
  <c r="BU19" i="2"/>
  <c r="BT19" i="2"/>
  <c r="AD7" i="2"/>
  <c r="Z11" i="2"/>
  <c r="AA2" i="2"/>
  <c r="BU53" i="2"/>
  <c r="BF79" i="2"/>
  <c r="BF76" i="2"/>
  <c r="BI75" i="2"/>
  <c r="BG75" i="2"/>
  <c r="BH75" i="2"/>
  <c r="N79" i="2"/>
  <c r="N76" i="2"/>
  <c r="Q75" i="2"/>
  <c r="P75" i="2"/>
  <c r="P76" i="2" s="1"/>
  <c r="O75" i="2"/>
  <c r="J79" i="2"/>
  <c r="M75" i="2"/>
  <c r="M76" i="2" s="1"/>
  <c r="J76" i="2"/>
  <c r="L75" i="2"/>
  <c r="L76" i="2" s="1"/>
  <c r="K75" i="2"/>
  <c r="BQ30" i="2"/>
  <c r="BP30" i="2"/>
  <c r="CM78" i="2"/>
  <c r="BV41" i="2"/>
  <c r="BY21" i="2"/>
  <c r="BY70" i="2"/>
  <c r="BR70" i="2"/>
  <c r="Z3" i="2"/>
  <c r="AA3" i="2" s="1"/>
  <c r="AB3" i="2" s="1"/>
  <c r="AC3" i="2" s="1"/>
  <c r="AD3" i="2" s="1"/>
  <c r="AE3" i="2" s="1"/>
  <c r="AF3" i="2" s="1"/>
  <c r="AG3" i="2" s="1"/>
  <c r="Z15" i="2" l="1"/>
  <c r="Z16" i="2" s="1"/>
  <c r="BQ41" i="2"/>
  <c r="BP41" i="2"/>
  <c r="BO41" i="2"/>
  <c r="X70" i="2"/>
  <c r="X71" i="2"/>
  <c r="X69" i="2"/>
  <c r="X67" i="2"/>
  <c r="X68" i="2"/>
  <c r="X54" i="2"/>
  <c r="X53" i="2"/>
  <c r="X51" i="2"/>
  <c r="X49" i="2"/>
  <c r="X52" i="2"/>
  <c r="X50" i="2"/>
  <c r="X42" i="2"/>
  <c r="X43" i="2"/>
  <c r="X34" i="2"/>
  <c r="X39" i="2"/>
  <c r="X35" i="2"/>
  <c r="X31" i="2"/>
  <c r="X33" i="2"/>
  <c r="X30" i="2"/>
  <c r="X19" i="2"/>
  <c r="X32" i="2"/>
  <c r="X24" i="2"/>
  <c r="X25" i="2"/>
  <c r="X23" i="2"/>
  <c r="X29" i="2"/>
  <c r="X22" i="2"/>
  <c r="X21" i="2"/>
  <c r="X20" i="2"/>
  <c r="X55" i="2"/>
  <c r="X40" i="2"/>
  <c r="X44" i="2"/>
  <c r="X72" i="2"/>
  <c r="X41" i="2"/>
  <c r="X78" i="2"/>
  <c r="X61" i="2"/>
  <c r="X45" i="2"/>
  <c r="X58" i="2"/>
  <c r="X63" i="2"/>
  <c r="AD81" i="2"/>
  <c r="AD80" i="2"/>
  <c r="AG79" i="2"/>
  <c r="AE79" i="2"/>
  <c r="BN22" i="2"/>
  <c r="BT22" i="2"/>
  <c r="BU31" i="2"/>
  <c r="BT31" i="2"/>
  <c r="F80" i="2"/>
  <c r="I79" i="2"/>
  <c r="H79" i="2"/>
  <c r="F81" i="2"/>
  <c r="G79" i="2"/>
  <c r="BL41" i="2"/>
  <c r="BK41" i="2"/>
  <c r="BM41" i="2"/>
  <c r="CQ78" i="2"/>
  <c r="M79" i="2"/>
  <c r="L79" i="2"/>
  <c r="K79" i="2"/>
  <c r="J81" i="2"/>
  <c r="J80" i="2"/>
  <c r="AH7" i="2"/>
  <c r="AD11" i="2"/>
  <c r="AE2" i="2"/>
  <c r="BM23" i="2"/>
  <c r="BM22" i="2"/>
  <c r="CS68" i="2"/>
  <c r="CT68" i="2"/>
  <c r="BM40" i="2"/>
  <c r="BL40" i="2"/>
  <c r="BK40" i="2"/>
  <c r="CU50" i="2"/>
  <c r="CD12" i="2"/>
  <c r="DC49" i="2"/>
  <c r="BN23" i="2"/>
  <c r="BT23" i="2"/>
  <c r="BJ25" i="2"/>
  <c r="AS79" i="2"/>
  <c r="AQ79" i="2"/>
  <c r="AP81" i="2"/>
  <c r="AP80" i="2"/>
  <c r="BT41" i="2"/>
  <c r="BS41" i="2"/>
  <c r="BU41" i="2"/>
  <c r="BN24" i="2"/>
  <c r="BT24" i="2"/>
  <c r="CC69" i="2"/>
  <c r="BV69" i="2"/>
  <c r="BY39" i="2"/>
  <c r="BX39" i="2"/>
  <c r="BW39" i="2"/>
  <c r="CZ29" i="2"/>
  <c r="CC19" i="2"/>
  <c r="CB19" i="2"/>
  <c r="CD16" i="2"/>
  <c r="CD19" i="2"/>
  <c r="AH3" i="2"/>
  <c r="AI3" i="2" s="1"/>
  <c r="AJ3" i="2" s="1"/>
  <c r="AK3" i="2" s="1"/>
  <c r="BU30" i="2"/>
  <c r="BT30" i="2"/>
  <c r="BM24" i="2"/>
  <c r="BK24" i="2"/>
  <c r="BT69" i="2"/>
  <c r="BR72" i="2"/>
  <c r="CR21" i="2"/>
  <c r="CZ20" i="2"/>
  <c r="T76" i="2"/>
  <c r="BY41" i="2"/>
  <c r="BX41" i="2"/>
  <c r="BW41" i="2"/>
  <c r="BT70" i="2"/>
  <c r="Q76" i="2"/>
  <c r="X75" i="2"/>
  <c r="X76" i="2" s="1"/>
  <c r="AT81" i="2"/>
  <c r="AW79" i="2"/>
  <c r="AT80" i="2"/>
  <c r="AU79" i="2"/>
  <c r="BY30" i="2"/>
  <c r="BX30" i="2"/>
  <c r="BZ29" i="2"/>
  <c r="BZ20" i="2"/>
  <c r="CB68" i="2"/>
  <c r="CB67" i="2"/>
  <c r="BZ21" i="2"/>
  <c r="BZ53" i="2"/>
  <c r="BZ52" i="2"/>
  <c r="BT71" i="2"/>
  <c r="BE79" i="2"/>
  <c r="BD79" i="2"/>
  <c r="BC79" i="2"/>
  <c r="U76" i="2"/>
  <c r="BO2" i="2"/>
  <c r="BP3" i="2"/>
  <c r="AC79" i="2"/>
  <c r="Z81" i="2"/>
  <c r="Z80" i="2"/>
  <c r="AA79" i="2"/>
  <c r="AL80" i="2"/>
  <c r="AO79" i="2"/>
  <c r="AL81" i="2"/>
  <c r="AM79" i="2"/>
  <c r="CC71" i="2"/>
  <c r="BV71" i="2"/>
  <c r="BM31" i="2"/>
  <c r="BL31" i="2"/>
  <c r="CM61" i="2"/>
  <c r="N81" i="2"/>
  <c r="Q79" i="2"/>
  <c r="N80" i="2"/>
  <c r="P79" i="2"/>
  <c r="O79" i="2"/>
  <c r="CY30" i="2"/>
  <c r="CI31" i="2"/>
  <c r="BR40" i="2"/>
  <c r="CT67" i="2"/>
  <c r="CS67" i="2"/>
  <c r="U79" i="2"/>
  <c r="T79" i="2"/>
  <c r="S79" i="2"/>
  <c r="R81" i="2"/>
  <c r="R80" i="2"/>
  <c r="CR52" i="2"/>
  <c r="BI79" i="2"/>
  <c r="BH79" i="2"/>
  <c r="BF81" i="2"/>
  <c r="BG79" i="2"/>
  <c r="BF80" i="2"/>
  <c r="CC70" i="2"/>
  <c r="BV70" i="2"/>
  <c r="Z12" i="2"/>
  <c r="AB79" i="2" s="1"/>
  <c r="Z1" i="2"/>
  <c r="BU39" i="2"/>
  <c r="BS39" i="2"/>
  <c r="BT39" i="2"/>
  <c r="V81" i="2"/>
  <c r="V80" i="2"/>
  <c r="Y79" i="2"/>
  <c r="X79" i="2"/>
  <c r="W79" i="2"/>
  <c r="AX81" i="2"/>
  <c r="BP72" i="2"/>
  <c r="BN73" i="2"/>
  <c r="BQ72" i="2"/>
  <c r="AH81" i="2"/>
  <c r="AH80" i="2"/>
  <c r="AK79" i="2"/>
  <c r="AI79" i="2"/>
  <c r="BV40" i="2"/>
  <c r="BM30" i="2"/>
  <c r="BL30" i="2"/>
  <c r="CR53" i="2"/>
  <c r="CL7" i="2"/>
  <c r="CH15" i="2"/>
  <c r="CH11" i="2"/>
  <c r="CH12" i="2" l="1"/>
  <c r="BY40" i="2"/>
  <c r="BX40" i="2"/>
  <c r="BW40" i="2"/>
  <c r="CG70" i="2"/>
  <c r="BZ70" i="2"/>
  <c r="BX71" i="2"/>
  <c r="CG19" i="2"/>
  <c r="CF19" i="2"/>
  <c r="BR24" i="2"/>
  <c r="BX24" i="2"/>
  <c r="CD20" i="2"/>
  <c r="CD29" i="2"/>
  <c r="CF67" i="2"/>
  <c r="CF68" i="2"/>
  <c r="CD52" i="2"/>
  <c r="CD53" i="2"/>
  <c r="CD21" i="2"/>
  <c r="BQ22" i="2"/>
  <c r="BN25" i="2"/>
  <c r="BO23" i="2" s="1"/>
  <c r="CH19" i="2"/>
  <c r="CH16" i="2"/>
  <c r="CX67" i="2"/>
  <c r="CW67" i="2"/>
  <c r="CG71" i="2"/>
  <c r="BZ71" i="2"/>
  <c r="DD29" i="2"/>
  <c r="BQ24" i="2"/>
  <c r="BU40" i="2"/>
  <c r="BT40" i="2"/>
  <c r="BS40" i="2"/>
  <c r="CC20" i="2"/>
  <c r="BZ30" i="2"/>
  <c r="BZ40" i="2" s="1"/>
  <c r="BJ78" i="2"/>
  <c r="BJ61" i="2"/>
  <c r="BM25" i="2"/>
  <c r="BL25" i="2"/>
  <c r="BJ26" i="2"/>
  <c r="BK68" i="2"/>
  <c r="BK67" i="2"/>
  <c r="BJ51" i="2"/>
  <c r="BJ50" i="2"/>
  <c r="BJ49" i="2"/>
  <c r="BK69" i="2"/>
  <c r="BK19" i="2"/>
  <c r="BK71" i="2"/>
  <c r="BK70" i="2"/>
  <c r="BJ54" i="2"/>
  <c r="BK21" i="2"/>
  <c r="BK72" i="2"/>
  <c r="BK20" i="2"/>
  <c r="CY50" i="2"/>
  <c r="AD12" i="2"/>
  <c r="AD1" i="2"/>
  <c r="CP7" i="2"/>
  <c r="CL15" i="2"/>
  <c r="CL11" i="2"/>
  <c r="CM31" i="2"/>
  <c r="CC29" i="2"/>
  <c r="CA29" i="2"/>
  <c r="DD20" i="2"/>
  <c r="BX23" i="2"/>
  <c r="BR23" i="2"/>
  <c r="AD15" i="2"/>
  <c r="AD16" i="2" s="1"/>
  <c r="CU78" i="2"/>
  <c r="CV53" i="2"/>
  <c r="BQ23" i="2"/>
  <c r="BK22" i="2"/>
  <c r="AH11" i="2"/>
  <c r="AH15" i="2"/>
  <c r="AH16" i="2" s="1"/>
  <c r="AI2" i="2"/>
  <c r="AL7" i="2"/>
  <c r="CQ61" i="2"/>
  <c r="BQ3" i="2"/>
  <c r="BP2" i="2"/>
  <c r="CC52" i="2"/>
  <c r="DC30" i="2"/>
  <c r="AB71" i="2"/>
  <c r="AB68" i="2"/>
  <c r="AB70" i="2"/>
  <c r="AB69" i="2"/>
  <c r="AB54" i="2"/>
  <c r="AB53" i="2"/>
  <c r="AB67" i="2"/>
  <c r="AB51" i="2"/>
  <c r="AB49" i="2"/>
  <c r="AB50" i="2"/>
  <c r="AB42" i="2"/>
  <c r="AB52" i="2"/>
  <c r="AB35" i="2"/>
  <c r="AB34" i="2"/>
  <c r="AB33" i="2"/>
  <c r="AB32" i="2"/>
  <c r="AB23" i="2"/>
  <c r="AB39" i="2"/>
  <c r="AB29" i="2"/>
  <c r="AB31" i="2"/>
  <c r="AB30" i="2"/>
  <c r="AB22" i="2"/>
  <c r="AB20" i="2"/>
  <c r="AB21" i="2"/>
  <c r="AB19" i="2"/>
  <c r="AB43" i="2"/>
  <c r="AB25" i="2"/>
  <c r="AB24" i="2"/>
  <c r="AB40" i="2"/>
  <c r="AB44" i="2"/>
  <c r="AB41" i="2"/>
  <c r="AB72" i="2"/>
  <c r="AB55" i="2"/>
  <c r="AB45" i="2"/>
  <c r="AB78" i="2"/>
  <c r="AB61" i="2"/>
  <c r="AB58" i="2"/>
  <c r="AB63" i="2"/>
  <c r="AB75" i="2"/>
  <c r="AB76" i="2" s="1"/>
  <c r="CV52" i="2"/>
  <c r="CC53" i="2"/>
  <c r="CV21" i="2"/>
  <c r="BZ39" i="2"/>
  <c r="BX69" i="2"/>
  <c r="BV72" i="2"/>
  <c r="BK23" i="2"/>
  <c r="BX70" i="2"/>
  <c r="CC21" i="2"/>
  <c r="BZ31" i="2"/>
  <c r="BZ41" i="2" s="1"/>
  <c r="BT72" i="2"/>
  <c r="BU72" i="2"/>
  <c r="BR73" i="2"/>
  <c r="AL3" i="2"/>
  <c r="AM3" i="2" s="1"/>
  <c r="AN3" i="2" s="1"/>
  <c r="AO3" i="2" s="1"/>
  <c r="BZ69" i="2"/>
  <c r="CG69" i="2"/>
  <c r="CW68" i="2"/>
  <c r="CX68" i="2"/>
  <c r="BR22" i="2"/>
  <c r="BX22" i="2"/>
  <c r="CZ21" i="2" l="1"/>
  <c r="AH1" i="2"/>
  <c r="AH12" i="2"/>
  <c r="CY78" i="2"/>
  <c r="BM54" i="2"/>
  <c r="BL54" i="2"/>
  <c r="BK54" i="2"/>
  <c r="DB67" i="2"/>
  <c r="DA67" i="2"/>
  <c r="CG21" i="2"/>
  <c r="CD31" i="2"/>
  <c r="CD41" i="2" s="1"/>
  <c r="BU24" i="2"/>
  <c r="DA68" i="2"/>
  <c r="DB68" i="2"/>
  <c r="BQ2" i="2"/>
  <c r="BR3" i="2"/>
  <c r="AF71" i="2"/>
  <c r="AF70" i="2"/>
  <c r="AF69" i="2"/>
  <c r="AF68" i="2"/>
  <c r="AF67" i="2"/>
  <c r="AF54" i="2"/>
  <c r="AF52" i="2"/>
  <c r="AF50" i="2"/>
  <c r="AF53" i="2"/>
  <c r="AF51" i="2"/>
  <c r="AF42" i="2"/>
  <c r="AF33" i="2"/>
  <c r="AF43" i="2"/>
  <c r="AF32" i="2"/>
  <c r="AF35" i="2"/>
  <c r="AF49" i="2"/>
  <c r="AF31" i="2"/>
  <c r="AF22" i="2"/>
  <c r="AF20" i="2"/>
  <c r="AF30" i="2"/>
  <c r="AF21" i="2"/>
  <c r="AF34" i="2"/>
  <c r="AF25" i="2"/>
  <c r="AF24" i="2"/>
  <c r="AF23" i="2"/>
  <c r="AF29" i="2"/>
  <c r="AF19" i="2"/>
  <c r="AF55" i="2"/>
  <c r="AF72" i="2"/>
  <c r="AF40" i="2"/>
  <c r="AF44" i="2"/>
  <c r="AF39" i="2"/>
  <c r="AF41" i="2"/>
  <c r="AF78" i="2"/>
  <c r="AF45" i="2"/>
  <c r="AF61" i="2"/>
  <c r="AF58" i="2"/>
  <c r="AF63" i="2"/>
  <c r="AF75" i="2"/>
  <c r="AF79" i="2"/>
  <c r="CG53" i="2"/>
  <c r="CB70" i="2"/>
  <c r="CQ31" i="2"/>
  <c r="CC40" i="2"/>
  <c r="CB40" i="2"/>
  <c r="CA40" i="2"/>
  <c r="CG52" i="2"/>
  <c r="CK70" i="2"/>
  <c r="CD70" i="2"/>
  <c r="BX72" i="2"/>
  <c r="BV73" i="2"/>
  <c r="BY72" i="2"/>
  <c r="CZ52" i="2"/>
  <c r="CU61" i="2"/>
  <c r="BU23" i="2"/>
  <c r="BK25" i="2"/>
  <c r="CB71" i="2"/>
  <c r="CK19" i="2"/>
  <c r="CJ19" i="2"/>
  <c r="CC31" i="2"/>
  <c r="CB31" i="2"/>
  <c r="CK69" i="2"/>
  <c r="CD69" i="2"/>
  <c r="CB69" i="2"/>
  <c r="BZ72" i="2"/>
  <c r="AL11" i="2"/>
  <c r="AM2" i="2"/>
  <c r="AP7" i="2"/>
  <c r="BV23" i="2"/>
  <c r="CB23" i="2"/>
  <c r="CL12" i="2"/>
  <c r="DC50" i="2"/>
  <c r="CD71" i="2"/>
  <c r="CK71" i="2"/>
  <c r="BN78" i="2"/>
  <c r="BO68" i="2"/>
  <c r="BO67" i="2"/>
  <c r="BN51" i="2"/>
  <c r="BN49" i="2"/>
  <c r="BN50" i="2"/>
  <c r="BN26" i="2"/>
  <c r="BQ25" i="2"/>
  <c r="BP25" i="2"/>
  <c r="BN61" i="2"/>
  <c r="BO20" i="2"/>
  <c r="BN54" i="2"/>
  <c r="BO21" i="2"/>
  <c r="BO53" i="2"/>
  <c r="BO52" i="2"/>
  <c r="BO19" i="2"/>
  <c r="BO69" i="2"/>
  <c r="BO70" i="2"/>
  <c r="BO71" i="2"/>
  <c r="BO72" i="2"/>
  <c r="BV22" i="2"/>
  <c r="CB22" i="2"/>
  <c r="CB41" i="2"/>
  <c r="CA41" i="2"/>
  <c r="CC41" i="2"/>
  <c r="CL19" i="2"/>
  <c r="CL16" i="2"/>
  <c r="BM49" i="2"/>
  <c r="BL49" i="2"/>
  <c r="BM61" i="2"/>
  <c r="BL61" i="2"/>
  <c r="BO22" i="2"/>
  <c r="CG29" i="2"/>
  <c r="CE29" i="2"/>
  <c r="CD39" i="2"/>
  <c r="AP3" i="2"/>
  <c r="AQ3" i="2" s="1"/>
  <c r="AR3" i="2" s="1"/>
  <c r="AS3" i="2" s="1"/>
  <c r="BU22" i="2"/>
  <c r="BR25" i="2"/>
  <c r="BS24" i="2" s="1"/>
  <c r="CC39" i="2"/>
  <c r="CB39" i="2"/>
  <c r="CA39" i="2"/>
  <c r="CZ53" i="2"/>
  <c r="CP15" i="2"/>
  <c r="CP11" i="2"/>
  <c r="CT7" i="2"/>
  <c r="BM50" i="2"/>
  <c r="BL50" i="2"/>
  <c r="BM78" i="2"/>
  <c r="BL78" i="2"/>
  <c r="CG20" i="2"/>
  <c r="CD30" i="2"/>
  <c r="CD40" i="2" s="1"/>
  <c r="CH29" i="2"/>
  <c r="CH20" i="2"/>
  <c r="CJ68" i="2"/>
  <c r="CJ67" i="2"/>
  <c r="CH52" i="2"/>
  <c r="CH21" i="2"/>
  <c r="CH53" i="2"/>
  <c r="BM51" i="2"/>
  <c r="BL51" i="2"/>
  <c r="CB30" i="2"/>
  <c r="CC30" i="2"/>
  <c r="BO24" i="2"/>
  <c r="BV24" i="2"/>
  <c r="CB24" i="2"/>
  <c r="BQ49" i="2" l="1"/>
  <c r="BN55" i="2"/>
  <c r="BP49" i="2"/>
  <c r="AL15" i="2"/>
  <c r="AL16" i="2" s="1"/>
  <c r="CG41" i="2"/>
  <c r="CF41" i="2"/>
  <c r="CE41" i="2"/>
  <c r="CP16" i="2"/>
  <c r="CP19" i="2"/>
  <c r="DD52" i="2"/>
  <c r="DC78" i="2"/>
  <c r="CL29" i="2"/>
  <c r="CL20" i="2"/>
  <c r="CN67" i="2"/>
  <c r="CN68" i="2"/>
  <c r="CL52" i="2"/>
  <c r="CL53" i="2"/>
  <c r="CL21" i="2"/>
  <c r="BZ24" i="2"/>
  <c r="CF24" i="2"/>
  <c r="BS67" i="2"/>
  <c r="BR51" i="2"/>
  <c r="BR49" i="2"/>
  <c r="BR50" i="2"/>
  <c r="BU25" i="2"/>
  <c r="BT25" i="2"/>
  <c r="BR26" i="2"/>
  <c r="BS68" i="2"/>
  <c r="BR78" i="2"/>
  <c r="BR61" i="2"/>
  <c r="BS52" i="2"/>
  <c r="BS20" i="2"/>
  <c r="BS53" i="2"/>
  <c r="BS19" i="2"/>
  <c r="BS21" i="2"/>
  <c r="BR54" i="2"/>
  <c r="BS70" i="2"/>
  <c r="BS71" i="2"/>
  <c r="BS69" i="2"/>
  <c r="BS72" i="2"/>
  <c r="CK52" i="2"/>
  <c r="CG40" i="2"/>
  <c r="CF40" i="2"/>
  <c r="CE40" i="2"/>
  <c r="DD53" i="2"/>
  <c r="BS22" i="2"/>
  <c r="BQ61" i="2"/>
  <c r="BP61" i="2"/>
  <c r="CF23" i="2"/>
  <c r="BZ23" i="2"/>
  <c r="BZ73" i="2"/>
  <c r="CB72" i="2"/>
  <c r="CC72" i="2"/>
  <c r="BS23" i="2"/>
  <c r="AJ68" i="2"/>
  <c r="AJ71" i="2"/>
  <c r="AJ70" i="2"/>
  <c r="AJ69" i="2"/>
  <c r="AJ53" i="2"/>
  <c r="AJ67" i="2"/>
  <c r="AJ51" i="2"/>
  <c r="AJ49" i="2"/>
  <c r="AJ52" i="2"/>
  <c r="AJ50" i="2"/>
  <c r="AJ54" i="2"/>
  <c r="AJ44" i="2"/>
  <c r="AJ42" i="2"/>
  <c r="AJ43" i="2"/>
  <c r="AJ35" i="2"/>
  <c r="AJ32" i="2"/>
  <c r="AJ34" i="2"/>
  <c r="AJ31" i="2"/>
  <c r="AJ24" i="2"/>
  <c r="AJ33" i="2"/>
  <c r="AJ23" i="2"/>
  <c r="AJ29" i="2"/>
  <c r="AJ22" i="2"/>
  <c r="AJ20" i="2"/>
  <c r="AJ30" i="2"/>
  <c r="AJ21" i="2"/>
  <c r="AJ25" i="2"/>
  <c r="AJ19" i="2"/>
  <c r="AJ39" i="2"/>
  <c r="AJ55" i="2"/>
  <c r="AJ40" i="2"/>
  <c r="AJ41" i="2"/>
  <c r="AJ72" i="2"/>
  <c r="AJ61" i="2"/>
  <c r="AJ78" i="2"/>
  <c r="AJ45" i="2"/>
  <c r="AJ58" i="2"/>
  <c r="AJ63" i="2"/>
  <c r="AJ75" i="2"/>
  <c r="AJ79" i="2"/>
  <c r="CK53" i="2"/>
  <c r="CK21" i="2"/>
  <c r="CH31" i="2"/>
  <c r="BQ51" i="2"/>
  <c r="BP51" i="2"/>
  <c r="BY24" i="2"/>
  <c r="BQ78" i="2"/>
  <c r="BP78" i="2"/>
  <c r="BY23" i="2"/>
  <c r="BR2" i="2"/>
  <c r="BS3" i="2"/>
  <c r="DE67" i="2"/>
  <c r="CP12" i="2"/>
  <c r="CL39" i="2"/>
  <c r="CO19" i="2"/>
  <c r="CN19" i="2"/>
  <c r="CK20" i="2"/>
  <c r="CH30" i="2"/>
  <c r="BO25" i="2"/>
  <c r="CH71" i="2"/>
  <c r="CO71" i="2"/>
  <c r="AQ2" i="2"/>
  <c r="AP15" i="2"/>
  <c r="AP16" i="2" s="1"/>
  <c r="AP11" i="2"/>
  <c r="AT7" i="2"/>
  <c r="CG31" i="2"/>
  <c r="CF31" i="2"/>
  <c r="BP54" i="2"/>
  <c r="BO54" i="2"/>
  <c r="BO55" i="2" s="1"/>
  <c r="BQ54" i="2"/>
  <c r="CK29" i="2"/>
  <c r="CI29" i="2"/>
  <c r="CG39" i="2"/>
  <c r="CF39" i="2"/>
  <c r="CE39" i="2"/>
  <c r="BZ22" i="2"/>
  <c r="CF22" i="2"/>
  <c r="CF71" i="2"/>
  <c r="CF69" i="2"/>
  <c r="CD72" i="2"/>
  <c r="CH39" i="2"/>
  <c r="CF70" i="2"/>
  <c r="CU31" i="2"/>
  <c r="DE68" i="2"/>
  <c r="DD21" i="2"/>
  <c r="AT3" i="2"/>
  <c r="AU3" i="2" s="1"/>
  <c r="AV3" i="2" s="1"/>
  <c r="AW3" i="2" s="1"/>
  <c r="CG30" i="2"/>
  <c r="CF30" i="2"/>
  <c r="CT11" i="2"/>
  <c r="CX7" i="2"/>
  <c r="BY22" i="2"/>
  <c r="BV25" i="2"/>
  <c r="BW22" i="2" s="1"/>
  <c r="BP50" i="2"/>
  <c r="BQ50" i="2"/>
  <c r="AL12" i="2"/>
  <c r="AL1" i="2"/>
  <c r="CH69" i="2"/>
  <c r="CO69" i="2"/>
  <c r="CY61" i="2"/>
  <c r="CH70" i="2"/>
  <c r="CO70" i="2"/>
  <c r="BS25" i="2" l="1"/>
  <c r="CS69" i="2"/>
  <c r="CL69" i="2"/>
  <c r="AN67" i="2"/>
  <c r="AN71" i="2"/>
  <c r="AN70" i="2"/>
  <c r="AN69" i="2"/>
  <c r="AN68" i="2"/>
  <c r="AN53" i="2"/>
  <c r="AN54" i="2"/>
  <c r="AN51" i="2"/>
  <c r="AN49" i="2"/>
  <c r="AN52" i="2"/>
  <c r="AN50" i="2"/>
  <c r="AN42" i="2"/>
  <c r="AN34" i="2"/>
  <c r="AN39" i="2"/>
  <c r="AN31" i="2"/>
  <c r="AN33" i="2"/>
  <c r="AN30" i="2"/>
  <c r="AN43" i="2"/>
  <c r="AN35" i="2"/>
  <c r="AN23" i="2"/>
  <c r="AN29" i="2"/>
  <c r="AN22" i="2"/>
  <c r="AN32" i="2"/>
  <c r="AN25" i="2"/>
  <c r="AN21" i="2"/>
  <c r="AN19" i="2"/>
  <c r="AN24" i="2"/>
  <c r="AN20" i="2"/>
  <c r="AN55" i="2"/>
  <c r="AN41" i="2"/>
  <c r="AN40" i="2"/>
  <c r="AN44" i="2"/>
  <c r="AN72" i="2"/>
  <c r="AN45" i="2"/>
  <c r="AN61" i="2"/>
  <c r="AN78" i="2"/>
  <c r="AN58" i="2"/>
  <c r="AN63" i="2"/>
  <c r="AN75" i="2"/>
  <c r="AN79" i="2"/>
  <c r="CF72" i="2"/>
  <c r="CD73" i="2"/>
  <c r="CG72" i="2"/>
  <c r="CL70" i="2"/>
  <c r="CS70" i="2"/>
  <c r="BW67" i="2"/>
  <c r="BV51" i="2"/>
  <c r="BV49" i="2"/>
  <c r="BV26" i="2"/>
  <c r="BY25" i="2"/>
  <c r="BX25" i="2"/>
  <c r="BW68" i="2"/>
  <c r="BV50" i="2"/>
  <c r="BV78" i="2"/>
  <c r="BV61" i="2"/>
  <c r="BW52" i="2"/>
  <c r="BW19" i="2"/>
  <c r="BW21" i="2"/>
  <c r="BW53" i="2"/>
  <c r="BW20" i="2"/>
  <c r="BV54" i="2"/>
  <c r="BW71" i="2"/>
  <c r="BW70" i="2"/>
  <c r="BW69" i="2"/>
  <c r="BW72" i="2"/>
  <c r="CY31" i="2"/>
  <c r="BS2" i="2"/>
  <c r="BT3" i="2"/>
  <c r="BW24" i="2"/>
  <c r="CD23" i="2"/>
  <c r="CJ23" i="2"/>
  <c r="CC24" i="2"/>
  <c r="AX7" i="2"/>
  <c r="AT11" i="2"/>
  <c r="AU2" i="2"/>
  <c r="AT15" i="2"/>
  <c r="CJ30" i="2"/>
  <c r="CK30" i="2"/>
  <c r="CO39" i="2"/>
  <c r="CM39" i="2"/>
  <c r="CN39" i="2"/>
  <c r="CO21" i="2"/>
  <c r="CL31" i="2"/>
  <c r="AX3" i="2"/>
  <c r="AY3" i="2" s="1"/>
  <c r="AZ3" i="2" s="1"/>
  <c r="BA3" i="2" s="1"/>
  <c r="AP12" i="2"/>
  <c r="AP1" i="2"/>
  <c r="BW23" i="2"/>
  <c r="CO53" i="2"/>
  <c r="CP20" i="2"/>
  <c r="CP29" i="2"/>
  <c r="CR67" i="2"/>
  <c r="CR68" i="2"/>
  <c r="CP53" i="2"/>
  <c r="CP52" i="2"/>
  <c r="CP21" i="2"/>
  <c r="BT50" i="2"/>
  <c r="BU50" i="2"/>
  <c r="CO52" i="2"/>
  <c r="CK39" i="2"/>
  <c r="CJ39" i="2"/>
  <c r="CI39" i="2"/>
  <c r="CC22" i="2"/>
  <c r="BZ25" i="2"/>
  <c r="CA23" i="2" s="1"/>
  <c r="CH40" i="2"/>
  <c r="CK31" i="2"/>
  <c r="CJ31" i="2"/>
  <c r="BT49" i="2"/>
  <c r="BR55" i="2"/>
  <c r="BU49" i="2"/>
  <c r="CS19" i="2"/>
  <c r="CR19" i="2"/>
  <c r="CJ69" i="2"/>
  <c r="CH72" i="2"/>
  <c r="CD22" i="2"/>
  <c r="CJ22" i="2"/>
  <c r="CH41" i="2"/>
  <c r="BU61" i="2"/>
  <c r="BT61" i="2"/>
  <c r="BT51" i="2"/>
  <c r="BU51" i="2"/>
  <c r="BP55" i="2"/>
  <c r="BQ55" i="2"/>
  <c r="CT15" i="2"/>
  <c r="CL71" i="2"/>
  <c r="CS71" i="2"/>
  <c r="BU78" i="2"/>
  <c r="BT78" i="2"/>
  <c r="CO20" i="2"/>
  <c r="CL30" i="2"/>
  <c r="CL40" i="2" s="1"/>
  <c r="DC61" i="2"/>
  <c r="DB7" i="2"/>
  <c r="CX11" i="2"/>
  <c r="CJ70" i="2"/>
  <c r="CT12" i="2"/>
  <c r="CJ71" i="2"/>
  <c r="CC23" i="2"/>
  <c r="BU54" i="2"/>
  <c r="BT54" i="2"/>
  <c r="BS54" i="2"/>
  <c r="BS55" i="2" s="1"/>
  <c r="CD24" i="2"/>
  <c r="CJ24" i="2"/>
  <c r="CO29" i="2"/>
  <c r="CM29" i="2"/>
  <c r="CA24" i="2" l="1"/>
  <c r="CA22" i="2"/>
  <c r="BU55" i="2"/>
  <c r="BT55" i="2"/>
  <c r="BR56" i="2"/>
  <c r="AR71" i="2"/>
  <c r="AR68" i="2"/>
  <c r="AR67" i="2"/>
  <c r="AR70" i="2"/>
  <c r="AR54" i="2"/>
  <c r="AR53" i="2"/>
  <c r="AR69" i="2"/>
  <c r="AR51" i="2"/>
  <c r="AR49" i="2"/>
  <c r="AR50" i="2"/>
  <c r="AR52" i="2"/>
  <c r="AR44" i="2"/>
  <c r="AR42" i="2"/>
  <c r="AR33" i="2"/>
  <c r="AR35" i="2"/>
  <c r="AR32" i="2"/>
  <c r="AR34" i="2"/>
  <c r="AR21" i="2"/>
  <c r="AR30" i="2"/>
  <c r="AR19" i="2"/>
  <c r="AR24" i="2"/>
  <c r="AR39" i="2"/>
  <c r="AR31" i="2"/>
  <c r="AR23" i="2"/>
  <c r="AR43" i="2"/>
  <c r="AR29" i="2"/>
  <c r="AR25" i="2"/>
  <c r="AR22" i="2"/>
  <c r="AR20" i="2"/>
  <c r="AR55" i="2"/>
  <c r="AR40" i="2"/>
  <c r="AR41" i="2"/>
  <c r="AR72" i="2"/>
  <c r="AR45" i="2"/>
  <c r="AR78" i="2"/>
  <c r="AR61" i="2"/>
  <c r="AR58" i="2"/>
  <c r="AR63" i="2"/>
  <c r="AR75" i="2"/>
  <c r="AR79" i="2"/>
  <c r="AX15" i="2"/>
  <c r="AX16" i="2" s="1"/>
  <c r="AX11" i="2"/>
  <c r="AY2" i="2"/>
  <c r="BT2" i="2"/>
  <c r="BU3" i="2"/>
  <c r="BX54" i="2"/>
  <c r="BW54" i="2"/>
  <c r="BW55" i="2" s="1"/>
  <c r="BY54" i="2"/>
  <c r="BX50" i="2"/>
  <c r="BY50" i="2"/>
  <c r="CP70" i="2"/>
  <c r="CW70" i="2"/>
  <c r="CG24" i="2"/>
  <c r="CP71" i="2"/>
  <c r="CW71" i="2"/>
  <c r="CS29" i="2"/>
  <c r="CQ29" i="2"/>
  <c r="CN70" i="2"/>
  <c r="CH24" i="2"/>
  <c r="CN24" i="2"/>
  <c r="CT20" i="2"/>
  <c r="CT29" i="2"/>
  <c r="CV67" i="2"/>
  <c r="CV68" i="2"/>
  <c r="CT21" i="2"/>
  <c r="CT53" i="2"/>
  <c r="CT52" i="2"/>
  <c r="CN71" i="2"/>
  <c r="CS20" i="2"/>
  <c r="CP30" i="2"/>
  <c r="CP40" i="2" s="1"/>
  <c r="CO31" i="2"/>
  <c r="CN31" i="2"/>
  <c r="DC31" i="2"/>
  <c r="CO30" i="2"/>
  <c r="CN30" i="2"/>
  <c r="CT16" i="2"/>
  <c r="CT19" i="2"/>
  <c r="CJ41" i="2"/>
  <c r="CI41" i="2"/>
  <c r="CK41" i="2"/>
  <c r="CH22" i="2"/>
  <c r="CN22" i="2"/>
  <c r="CS21" i="2"/>
  <c r="CP31" i="2"/>
  <c r="AT16" i="2"/>
  <c r="BF16" i="2"/>
  <c r="BJ16" i="2"/>
  <c r="BW25" i="2"/>
  <c r="CX12" i="2"/>
  <c r="CG22" i="2"/>
  <c r="CD25" i="2"/>
  <c r="CE22" i="2" s="1"/>
  <c r="CP39" i="2"/>
  <c r="CS52" i="2"/>
  <c r="CL41" i="2"/>
  <c r="CN23" i="2"/>
  <c r="CH23" i="2"/>
  <c r="BY49" i="2"/>
  <c r="BX49" i="2"/>
  <c r="BV55" i="2"/>
  <c r="DB11" i="2"/>
  <c r="CO40" i="2"/>
  <c r="CN40" i="2"/>
  <c r="CM40" i="2"/>
  <c r="CH73" i="2"/>
  <c r="CJ72" i="2"/>
  <c r="CK72" i="2"/>
  <c r="CK40" i="2"/>
  <c r="CJ40" i="2"/>
  <c r="CI40" i="2"/>
  <c r="CS53" i="2"/>
  <c r="CG23" i="2"/>
  <c r="BX61" i="2"/>
  <c r="BY61" i="2"/>
  <c r="BY51" i="2"/>
  <c r="BX51" i="2"/>
  <c r="CN69" i="2"/>
  <c r="CL72" i="2"/>
  <c r="CX15" i="2"/>
  <c r="BZ49" i="2"/>
  <c r="BZ51" i="2"/>
  <c r="CC25" i="2"/>
  <c r="BZ26" i="2"/>
  <c r="CB25" i="2"/>
  <c r="CA68" i="2"/>
  <c r="CA67" i="2"/>
  <c r="BZ50" i="2"/>
  <c r="BZ78" i="2"/>
  <c r="BZ61" i="2"/>
  <c r="BZ54" i="2"/>
  <c r="CA19" i="2"/>
  <c r="CA52" i="2"/>
  <c r="CA21" i="2"/>
  <c r="CA53" i="2"/>
  <c r="CA20" i="2"/>
  <c r="CA69" i="2"/>
  <c r="CA70" i="2"/>
  <c r="CA71" i="2"/>
  <c r="CA72" i="2"/>
  <c r="AT12" i="2"/>
  <c r="AT1" i="2"/>
  <c r="BY78" i="2"/>
  <c r="BX78" i="2"/>
  <c r="CP69" i="2"/>
  <c r="CW69" i="2"/>
  <c r="CA25" i="2" l="1"/>
  <c r="AV71" i="2"/>
  <c r="AV69" i="2"/>
  <c r="AV67" i="2"/>
  <c r="AV70" i="2"/>
  <c r="AV54" i="2"/>
  <c r="AV68" i="2"/>
  <c r="AV53" i="2"/>
  <c r="BL53" i="2" s="1"/>
  <c r="BJ53" i="2" s="1"/>
  <c r="AV52" i="2"/>
  <c r="BL52" i="2" s="1"/>
  <c r="BJ52" i="2" s="1"/>
  <c r="AV50" i="2"/>
  <c r="AV51" i="2"/>
  <c r="AV49" i="2"/>
  <c r="AV42" i="2"/>
  <c r="AV32" i="2"/>
  <c r="BL32" i="2" s="1"/>
  <c r="AV31" i="2"/>
  <c r="AV35" i="2"/>
  <c r="AV33" i="2"/>
  <c r="BL33" i="2" s="1"/>
  <c r="AV43" i="2"/>
  <c r="AV24" i="2"/>
  <c r="AV23" i="2"/>
  <c r="AV29" i="2"/>
  <c r="BL29" i="2" s="1"/>
  <c r="BJ29" i="2" s="1"/>
  <c r="AV25" i="2"/>
  <c r="AV34" i="2"/>
  <c r="BL34" i="2" s="1"/>
  <c r="AV22" i="2"/>
  <c r="AV20" i="2"/>
  <c r="AV21" i="2"/>
  <c r="AV30" i="2"/>
  <c r="AV19" i="2"/>
  <c r="AV41" i="2"/>
  <c r="AV72" i="2"/>
  <c r="AV55" i="2"/>
  <c r="AV40" i="2"/>
  <c r="AV44" i="2"/>
  <c r="AV39" i="2"/>
  <c r="AV61" i="2"/>
  <c r="AV78" i="2"/>
  <c r="AV45" i="2"/>
  <c r="AV58" i="2"/>
  <c r="AV63" i="2"/>
  <c r="AV75" i="2"/>
  <c r="AV79" i="2"/>
  <c r="BX55" i="2"/>
  <c r="BV56" i="2"/>
  <c r="BY55" i="2"/>
  <c r="CK22" i="2"/>
  <c r="CH25" i="2"/>
  <c r="CI23" i="2" s="1"/>
  <c r="CW29" i="2"/>
  <c r="CU29" i="2"/>
  <c r="CS39" i="2"/>
  <c r="CR39" i="2"/>
  <c r="CQ39" i="2"/>
  <c r="CW20" i="2"/>
  <c r="CT30" i="2"/>
  <c r="CT71" i="2"/>
  <c r="DA71" i="2"/>
  <c r="AX12" i="2"/>
  <c r="AX1" i="2"/>
  <c r="CR71" i="2"/>
  <c r="CC61" i="2"/>
  <c r="CB61" i="2"/>
  <c r="CS31" i="2"/>
  <c r="CR31" i="2"/>
  <c r="CW52" i="2"/>
  <c r="CK24" i="2"/>
  <c r="CD51" i="2"/>
  <c r="CD49" i="2"/>
  <c r="CD26" i="2"/>
  <c r="CG25" i="2"/>
  <c r="CF25" i="2"/>
  <c r="CD50" i="2"/>
  <c r="CE67" i="2"/>
  <c r="CE68" i="2"/>
  <c r="CD78" i="2"/>
  <c r="CD61" i="2"/>
  <c r="CD54" i="2"/>
  <c r="CE19" i="2"/>
  <c r="CE21" i="2"/>
  <c r="CE53" i="2"/>
  <c r="CE52" i="2"/>
  <c r="CE20" i="2"/>
  <c r="CE69" i="2"/>
  <c r="CE70" i="2"/>
  <c r="CE71" i="2"/>
  <c r="CE72" i="2"/>
  <c r="CL24" i="2"/>
  <c r="CR24" i="2"/>
  <c r="DA69" i="2"/>
  <c r="CT69" i="2"/>
  <c r="CB51" i="2"/>
  <c r="CC51" i="2"/>
  <c r="CR69" i="2"/>
  <c r="CP72" i="2"/>
  <c r="CC78" i="2"/>
  <c r="CB78" i="2"/>
  <c r="CB49" i="2"/>
  <c r="BZ55" i="2"/>
  <c r="CC49" i="2"/>
  <c r="CK23" i="2"/>
  <c r="CT39" i="2"/>
  <c r="CW19" i="2"/>
  <c r="CV19" i="2"/>
  <c r="CR30" i="2"/>
  <c r="CS30" i="2"/>
  <c r="CW53" i="2"/>
  <c r="CE24" i="2"/>
  <c r="CC54" i="2"/>
  <c r="CB54" i="2"/>
  <c r="CA54" i="2"/>
  <c r="CA55" i="2" s="1"/>
  <c r="CB50" i="2"/>
  <c r="CC50" i="2"/>
  <c r="CX19" i="2"/>
  <c r="CX16" i="2"/>
  <c r="CE23" i="2"/>
  <c r="DB12" i="2"/>
  <c r="CL23" i="2"/>
  <c r="CR23" i="2"/>
  <c r="CW21" i="2"/>
  <c r="CT31" i="2"/>
  <c r="CT41" i="2" s="1"/>
  <c r="BU2" i="2"/>
  <c r="BV3" i="2"/>
  <c r="CN72" i="2"/>
  <c r="CL73" i="2"/>
  <c r="CO72" i="2"/>
  <c r="DB15" i="2"/>
  <c r="CO41" i="2"/>
  <c r="CN41" i="2"/>
  <c r="CM41" i="2"/>
  <c r="CX20" i="2"/>
  <c r="CX29" i="2"/>
  <c r="CZ67" i="2"/>
  <c r="CZ68" i="2"/>
  <c r="CX53" i="2"/>
  <c r="CX21" i="2"/>
  <c r="CX52" i="2"/>
  <c r="CP41" i="2"/>
  <c r="CT70" i="2"/>
  <c r="DA70" i="2"/>
  <c r="CL22" i="2"/>
  <c r="CR22" i="2"/>
  <c r="CS40" i="2"/>
  <c r="CR40" i="2"/>
  <c r="CQ40" i="2"/>
  <c r="CR70" i="2"/>
  <c r="CI22" i="2" l="1"/>
  <c r="CI24" i="2"/>
  <c r="CO22" i="2"/>
  <c r="CL25" i="2"/>
  <c r="CM24" i="2" s="1"/>
  <c r="CW41" i="2"/>
  <c r="CV41" i="2"/>
  <c r="CU41" i="2"/>
  <c r="CE25" i="2"/>
  <c r="AZ69" i="2"/>
  <c r="AZ68" i="2"/>
  <c r="AZ71" i="2"/>
  <c r="AZ67" i="2"/>
  <c r="AZ70" i="2"/>
  <c r="AZ53" i="2"/>
  <c r="AZ52" i="2"/>
  <c r="AZ50" i="2"/>
  <c r="AZ54" i="2"/>
  <c r="AZ51" i="2"/>
  <c r="AZ49" i="2"/>
  <c r="AZ44" i="2"/>
  <c r="AZ42" i="2"/>
  <c r="AZ39" i="2"/>
  <c r="AZ31" i="2"/>
  <c r="AZ35" i="2"/>
  <c r="AZ43" i="2"/>
  <c r="AZ32" i="2"/>
  <c r="AZ34" i="2"/>
  <c r="AZ29" i="2"/>
  <c r="AZ22" i="2"/>
  <c r="AZ20" i="2"/>
  <c r="AZ19" i="2"/>
  <c r="AZ33" i="2"/>
  <c r="AZ30" i="2"/>
  <c r="AZ24" i="2"/>
  <c r="AZ25" i="2"/>
  <c r="AZ23" i="2"/>
  <c r="AZ21" i="2"/>
  <c r="AZ55" i="2"/>
  <c r="AZ45" i="2"/>
  <c r="AZ72" i="2"/>
  <c r="AZ41" i="2"/>
  <c r="AZ40" i="2"/>
  <c r="AZ78" i="2"/>
  <c r="AZ58" i="2"/>
  <c r="AZ61" i="2"/>
  <c r="AZ63" i="2"/>
  <c r="AZ75" i="2"/>
  <c r="AZ79" i="2"/>
  <c r="BM53" i="2"/>
  <c r="BK53" i="2"/>
  <c r="DA29" i="2"/>
  <c r="CY29" i="2"/>
  <c r="CV23" i="2"/>
  <c r="CP23" i="2"/>
  <c r="CF54" i="2"/>
  <c r="CE54" i="2"/>
  <c r="CE55" i="2" s="1"/>
  <c r="CG54" i="2"/>
  <c r="DE71" i="2"/>
  <c r="DB71" i="2" s="1"/>
  <c r="CX71" i="2"/>
  <c r="BP34" i="2"/>
  <c r="BJ34" i="2"/>
  <c r="CX70" i="2"/>
  <c r="DE70" i="2"/>
  <c r="DB70" i="2" s="1"/>
  <c r="CV70" i="2"/>
  <c r="DA20" i="2"/>
  <c r="CX30" i="2"/>
  <c r="CO23" i="2"/>
  <c r="CG61" i="2"/>
  <c r="CF61" i="2"/>
  <c r="CD55" i="2"/>
  <c r="CG49" i="2"/>
  <c r="CF49" i="2"/>
  <c r="CV71" i="2"/>
  <c r="BJ32" i="2"/>
  <c r="BP32" i="2"/>
  <c r="CR41" i="2"/>
  <c r="CQ41" i="2"/>
  <c r="CS41" i="2"/>
  <c r="BW3" i="2"/>
  <c r="BV2" i="2"/>
  <c r="DB29" i="2"/>
  <c r="DB20" i="2"/>
  <c r="DD67" i="2"/>
  <c r="DD68" i="2"/>
  <c r="DB52" i="2"/>
  <c r="DB21" i="2"/>
  <c r="DB53" i="2"/>
  <c r="CC55" i="2"/>
  <c r="BZ56" i="2"/>
  <c r="CB55" i="2"/>
  <c r="CG78" i="2"/>
  <c r="CF78" i="2"/>
  <c r="CG51" i="2"/>
  <c r="CF51" i="2"/>
  <c r="CW30" i="2"/>
  <c r="CV30" i="2"/>
  <c r="BM29" i="2"/>
  <c r="BK29" i="2"/>
  <c r="BJ39" i="2"/>
  <c r="DA52" i="2"/>
  <c r="CV69" i="2"/>
  <c r="CT72" i="2"/>
  <c r="DA21" i="2"/>
  <c r="CX31" i="2"/>
  <c r="CW31" i="2"/>
  <c r="CV31" i="2"/>
  <c r="CW39" i="2"/>
  <c r="CV39" i="2"/>
  <c r="CU39" i="2"/>
  <c r="CX69" i="2"/>
  <c r="DE69" i="2"/>
  <c r="DB69" i="2" s="1"/>
  <c r="DA53" i="2"/>
  <c r="DB19" i="2"/>
  <c r="DB16" i="2"/>
  <c r="CX39" i="2"/>
  <c r="DA19" i="2"/>
  <c r="CZ19" i="2"/>
  <c r="CP24" i="2"/>
  <c r="CV24" i="2"/>
  <c r="CF50" i="2"/>
  <c r="CG50" i="2"/>
  <c r="CT40" i="2"/>
  <c r="CP22" i="2"/>
  <c r="CV22" i="2"/>
  <c r="CP73" i="2"/>
  <c r="CR72" i="2"/>
  <c r="CS72" i="2"/>
  <c r="CO24" i="2"/>
  <c r="CH51" i="2"/>
  <c r="CH26" i="2"/>
  <c r="CK25" i="2"/>
  <c r="CJ25" i="2"/>
  <c r="CH49" i="2"/>
  <c r="CI67" i="2"/>
  <c r="CI68" i="2"/>
  <c r="CH50" i="2"/>
  <c r="CH78" i="2"/>
  <c r="CH61" i="2"/>
  <c r="CH54" i="2"/>
  <c r="CI19" i="2"/>
  <c r="CI21" i="2"/>
  <c r="CI52" i="2"/>
  <c r="CI20" i="2"/>
  <c r="CI53" i="2"/>
  <c r="CI71" i="2"/>
  <c r="CI70" i="2"/>
  <c r="CI69" i="2"/>
  <c r="CI72" i="2"/>
  <c r="BP33" i="2"/>
  <c r="BJ33" i="2"/>
  <c r="BM52" i="2"/>
  <c r="BK52" i="2"/>
  <c r="BK55" i="2" s="1"/>
  <c r="BJ55" i="2"/>
  <c r="CM23" i="2" l="1"/>
  <c r="CK78" i="2"/>
  <c r="CJ78" i="2"/>
  <c r="CJ51" i="2"/>
  <c r="CK51" i="2"/>
  <c r="CT22" i="2"/>
  <c r="CZ22" i="2"/>
  <c r="CZ70" i="2"/>
  <c r="CS23" i="2"/>
  <c r="CJ50" i="2"/>
  <c r="CK50" i="2"/>
  <c r="CS22" i="2"/>
  <c r="CP25" i="2"/>
  <c r="CQ23" i="2" s="1"/>
  <c r="DE53" i="2"/>
  <c r="BW2" i="2"/>
  <c r="BX3" i="2"/>
  <c r="CZ30" i="2"/>
  <c r="DA30" i="2"/>
  <c r="BM34" i="2"/>
  <c r="BK34" i="2"/>
  <c r="BJ44" i="2"/>
  <c r="CT23" i="2"/>
  <c r="CZ23" i="2"/>
  <c r="CW40" i="2"/>
  <c r="CV40" i="2"/>
  <c r="CU40" i="2"/>
  <c r="DE21" i="2"/>
  <c r="DB31" i="2"/>
  <c r="BN34" i="2"/>
  <c r="BT34" i="2"/>
  <c r="DA39" i="2"/>
  <c r="CY39" i="2"/>
  <c r="CZ39" i="2"/>
  <c r="DD69" i="2"/>
  <c r="DB72" i="2"/>
  <c r="DA31" i="2"/>
  <c r="CZ31" i="2"/>
  <c r="DE52" i="2"/>
  <c r="CF55" i="2"/>
  <c r="CD56" i="2"/>
  <c r="CG55" i="2"/>
  <c r="CZ71" i="2"/>
  <c r="CL26" i="2"/>
  <c r="CO25" i="2"/>
  <c r="CN25" i="2"/>
  <c r="CL51" i="2"/>
  <c r="CL49" i="2"/>
  <c r="CM67" i="2"/>
  <c r="CM68" i="2"/>
  <c r="CL50" i="2"/>
  <c r="CL78" i="2"/>
  <c r="CL61" i="2"/>
  <c r="CM19" i="2"/>
  <c r="CL54" i="2"/>
  <c r="CM53" i="2"/>
  <c r="CM20" i="2"/>
  <c r="CM21" i="2"/>
  <c r="CM52" i="2"/>
  <c r="CM70" i="2"/>
  <c r="CM71" i="2"/>
  <c r="CM69" i="2"/>
  <c r="CM72" i="2"/>
  <c r="BT33" i="2"/>
  <c r="BN33" i="2"/>
  <c r="CJ49" i="2"/>
  <c r="CK49" i="2"/>
  <c r="CH55" i="2"/>
  <c r="CZ69" i="2"/>
  <c r="CX72" i="2"/>
  <c r="CX41" i="2"/>
  <c r="BJ45" i="2"/>
  <c r="BM39" i="2"/>
  <c r="BK39" i="2"/>
  <c r="BL39" i="2"/>
  <c r="CX40" i="2"/>
  <c r="DD71" i="2"/>
  <c r="CM22" i="2"/>
  <c r="BK33" i="2"/>
  <c r="BM33" i="2"/>
  <c r="BJ43" i="2"/>
  <c r="CI25" i="2"/>
  <c r="CT24" i="2"/>
  <c r="CZ24" i="2"/>
  <c r="BN32" i="2"/>
  <c r="BT32" i="2"/>
  <c r="BJ56" i="2"/>
  <c r="BM55" i="2"/>
  <c r="BL55" i="2"/>
  <c r="BN56" i="2"/>
  <c r="CK54" i="2"/>
  <c r="CJ54" i="2"/>
  <c r="CI54" i="2"/>
  <c r="CI55" i="2" s="1"/>
  <c r="CS24" i="2"/>
  <c r="DB39" i="2"/>
  <c r="DE19" i="2"/>
  <c r="DD19" i="2"/>
  <c r="DB40" i="2"/>
  <c r="DE20" i="2"/>
  <c r="DB30" i="2"/>
  <c r="BK32" i="2"/>
  <c r="BM32" i="2"/>
  <c r="BJ42" i="2"/>
  <c r="CK61" i="2"/>
  <c r="CJ61" i="2"/>
  <c r="CV72" i="2"/>
  <c r="CW72" i="2"/>
  <c r="CT73" i="2"/>
  <c r="BJ35" i="2"/>
  <c r="DE29" i="2"/>
  <c r="DC29" i="2"/>
  <c r="DD70" i="2"/>
  <c r="CQ24" i="2" l="1"/>
  <c r="CQ22" i="2"/>
  <c r="BM43" i="2"/>
  <c r="BK43" i="2"/>
  <c r="BL43" i="2"/>
  <c r="CK55" i="2"/>
  <c r="CJ55" i="2"/>
  <c r="CH56" i="2"/>
  <c r="CO78" i="2"/>
  <c r="CN78" i="2"/>
  <c r="CN50" i="2"/>
  <c r="CO50" i="2"/>
  <c r="CX22" i="2"/>
  <c r="DD22" i="2"/>
  <c r="DB22" i="2" s="1"/>
  <c r="DE40" i="2"/>
  <c r="DD40" i="2"/>
  <c r="DC40" i="2"/>
  <c r="DD72" i="2"/>
  <c r="DB73" i="2"/>
  <c r="DE72" i="2"/>
  <c r="BX34" i="2"/>
  <c r="BR34" i="2"/>
  <c r="BY3" i="2"/>
  <c r="BX2" i="2"/>
  <c r="CW22" i="2"/>
  <c r="CT25" i="2"/>
  <c r="CU24" i="2" s="1"/>
  <c r="BR32" i="2"/>
  <c r="BX32" i="2"/>
  <c r="BJ58" i="2"/>
  <c r="BM45" i="2"/>
  <c r="BL45" i="2"/>
  <c r="BJ46" i="2"/>
  <c r="BK45" i="2"/>
  <c r="BQ33" i="2"/>
  <c r="BO33" i="2"/>
  <c r="BN43" i="2"/>
  <c r="BQ34" i="2"/>
  <c r="BO34" i="2"/>
  <c r="BN44" i="2"/>
  <c r="DD23" i="2"/>
  <c r="DB23" i="2" s="1"/>
  <c r="CX23" i="2"/>
  <c r="BK42" i="2"/>
  <c r="BL42" i="2"/>
  <c r="BM42" i="2"/>
  <c r="BO32" i="2"/>
  <c r="BQ32" i="2"/>
  <c r="BN35" i="2"/>
  <c r="BN42" i="2"/>
  <c r="CZ41" i="2"/>
  <c r="CY41" i="2"/>
  <c r="DA41" i="2"/>
  <c r="BX33" i="2"/>
  <c r="BR33" i="2"/>
  <c r="CL55" i="2"/>
  <c r="CO49" i="2"/>
  <c r="CN49" i="2"/>
  <c r="DE31" i="2"/>
  <c r="DD31" i="2"/>
  <c r="CW23" i="2"/>
  <c r="BJ36" i="2"/>
  <c r="BM35" i="2"/>
  <c r="BL35" i="2"/>
  <c r="BK35" i="2"/>
  <c r="CX24" i="2"/>
  <c r="DD24" i="2"/>
  <c r="DB24" i="2" s="1"/>
  <c r="CZ72" i="2"/>
  <c r="CX73" i="2"/>
  <c r="DA72" i="2"/>
  <c r="CN54" i="2"/>
  <c r="CM54" i="2"/>
  <c r="CM55" i="2" s="1"/>
  <c r="CO54" i="2"/>
  <c r="CO51" i="2"/>
  <c r="CN51" i="2"/>
  <c r="BM44" i="2"/>
  <c r="BK44" i="2"/>
  <c r="BL44" i="2"/>
  <c r="CW24" i="2"/>
  <c r="CM25" i="2"/>
  <c r="CS25" i="2"/>
  <c r="CR25" i="2"/>
  <c r="CP26" i="2"/>
  <c r="CP51" i="2"/>
  <c r="CP49" i="2"/>
  <c r="CQ67" i="2"/>
  <c r="CP50" i="2"/>
  <c r="CQ68" i="2"/>
  <c r="CP78" i="2"/>
  <c r="CP61" i="2"/>
  <c r="CP54" i="2"/>
  <c r="CQ19" i="2"/>
  <c r="CQ20" i="2"/>
  <c r="CQ21" i="2"/>
  <c r="CQ52" i="2"/>
  <c r="CQ53" i="2"/>
  <c r="CQ71" i="2"/>
  <c r="CQ70" i="2"/>
  <c r="CQ69" i="2"/>
  <c r="CQ72" i="2"/>
  <c r="DD30" i="2"/>
  <c r="DE30" i="2"/>
  <c r="DE39" i="2"/>
  <c r="DD39" i="2"/>
  <c r="DC39" i="2"/>
  <c r="DA40" i="2"/>
  <c r="CZ40" i="2"/>
  <c r="CY40" i="2"/>
  <c r="CO61" i="2"/>
  <c r="CN61" i="2"/>
  <c r="DB41" i="2"/>
  <c r="CU23" i="2" l="1"/>
  <c r="CS61" i="2"/>
  <c r="CR61" i="2"/>
  <c r="BS33" i="2"/>
  <c r="BU33" i="2"/>
  <c r="BR43" i="2"/>
  <c r="BJ63" i="2"/>
  <c r="BM58" i="2"/>
  <c r="BK58" i="2"/>
  <c r="BJ59" i="2"/>
  <c r="BL58" i="2"/>
  <c r="BY2" i="2"/>
  <c r="BZ3" i="2"/>
  <c r="CS78" i="2"/>
  <c r="CR78" i="2"/>
  <c r="CB33" i="2"/>
  <c r="BV33" i="2"/>
  <c r="BQ43" i="2"/>
  <c r="BO43" i="2"/>
  <c r="BP43" i="2"/>
  <c r="BV32" i="2"/>
  <c r="CB32" i="2"/>
  <c r="BU34" i="2"/>
  <c r="BS34" i="2"/>
  <c r="BR44" i="2"/>
  <c r="DE41" i="2"/>
  <c r="DD41" i="2"/>
  <c r="DC41" i="2"/>
  <c r="DE24" i="2"/>
  <c r="BS32" i="2"/>
  <c r="BU32" i="2"/>
  <c r="BR35" i="2"/>
  <c r="BR42" i="2"/>
  <c r="BV34" i="2"/>
  <c r="CB34" i="2"/>
  <c r="DE22" i="2"/>
  <c r="DB25" i="2"/>
  <c r="DC23" i="2" s="1"/>
  <c r="CR50" i="2"/>
  <c r="CS50" i="2"/>
  <c r="DA24" i="2"/>
  <c r="CT26" i="2"/>
  <c r="CW25" i="2"/>
  <c r="CV25" i="2"/>
  <c r="CT51" i="2"/>
  <c r="CT49" i="2"/>
  <c r="CU67" i="2"/>
  <c r="CT50" i="2"/>
  <c r="CU68" i="2"/>
  <c r="CT78" i="2"/>
  <c r="CT61" i="2"/>
  <c r="CT54" i="2"/>
  <c r="CU21" i="2"/>
  <c r="CU53" i="2"/>
  <c r="CU20" i="2"/>
  <c r="CU19" i="2"/>
  <c r="CU52" i="2"/>
  <c r="CU71" i="2"/>
  <c r="CU70" i="2"/>
  <c r="CU69" i="2"/>
  <c r="CU72" i="2"/>
  <c r="DA22" i="2"/>
  <c r="CX25" i="2"/>
  <c r="DA23" i="2"/>
  <c r="CU22" i="2"/>
  <c r="CP55" i="2"/>
  <c r="CR49" i="2"/>
  <c r="CS49" i="2"/>
  <c r="BP42" i="2"/>
  <c r="BO42" i="2"/>
  <c r="BQ42" i="2"/>
  <c r="BN45" i="2"/>
  <c r="DE23" i="2"/>
  <c r="CQ25" i="2"/>
  <c r="CR51" i="2"/>
  <c r="CS51" i="2"/>
  <c r="BN36" i="2"/>
  <c r="BQ35" i="2"/>
  <c r="BP35" i="2"/>
  <c r="BO35" i="2"/>
  <c r="BP44" i="2"/>
  <c r="BO44" i="2"/>
  <c r="BQ44" i="2"/>
  <c r="CS54" i="2"/>
  <c r="CR54" i="2"/>
  <c r="CQ54" i="2"/>
  <c r="CQ55" i="2" s="1"/>
  <c r="CN55" i="2"/>
  <c r="CL56" i="2"/>
  <c r="CO55" i="2"/>
  <c r="DC22" i="2" l="1"/>
  <c r="CU25" i="2"/>
  <c r="CW78" i="2"/>
  <c r="CV78" i="2"/>
  <c r="DB26" i="2"/>
  <c r="DE25" i="2"/>
  <c r="DD25" i="2"/>
  <c r="DB51" i="2"/>
  <c r="DB49" i="2"/>
  <c r="DC68" i="2"/>
  <c r="DC67" i="2"/>
  <c r="DB50" i="2"/>
  <c r="DB78" i="2"/>
  <c r="DB61" i="2"/>
  <c r="DC52" i="2"/>
  <c r="DC21" i="2"/>
  <c r="DC71" i="2"/>
  <c r="DC53" i="2"/>
  <c r="DC69" i="2"/>
  <c r="DC19" i="2"/>
  <c r="DC70" i="2"/>
  <c r="DB54" i="2"/>
  <c r="DC20" i="2"/>
  <c r="DC72" i="2"/>
  <c r="BU44" i="2"/>
  <c r="BT44" i="2"/>
  <c r="BS44" i="2"/>
  <c r="BY33" i="2"/>
  <c r="BW33" i="2"/>
  <c r="BV43" i="2"/>
  <c r="CX51" i="2"/>
  <c r="DA25" i="2"/>
  <c r="CZ25" i="2"/>
  <c r="CX26" i="2"/>
  <c r="CX49" i="2"/>
  <c r="CY68" i="2"/>
  <c r="CX50" i="2"/>
  <c r="CY67" i="2"/>
  <c r="CX78" i="2"/>
  <c r="CX61" i="2"/>
  <c r="CY53" i="2"/>
  <c r="CY19" i="2"/>
  <c r="CY21" i="2"/>
  <c r="CX54" i="2"/>
  <c r="CY52" i="2"/>
  <c r="CY20" i="2"/>
  <c r="CY69" i="2"/>
  <c r="CY71" i="2"/>
  <c r="CY70" i="2"/>
  <c r="CY72" i="2"/>
  <c r="CY24" i="2"/>
  <c r="CF33" i="2"/>
  <c r="BZ33" i="2"/>
  <c r="CV50" i="2"/>
  <c r="CW50" i="2"/>
  <c r="BJ75" i="2"/>
  <c r="BM63" i="2"/>
  <c r="BK63" i="2"/>
  <c r="BJ64" i="2"/>
  <c r="BL63" i="2"/>
  <c r="CY22" i="2"/>
  <c r="DC24" i="2"/>
  <c r="BZ32" i="2"/>
  <c r="CF32" i="2"/>
  <c r="BU43" i="2"/>
  <c r="BS43" i="2"/>
  <c r="BT43" i="2"/>
  <c r="CP56" i="2"/>
  <c r="CS55" i="2"/>
  <c r="CR55" i="2"/>
  <c r="CW49" i="2"/>
  <c r="CV49" i="2"/>
  <c r="CT55" i="2"/>
  <c r="CF34" i="2"/>
  <c r="BZ34" i="2"/>
  <c r="BW32" i="2"/>
  <c r="BY32" i="2"/>
  <c r="BV35" i="2"/>
  <c r="BV42" i="2"/>
  <c r="CA3" i="2"/>
  <c r="BZ2" i="2"/>
  <c r="CW51" i="2"/>
  <c r="CV51" i="2"/>
  <c r="BY34" i="2"/>
  <c r="BW34" i="2"/>
  <c r="BV44" i="2"/>
  <c r="BN58" i="2"/>
  <c r="BN46" i="2"/>
  <c r="BQ45" i="2"/>
  <c r="BP45" i="2"/>
  <c r="BO45" i="2"/>
  <c r="CY23" i="2"/>
  <c r="CV54" i="2"/>
  <c r="CU54" i="2"/>
  <c r="CU55" i="2" s="1"/>
  <c r="CW54" i="2"/>
  <c r="BS42" i="2"/>
  <c r="BT42" i="2"/>
  <c r="BU42" i="2"/>
  <c r="BR45" i="2"/>
  <c r="CW61" i="2"/>
  <c r="CV61" i="2"/>
  <c r="BU35" i="2"/>
  <c r="BT35" i="2"/>
  <c r="BR36" i="2"/>
  <c r="BS35" i="2"/>
  <c r="CV55" i="2" l="1"/>
  <c r="CT56" i="2"/>
  <c r="CW55" i="2"/>
  <c r="CY25" i="2"/>
  <c r="CA2" i="2"/>
  <c r="CB3" i="2"/>
  <c r="CD32" i="2"/>
  <c r="CJ32" i="2"/>
  <c r="BJ79" i="2"/>
  <c r="BM75" i="2"/>
  <c r="BL75" i="2"/>
  <c r="BJ76" i="2"/>
  <c r="BK75" i="2"/>
  <c r="DE49" i="2"/>
  <c r="DD49" i="2"/>
  <c r="DB55" i="2"/>
  <c r="BN63" i="2"/>
  <c r="BN59" i="2"/>
  <c r="BQ58" i="2"/>
  <c r="BO58" i="2"/>
  <c r="BP58" i="2"/>
  <c r="BX42" i="2"/>
  <c r="BW42" i="2"/>
  <c r="BY42" i="2"/>
  <c r="BV45" i="2"/>
  <c r="CA32" i="2"/>
  <c r="CC32" i="2"/>
  <c r="BZ35" i="2"/>
  <c r="BZ42" i="2"/>
  <c r="DA61" i="2"/>
  <c r="CZ61" i="2"/>
  <c r="DE51" i="2"/>
  <c r="DD51" i="2"/>
  <c r="BY44" i="2"/>
  <c r="BX44" i="2"/>
  <c r="BW44" i="2"/>
  <c r="BY35" i="2"/>
  <c r="BX35" i="2"/>
  <c r="BW35" i="2"/>
  <c r="BV36" i="2"/>
  <c r="DA78" i="2"/>
  <c r="CZ78" i="2"/>
  <c r="CZ51" i="2"/>
  <c r="DA51" i="2"/>
  <c r="CA33" i="2"/>
  <c r="CC33" i="2"/>
  <c r="BZ43" i="2"/>
  <c r="BY43" i="2"/>
  <c r="BW43" i="2"/>
  <c r="BX43" i="2"/>
  <c r="DD54" i="2"/>
  <c r="DC54" i="2"/>
  <c r="DC55" i="2" s="1"/>
  <c r="DE54" i="2"/>
  <c r="DE61" i="2"/>
  <c r="DD61" i="2"/>
  <c r="CJ33" i="2"/>
  <c r="CD33" i="2"/>
  <c r="CZ50" i="2"/>
  <c r="DA50" i="2"/>
  <c r="DE78" i="2"/>
  <c r="DD78" i="2"/>
  <c r="BR58" i="2"/>
  <c r="BU45" i="2"/>
  <c r="BT45" i="2"/>
  <c r="BR46" i="2"/>
  <c r="BS45" i="2"/>
  <c r="CC34" i="2"/>
  <c r="CA34" i="2"/>
  <c r="BZ44" i="2"/>
  <c r="DA54" i="2"/>
  <c r="CZ54" i="2"/>
  <c r="CY54" i="2"/>
  <c r="CY55" i="2" s="1"/>
  <c r="DC25" i="2"/>
  <c r="DD50" i="2"/>
  <c r="DE50" i="2"/>
  <c r="CD34" i="2"/>
  <c r="CJ34" i="2"/>
  <c r="CZ49" i="2"/>
  <c r="DA49" i="2"/>
  <c r="CX55" i="2"/>
  <c r="BR63" i="2" l="1"/>
  <c r="BU58" i="2"/>
  <c r="BS58" i="2"/>
  <c r="BR59" i="2"/>
  <c r="BT58" i="2"/>
  <c r="CC43" i="2"/>
  <c r="CA43" i="2"/>
  <c r="CB43" i="2"/>
  <c r="DD55" i="2"/>
  <c r="DB56" i="2"/>
  <c r="DE55" i="2"/>
  <c r="CH32" i="2"/>
  <c r="CN32" i="2"/>
  <c r="CE32" i="2"/>
  <c r="CG32" i="2"/>
  <c r="CD35" i="2"/>
  <c r="CD42" i="2"/>
  <c r="CB2" i="2"/>
  <c r="CC3" i="2"/>
  <c r="CN34" i="2"/>
  <c r="CH34" i="2"/>
  <c r="CA42" i="2"/>
  <c r="CB42" i="2"/>
  <c r="CC42" i="2"/>
  <c r="BZ45" i="2"/>
  <c r="CG34" i="2"/>
  <c r="CE34" i="2"/>
  <c r="CD44" i="2"/>
  <c r="CC35" i="2"/>
  <c r="BZ36" i="2"/>
  <c r="CB35" i="2"/>
  <c r="CA35" i="2"/>
  <c r="CC44" i="2"/>
  <c r="CB44" i="2"/>
  <c r="CA44" i="2"/>
  <c r="CG33" i="2"/>
  <c r="CE33" i="2"/>
  <c r="CD43" i="2"/>
  <c r="DA55" i="2"/>
  <c r="CZ55" i="2"/>
  <c r="CX56" i="2"/>
  <c r="CN33" i="2"/>
  <c r="CH33" i="2"/>
  <c r="BV58" i="2"/>
  <c r="BY45" i="2"/>
  <c r="BX45" i="2"/>
  <c r="BV46" i="2"/>
  <c r="BW45" i="2"/>
  <c r="BN75" i="2"/>
  <c r="BO63" i="2"/>
  <c r="BN64" i="2"/>
  <c r="BQ63" i="2"/>
  <c r="BP63" i="2"/>
  <c r="BJ81" i="2"/>
  <c r="BJ80" i="2"/>
  <c r="BM79" i="2"/>
  <c r="BL79" i="2"/>
  <c r="BK79" i="2"/>
  <c r="CG35" i="2" l="1"/>
  <c r="CF35" i="2"/>
  <c r="CD36" i="2"/>
  <c r="CE35" i="2"/>
  <c r="CK34" i="2"/>
  <c r="CI34" i="2"/>
  <c r="CH44" i="2"/>
  <c r="CL32" i="2"/>
  <c r="CR32" i="2"/>
  <c r="CG43" i="2"/>
  <c r="CE43" i="2"/>
  <c r="CF43" i="2"/>
  <c r="BV59" i="2"/>
  <c r="BY58" i="2"/>
  <c r="BV63" i="2"/>
  <c r="BW58" i="2"/>
  <c r="BX58" i="2"/>
  <c r="CG44" i="2"/>
  <c r="CF44" i="2"/>
  <c r="CE44" i="2"/>
  <c r="CL34" i="2"/>
  <c r="CR34" i="2"/>
  <c r="CI32" i="2"/>
  <c r="CK32" i="2"/>
  <c r="CH35" i="2"/>
  <c r="CH42" i="2"/>
  <c r="CI33" i="2"/>
  <c r="CK33" i="2"/>
  <c r="CH43" i="2"/>
  <c r="CC2" i="2"/>
  <c r="CD3" i="2"/>
  <c r="CR33" i="2"/>
  <c r="CL33" i="2"/>
  <c r="BN79" i="2"/>
  <c r="BN76" i="2"/>
  <c r="BQ75" i="2"/>
  <c r="BP75" i="2"/>
  <c r="BO75" i="2"/>
  <c r="BZ58" i="2"/>
  <c r="CC45" i="2"/>
  <c r="BZ46" i="2"/>
  <c r="CB45" i="2"/>
  <c r="CA45" i="2"/>
  <c r="CF42" i="2"/>
  <c r="CE42" i="2"/>
  <c r="CG42" i="2"/>
  <c r="CD45" i="2"/>
  <c r="BR75" i="2"/>
  <c r="BU63" i="2"/>
  <c r="BS63" i="2"/>
  <c r="BT63" i="2"/>
  <c r="BR64" i="2"/>
  <c r="BR79" i="2" l="1"/>
  <c r="BU75" i="2"/>
  <c r="BR76" i="2"/>
  <c r="BT75" i="2"/>
  <c r="BS75" i="2"/>
  <c r="CV33" i="2"/>
  <c r="CP33" i="2"/>
  <c r="CM32" i="2"/>
  <c r="CO32" i="2"/>
  <c r="CL35" i="2"/>
  <c r="CL42" i="2"/>
  <c r="BZ63" i="2"/>
  <c r="CC58" i="2"/>
  <c r="CA58" i="2"/>
  <c r="CB58" i="2"/>
  <c r="BZ59" i="2"/>
  <c r="BV75" i="2"/>
  <c r="BW63" i="2"/>
  <c r="BV64" i="2"/>
  <c r="BY63" i="2"/>
  <c r="BX63" i="2"/>
  <c r="CK44" i="2"/>
  <c r="CJ44" i="2"/>
  <c r="CI44" i="2"/>
  <c r="CK43" i="2"/>
  <c r="CI43" i="2"/>
  <c r="CJ43" i="2"/>
  <c r="CO34" i="2"/>
  <c r="CM34" i="2"/>
  <c r="CL44" i="2"/>
  <c r="CD58" i="2"/>
  <c r="CD46" i="2"/>
  <c r="CG45" i="2"/>
  <c r="CF45" i="2"/>
  <c r="CE45" i="2"/>
  <c r="CV34" i="2"/>
  <c r="CP34" i="2"/>
  <c r="CE3" i="2"/>
  <c r="CD2" i="2"/>
  <c r="BN81" i="2"/>
  <c r="BQ79" i="2"/>
  <c r="BN80" i="2"/>
  <c r="BP79" i="2"/>
  <c r="BO79" i="2"/>
  <c r="CI42" i="2"/>
  <c r="CJ42" i="2"/>
  <c r="CK42" i="2"/>
  <c r="CH45" i="2"/>
  <c r="CO33" i="2"/>
  <c r="CM33" i="2"/>
  <c r="CL43" i="2"/>
  <c r="CH36" i="2"/>
  <c r="CK35" i="2"/>
  <c r="CJ35" i="2"/>
  <c r="CI35" i="2"/>
  <c r="CP32" i="2"/>
  <c r="CV32" i="2"/>
  <c r="CD59" i="2" l="1"/>
  <c r="CD63" i="2"/>
  <c r="CG58" i="2"/>
  <c r="CE58" i="2"/>
  <c r="CF58" i="2"/>
  <c r="CQ33" i="2"/>
  <c r="CS33" i="2"/>
  <c r="CP43" i="2"/>
  <c r="CZ33" i="2"/>
  <c r="CT33" i="2"/>
  <c r="CE2" i="2"/>
  <c r="CF3" i="2"/>
  <c r="BZ75" i="2"/>
  <c r="CC63" i="2"/>
  <c r="CA63" i="2"/>
  <c r="BZ64" i="2"/>
  <c r="CB63" i="2"/>
  <c r="CO44" i="2"/>
  <c r="CN44" i="2"/>
  <c r="CM44" i="2"/>
  <c r="CN42" i="2"/>
  <c r="CM42" i="2"/>
  <c r="CO42" i="2"/>
  <c r="CL45" i="2"/>
  <c r="CO35" i="2"/>
  <c r="CN35" i="2"/>
  <c r="CM35" i="2"/>
  <c r="CL36" i="2"/>
  <c r="CS34" i="2"/>
  <c r="CQ34" i="2"/>
  <c r="CP44" i="2"/>
  <c r="CT32" i="2"/>
  <c r="CZ32" i="2"/>
  <c r="BV76" i="2"/>
  <c r="BV79" i="2"/>
  <c r="BY75" i="2"/>
  <c r="BX75" i="2"/>
  <c r="BW75" i="2"/>
  <c r="CT34" i="2"/>
  <c r="CZ34" i="2"/>
  <c r="CO43" i="2"/>
  <c r="CM43" i="2"/>
  <c r="CN43" i="2"/>
  <c r="CQ32" i="2"/>
  <c r="CS32" i="2"/>
  <c r="CP35" i="2"/>
  <c r="CP42" i="2"/>
  <c r="CH58" i="2"/>
  <c r="CK45" i="2"/>
  <c r="CJ45" i="2"/>
  <c r="CH46" i="2"/>
  <c r="CI45" i="2"/>
  <c r="BR81" i="2"/>
  <c r="BR80" i="2"/>
  <c r="BU79" i="2"/>
  <c r="BT79" i="2"/>
  <c r="BS79" i="2"/>
  <c r="CQ42" i="2" l="1"/>
  <c r="CR42" i="2"/>
  <c r="CS42" i="2"/>
  <c r="CP45" i="2"/>
  <c r="CW34" i="2"/>
  <c r="CU34" i="2"/>
  <c r="CT44" i="2"/>
  <c r="CU32" i="2"/>
  <c r="CW32" i="2"/>
  <c r="CT35" i="2"/>
  <c r="CT42" i="2"/>
  <c r="CL58" i="2"/>
  <c r="CO45" i="2"/>
  <c r="CN45" i="2"/>
  <c r="CL46" i="2"/>
  <c r="CM45" i="2"/>
  <c r="CS43" i="2"/>
  <c r="CQ43" i="2"/>
  <c r="CR43" i="2"/>
  <c r="CS44" i="2"/>
  <c r="CR44" i="2"/>
  <c r="CQ44" i="2"/>
  <c r="BZ79" i="2"/>
  <c r="BZ76" i="2"/>
  <c r="CC75" i="2"/>
  <c r="CB75" i="2"/>
  <c r="CA75" i="2"/>
  <c r="CG3" i="2"/>
  <c r="CF2" i="2"/>
  <c r="BV80" i="2"/>
  <c r="BY79" i="2"/>
  <c r="BX79" i="2"/>
  <c r="BW79" i="2"/>
  <c r="BV81" i="2"/>
  <c r="CW33" i="2"/>
  <c r="CU33" i="2"/>
  <c r="CT43" i="2"/>
  <c r="CD75" i="2"/>
  <c r="CD64" i="2"/>
  <c r="CE63" i="2"/>
  <c r="CG63" i="2"/>
  <c r="CF63" i="2"/>
  <c r="CP36" i="2"/>
  <c r="CS35" i="2"/>
  <c r="CR35" i="2"/>
  <c r="CQ35" i="2"/>
  <c r="CH63" i="2"/>
  <c r="CH59" i="2"/>
  <c r="CK58" i="2"/>
  <c r="CI58" i="2"/>
  <c r="CJ58" i="2"/>
  <c r="DD34" i="2"/>
  <c r="DB34" i="2" s="1"/>
  <c r="CX34" i="2"/>
  <c r="CX32" i="2"/>
  <c r="DD32" i="2"/>
  <c r="DB32" i="2" s="1"/>
  <c r="DD33" i="2"/>
  <c r="DB33" i="2" s="1"/>
  <c r="CX33" i="2"/>
  <c r="CH75" i="2" l="1"/>
  <c r="CK63" i="2"/>
  <c r="CI63" i="2"/>
  <c r="CH64" i="2"/>
  <c r="CJ63" i="2"/>
  <c r="CW44" i="2"/>
  <c r="CV44" i="2"/>
  <c r="CU44" i="2"/>
  <c r="DE33" i="2"/>
  <c r="DC33" i="2"/>
  <c r="DB43" i="2"/>
  <c r="DC32" i="2"/>
  <c r="DE32" i="2"/>
  <c r="DB35" i="2"/>
  <c r="DB42" i="2"/>
  <c r="CY32" i="2"/>
  <c r="DA32" i="2"/>
  <c r="CX35" i="2"/>
  <c r="CX42" i="2"/>
  <c r="DA34" i="2"/>
  <c r="CY34" i="2"/>
  <c r="CX44" i="2"/>
  <c r="CG2" i="2"/>
  <c r="CH3" i="2"/>
  <c r="CL63" i="2"/>
  <c r="CO58" i="2"/>
  <c r="CL59" i="2"/>
  <c r="CM58" i="2"/>
  <c r="CN58" i="2"/>
  <c r="CP58" i="2"/>
  <c r="CS45" i="2"/>
  <c r="CR45" i="2"/>
  <c r="CP46" i="2"/>
  <c r="CQ45" i="2"/>
  <c r="CV42" i="2"/>
  <c r="CU42" i="2"/>
  <c r="CW42" i="2"/>
  <c r="CT45" i="2"/>
  <c r="CC79" i="2"/>
  <c r="BZ81" i="2"/>
  <c r="CB79" i="2"/>
  <c r="CA79" i="2"/>
  <c r="BZ80" i="2"/>
  <c r="CW43" i="2"/>
  <c r="CU43" i="2"/>
  <c r="CV43" i="2"/>
  <c r="CT36" i="2"/>
  <c r="CW35" i="2"/>
  <c r="CV35" i="2"/>
  <c r="CU35" i="2"/>
  <c r="CD76" i="2"/>
  <c r="CD79" i="2"/>
  <c r="CG75" i="2"/>
  <c r="CF75" i="2"/>
  <c r="CE75" i="2"/>
  <c r="DE34" i="2"/>
  <c r="DC34" i="2"/>
  <c r="DB44" i="2"/>
  <c r="CY33" i="2"/>
  <c r="DA33" i="2"/>
  <c r="CX43" i="2"/>
  <c r="CI3" i="2" l="1"/>
  <c r="CH2" i="2"/>
  <c r="DD42" i="2"/>
  <c r="DC42" i="2"/>
  <c r="DE42" i="2"/>
  <c r="DB45" i="2"/>
  <c r="CT58" i="2"/>
  <c r="CT46" i="2"/>
  <c r="CW45" i="2"/>
  <c r="CV45" i="2"/>
  <c r="CU45" i="2"/>
  <c r="CP63" i="2"/>
  <c r="CS58" i="2"/>
  <c r="CQ58" i="2"/>
  <c r="CR58" i="2"/>
  <c r="CP59" i="2"/>
  <c r="DA44" i="2"/>
  <c r="CZ44" i="2"/>
  <c r="CY44" i="2"/>
  <c r="DE35" i="2"/>
  <c r="DD35" i="2"/>
  <c r="DC35" i="2"/>
  <c r="DB36" i="2"/>
  <c r="CG79" i="2"/>
  <c r="CF79" i="2"/>
  <c r="CE79" i="2"/>
  <c r="CD81" i="2"/>
  <c r="CD80" i="2"/>
  <c r="DA43" i="2"/>
  <c r="CY43" i="2"/>
  <c r="CZ43" i="2"/>
  <c r="CY42" i="2"/>
  <c r="CZ42" i="2"/>
  <c r="DA42" i="2"/>
  <c r="CX45" i="2"/>
  <c r="DE43" i="2"/>
  <c r="DC43" i="2"/>
  <c r="DD43" i="2"/>
  <c r="DE44" i="2"/>
  <c r="DD44" i="2"/>
  <c r="DC44" i="2"/>
  <c r="DA35" i="2"/>
  <c r="CZ35" i="2"/>
  <c r="CX36" i="2"/>
  <c r="CY35" i="2"/>
  <c r="CL75" i="2"/>
  <c r="CM63" i="2"/>
  <c r="CL64" i="2"/>
  <c r="CO63" i="2"/>
  <c r="CN63" i="2"/>
  <c r="CH79" i="2"/>
  <c r="CK75" i="2"/>
  <c r="CJ75" i="2"/>
  <c r="CH76" i="2"/>
  <c r="CI75" i="2"/>
  <c r="CT63" i="2" l="1"/>
  <c r="CT59" i="2"/>
  <c r="CW58" i="2"/>
  <c r="CU58" i="2"/>
  <c r="CV58" i="2"/>
  <c r="CL79" i="2"/>
  <c r="CL76" i="2"/>
  <c r="CO75" i="2"/>
  <c r="CM75" i="2"/>
  <c r="CN75" i="2"/>
  <c r="DB58" i="2"/>
  <c r="DE45" i="2"/>
  <c r="DD45" i="2"/>
  <c r="DB46" i="2"/>
  <c r="DC45" i="2"/>
  <c r="CP75" i="2"/>
  <c r="CS63" i="2"/>
  <c r="CQ63" i="2"/>
  <c r="CP64" i="2"/>
  <c r="CR63" i="2"/>
  <c r="CH81" i="2"/>
  <c r="CH80" i="2"/>
  <c r="CK79" i="2"/>
  <c r="CJ79" i="2"/>
  <c r="CI79" i="2"/>
  <c r="CX58" i="2"/>
  <c r="DA45" i="2"/>
  <c r="CZ45" i="2"/>
  <c r="CX46" i="2"/>
  <c r="CY45" i="2"/>
  <c r="CI2" i="2"/>
  <c r="CJ3" i="2"/>
  <c r="CJ2" i="2" l="1"/>
  <c r="CK3" i="2"/>
  <c r="CP79" i="2"/>
  <c r="CS75" i="2"/>
  <c r="CR75" i="2"/>
  <c r="CP76" i="2"/>
  <c r="CQ75" i="2"/>
  <c r="CO79" i="2"/>
  <c r="CN79" i="2"/>
  <c r="CL81" i="2"/>
  <c r="CM79" i="2"/>
  <c r="CL80" i="2"/>
  <c r="DB59" i="2"/>
  <c r="DE58" i="2"/>
  <c r="DB63" i="2"/>
  <c r="DC58" i="2"/>
  <c r="DD58" i="2"/>
  <c r="CX63" i="2"/>
  <c r="DA58" i="2"/>
  <c r="CY58" i="2"/>
  <c r="CX59" i="2"/>
  <c r="CZ58" i="2"/>
  <c r="CT75" i="2"/>
  <c r="CU63" i="2"/>
  <c r="CT64" i="2"/>
  <c r="CW63" i="2"/>
  <c r="CV63" i="2"/>
  <c r="DB75" i="2" l="1"/>
  <c r="DC63" i="2"/>
  <c r="DB64" i="2"/>
  <c r="DE63" i="2"/>
  <c r="DD63" i="2"/>
  <c r="CT79" i="2"/>
  <c r="CT76" i="2"/>
  <c r="CW75" i="2"/>
  <c r="CV75" i="2"/>
  <c r="CU75" i="2"/>
  <c r="CP81" i="2"/>
  <c r="CP80" i="2"/>
  <c r="CS79" i="2"/>
  <c r="CR79" i="2"/>
  <c r="CQ79" i="2"/>
  <c r="CX75" i="2"/>
  <c r="DA63" i="2"/>
  <c r="CY63" i="2"/>
  <c r="CX64" i="2"/>
  <c r="CZ63" i="2"/>
  <c r="CK2" i="2"/>
  <c r="CL3" i="2"/>
  <c r="CX79" i="2" l="1"/>
  <c r="DA75" i="2"/>
  <c r="CX76" i="2"/>
  <c r="CZ75" i="2"/>
  <c r="CY75" i="2"/>
  <c r="CT81" i="2"/>
  <c r="CW79" i="2"/>
  <c r="CT80" i="2"/>
  <c r="CV79" i="2"/>
  <c r="CU79" i="2"/>
  <c r="CM3" i="2"/>
  <c r="CL2" i="2"/>
  <c r="DB76" i="2"/>
  <c r="DB79" i="2"/>
  <c r="DE75" i="2"/>
  <c r="DC75" i="2"/>
  <c r="DD75" i="2"/>
  <c r="DB80" i="2" l="1"/>
  <c r="DE79" i="2"/>
  <c r="DD79" i="2"/>
  <c r="DC79" i="2"/>
  <c r="DB81" i="2"/>
  <c r="CM2" i="2"/>
  <c r="CN3" i="2"/>
  <c r="CX81" i="2"/>
  <c r="CX80" i="2"/>
  <c r="DA79" i="2"/>
  <c r="CZ79" i="2"/>
  <c r="CY79" i="2"/>
  <c r="CO3" i="2" l="1"/>
  <c r="CN2" i="2"/>
  <c r="CO2" i="2" l="1"/>
  <c r="CP3" i="2"/>
  <c r="CP2" i="2" l="1"/>
  <c r="CQ3" i="2"/>
  <c r="CQ2" i="2" l="1"/>
  <c r="CR3" i="2"/>
  <c r="CS3" i="2" l="1"/>
  <c r="CR2" i="2"/>
  <c r="CT3" i="2" l="1"/>
  <c r="CS2" i="2"/>
  <c r="CU3" i="2" l="1"/>
  <c r="CT2" i="2"/>
  <c r="CU2" i="2" l="1"/>
  <c r="CV3" i="2"/>
  <c r="CW3" i="2" l="1"/>
  <c r="CV2" i="2"/>
  <c r="CX3" i="2" l="1"/>
  <c r="CW2" i="2"/>
  <c r="CX2" i="2" l="1"/>
  <c r="CY3" i="2"/>
  <c r="CY2" i="2" l="1"/>
  <c r="CZ3" i="2"/>
  <c r="CZ2" i="2" l="1"/>
  <c r="DA3" i="2"/>
  <c r="DB3" i="2" l="1"/>
  <c r="DA2" i="2"/>
  <c r="DC3" i="2" l="1"/>
  <c r="DB2" i="2"/>
  <c r="DC2" i="2" l="1"/>
  <c r="DD3" i="2"/>
  <c r="DE3" i="2" l="1"/>
  <c r="DE2" i="2" s="1"/>
  <c r="DD2" i="2"/>
</calcChain>
</file>

<file path=xl/sharedStrings.xml><?xml version="1.0" encoding="utf-8"?>
<sst xmlns="http://schemas.openxmlformats.org/spreadsheetml/2006/main" count="216" uniqueCount="75">
  <si>
    <t>NOI</t>
  </si>
  <si>
    <t>CHECK</t>
  </si>
  <si>
    <t>Franchise Fee Calcs</t>
  </si>
  <si>
    <t>Calendar Year Proforma</t>
  </si>
  <si>
    <t>Rooms</t>
  </si>
  <si>
    <t xml:space="preserve">F&amp;B </t>
  </si>
  <si>
    <t xml:space="preserve">Total </t>
  </si>
  <si>
    <t>ACTUAL</t>
  </si>
  <si>
    <t>PROJECTIONS</t>
  </si>
  <si>
    <t>%</t>
  </si>
  <si>
    <t>POR</t>
  </si>
  <si>
    <t>PAR</t>
  </si>
  <si>
    <t>Available Rooms</t>
  </si>
  <si>
    <t>Rooms Available (Annual)</t>
  </si>
  <si>
    <t>Occupied Rooms (Annual)</t>
  </si>
  <si>
    <t>Occupancy</t>
  </si>
  <si>
    <t>Average Daily Rate</t>
  </si>
  <si>
    <t>RevPAR</t>
  </si>
  <si>
    <t xml:space="preserve">   RevPAR Growth</t>
  </si>
  <si>
    <t>Revenue</t>
  </si>
  <si>
    <t>Food &amp; Beverage</t>
  </si>
  <si>
    <t>Resort Fees</t>
  </si>
  <si>
    <t>Miscelleneous Income</t>
  </si>
  <si>
    <t>Rental Income</t>
  </si>
  <si>
    <t>Parking</t>
  </si>
  <si>
    <t>Total Revenue</t>
  </si>
  <si>
    <t>Growth</t>
  </si>
  <si>
    <t>Departmental Expenses</t>
  </si>
  <si>
    <t>Total Expenses</t>
  </si>
  <si>
    <t>Departmental Profits</t>
  </si>
  <si>
    <t>Gross Operating Income</t>
  </si>
  <si>
    <t>Undistributed Expenses</t>
  </si>
  <si>
    <t>Administrative Expenses</t>
  </si>
  <si>
    <t xml:space="preserve">Info &amp; Telecom Systems </t>
  </si>
  <si>
    <t>Sales &amp; Marketing</t>
  </si>
  <si>
    <t>Repairs &amp; Maintenance</t>
  </si>
  <si>
    <t>Utilities</t>
  </si>
  <si>
    <r>
      <t>Franchise Fee</t>
    </r>
    <r>
      <rPr>
        <vertAlign val="superscript"/>
        <sz val="10"/>
        <rFont val="Calibri"/>
        <family val="2"/>
        <scheme val="minor"/>
      </rPr>
      <t>(1)</t>
    </r>
  </si>
  <si>
    <t>Gross Operating Profit</t>
  </si>
  <si>
    <t>Base Management Fee</t>
  </si>
  <si>
    <t>Income before Fixed Charges</t>
  </si>
  <si>
    <t>Fixed Charges</t>
  </si>
  <si>
    <t>Property Taxes</t>
  </si>
  <si>
    <t>Insurance</t>
  </si>
  <si>
    <t>Lease</t>
  </si>
  <si>
    <t>Income</t>
  </si>
  <si>
    <t>Ground Lease</t>
  </si>
  <si>
    <t>EBITDA</t>
  </si>
  <si>
    <t xml:space="preserve">FF&amp;E Reserve </t>
  </si>
  <si>
    <t>Flow Through</t>
  </si>
  <si>
    <t>GROWTH ASSUMPTIONS</t>
  </si>
  <si>
    <t>F&amp;B POR</t>
  </si>
  <si>
    <t>Other Revenue Growth</t>
  </si>
  <si>
    <t>Other Expense Growth</t>
  </si>
  <si>
    <t>Undistributed Expenses Growth</t>
  </si>
  <si>
    <t>Real Estate Taxes Growth</t>
  </si>
  <si>
    <t>Other Fixed Expenses Growth</t>
  </si>
  <si>
    <t>Life House Palm Springs</t>
  </si>
  <si>
    <t>June TTM</t>
  </si>
  <si>
    <t>Budget</t>
  </si>
  <si>
    <t>ADR</t>
  </si>
  <si>
    <t>Comp Set #1</t>
  </si>
  <si>
    <t>LH PS</t>
  </si>
  <si>
    <t>Comp Set #2</t>
  </si>
  <si>
    <t>Open Date</t>
  </si>
  <si>
    <t>The Saguaro Palm Springs</t>
  </si>
  <si>
    <t>Villa Royale</t>
  </si>
  <si>
    <t>Ace Hotel &amp; Swim Club Palm Springs</t>
  </si>
  <si>
    <t>Parker Palm Springs</t>
  </si>
  <si>
    <t>L'Horizon Resort &amp; Spa</t>
  </si>
  <si>
    <t>Sparrows Lodge</t>
  </si>
  <si>
    <t>Penetration to Comp Set #1</t>
  </si>
  <si>
    <t>Avalon Hotel Palm Springs</t>
  </si>
  <si>
    <t>Share</t>
  </si>
  <si>
    <t>Palm Springs (Upper Upscale &amp; Luxury)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</si>
</sst>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5" formatCode="&quot;$&quot;#,##0_);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6" formatCode="0.0%"/>
    <numFmt numFmtId="167" formatCode="#,##0_);\(#,##0\);\ \-"/>
    <numFmt numFmtId="168" formatCode="#,##0.0%_);\(#,##0.0%\);#,##0.0%_);@_%_)"/>
    <numFmt numFmtId="169" formatCode="&quot;Investment Year&quot;\ 0"/>
    <numFmt numFmtId="170" formatCode="#,##0.0%_);\(#,##0.0%\);\ \-"/>
    <numFmt numFmtId="171" formatCode="&quot;$&quot;#,##0.00_);\(&quot;$&quot;#,##0.00\);\ \-"/>
    <numFmt numFmtId="172" formatCode="#,##0.00%_);\(#,##0.00%\);\ \-"/>
    <numFmt numFmtId="173" formatCode="#,##0.0_);\(#,##0.0\)"/>
    <numFmt numFmtId="174" formatCode="&quot;$&quot;#,##0_);\(&quot;$&quot;#,##0\);\ \-"/>
    <numFmt numFmtId="175" formatCode="&quot;$&quot;#,##0_%_);\(&quot;$&quot;#,##0\)_%;&quot;$&quot;#,##0_%_);@_%_)"/>
    <numFmt numFmtId="182" formatCode="_(&quot;$&quot;* #,##0_);_(&quot;$&quot;* \(#,##0\);_(&quot;$&quot;* &quot;-&quot;??_);_(@_)"/>
    <numFmt numFmtId="191" formatCode="mmm\ yyyy"/>
  </numFmts>
  <fonts count="3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  <scheme val="minor"/>
    </font>
    <font>
      <b/>
      <sz val="14"/>
      <color rgb="FF008000"/>
      <name val="Calibri"/>
      <family val="2"/>
      <scheme val="minor"/>
    </font>
    <font>
      <b/>
      <sz val="13"/>
      <name val="Calibri"/>
      <family val="2"/>
      <scheme val="minor"/>
    </font>
    <font>
      <b/>
      <u val="singleAccounting"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rgb="FF008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color theme="0"/>
      <name val="Calibri"/>
      <family val="2"/>
      <scheme val="minor"/>
    </font>
    <font>
      <sz val="10"/>
      <color indexed="12"/>
      <name val="Calibri"/>
      <family val="2"/>
      <scheme val="minor"/>
    </font>
    <font>
      <i/>
      <sz val="10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9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07">
    <xf numFmtId="0" fontId="0" fillId="0" borderId="0" xfId="0"/>
    <xf numFmtId="8" fontId="4" fillId="0" borderId="0" xfId="2" applyNumberFormat="1"/>
    <xf numFmtId="8" fontId="5" fillId="0" borderId="0" xfId="2" applyNumberFormat="1" applyFont="1"/>
    <xf numFmtId="0" fontId="6" fillId="0" borderId="0" xfId="2" applyFont="1"/>
    <xf numFmtId="167" fontId="7" fillId="0" borderId="0" xfId="2" applyNumberFormat="1" applyFont="1" applyAlignment="1">
      <alignment horizontal="left"/>
    </xf>
    <xf numFmtId="41" fontId="6" fillId="0" borderId="0" xfId="2" applyNumberFormat="1" applyFont="1"/>
    <xf numFmtId="0" fontId="6" fillId="0" borderId="0" xfId="2" applyFont="1" applyAlignment="1">
      <alignment horizontal="center"/>
    </xf>
    <xf numFmtId="41" fontId="6" fillId="0" borderId="0" xfId="2" applyNumberFormat="1" applyFont="1" applyAlignment="1">
      <alignment horizontal="right"/>
    </xf>
    <xf numFmtId="167" fontId="8" fillId="0" borderId="0" xfId="2" applyNumberFormat="1" applyFont="1" applyAlignment="1">
      <alignment horizontal="left"/>
    </xf>
    <xf numFmtId="41" fontId="9" fillId="0" borderId="0" xfId="2" applyNumberFormat="1" applyFont="1"/>
    <xf numFmtId="0" fontId="10" fillId="0" borderId="0" xfId="2" applyFont="1"/>
    <xf numFmtId="0" fontId="11" fillId="0" borderId="0" xfId="2" applyFont="1"/>
    <xf numFmtId="0" fontId="6" fillId="0" borderId="1" xfId="2" applyFont="1" applyBorder="1" applyAlignment="1">
      <alignment horizontal="left"/>
    </xf>
    <xf numFmtId="0" fontId="6" fillId="0" borderId="1" xfId="2" applyFont="1" applyBorder="1"/>
    <xf numFmtId="168" fontId="10" fillId="0" borderId="1" xfId="2" applyNumberFormat="1" applyFont="1" applyBorder="1"/>
    <xf numFmtId="0" fontId="10" fillId="0" borderId="1" xfId="2" applyFont="1" applyBorder="1"/>
    <xf numFmtId="167" fontId="10" fillId="0" borderId="1" xfId="2" applyNumberFormat="1" applyFont="1" applyBorder="1"/>
    <xf numFmtId="0" fontId="12" fillId="0" borderId="1" xfId="2" applyFont="1" applyBorder="1"/>
    <xf numFmtId="10" fontId="13" fillId="0" borderId="0" xfId="2" applyNumberFormat="1" applyFont="1"/>
    <xf numFmtId="0" fontId="6" fillId="0" borderId="0" xfId="2" applyFont="1" applyAlignment="1">
      <alignment horizontal="left"/>
    </xf>
    <xf numFmtId="41" fontId="14" fillId="0" borderId="0" xfId="2" applyNumberFormat="1" applyFont="1"/>
    <xf numFmtId="167" fontId="6" fillId="0" borderId="0" xfId="2" applyNumberFormat="1" applyFont="1"/>
    <xf numFmtId="1" fontId="6" fillId="0" borderId="0" xfId="3" applyNumberFormat="1" applyFont="1" applyAlignment="1">
      <alignment horizontal="center"/>
    </xf>
    <xf numFmtId="0" fontId="15" fillId="0" borderId="0" xfId="2" applyFont="1"/>
    <xf numFmtId="0" fontId="16" fillId="2" borderId="2" xfId="2" applyFont="1" applyFill="1" applyBorder="1" applyAlignment="1">
      <alignment horizontal="centerContinuous"/>
    </xf>
    <xf numFmtId="0" fontId="15" fillId="2" borderId="3" xfId="2" applyFont="1" applyFill="1" applyBorder="1" applyAlignment="1">
      <alignment horizontal="centerContinuous"/>
    </xf>
    <xf numFmtId="0" fontId="15" fillId="2" borderId="4" xfId="2" applyFont="1" applyFill="1" applyBorder="1" applyAlignment="1">
      <alignment horizontal="centerContinuous"/>
    </xf>
    <xf numFmtId="0" fontId="17" fillId="2" borderId="2" xfId="2" applyFont="1" applyFill="1" applyBorder="1" applyAlignment="1">
      <alignment horizontal="centerContinuous"/>
    </xf>
    <xf numFmtId="0" fontId="18" fillId="2" borderId="2" xfId="2" applyFont="1" applyFill="1" applyBorder="1" applyAlignment="1">
      <alignment horizontal="centerContinuous"/>
    </xf>
    <xf numFmtId="0" fontId="15" fillId="2" borderId="3" xfId="2" applyFont="1" applyFill="1" applyBorder="1" applyAlignment="1">
      <alignment horizontal="centerContinuous" wrapText="1"/>
    </xf>
    <xf numFmtId="0" fontId="15" fillId="2" borderId="4" xfId="2" applyFont="1" applyFill="1" applyBorder="1" applyAlignment="1">
      <alignment horizontal="centerContinuous" wrapText="1"/>
    </xf>
    <xf numFmtId="0" fontId="17" fillId="2" borderId="3" xfId="2" applyFont="1" applyFill="1" applyBorder="1" applyAlignment="1">
      <alignment horizontal="centerContinuous"/>
    </xf>
    <xf numFmtId="0" fontId="18" fillId="3" borderId="5" xfId="2" applyFont="1" applyFill="1" applyBorder="1" applyAlignment="1">
      <alignment horizontal="centerContinuous"/>
    </xf>
    <xf numFmtId="0" fontId="18" fillId="3" borderId="6" xfId="2" applyFont="1" applyFill="1" applyBorder="1" applyAlignment="1">
      <alignment horizontal="centerContinuous"/>
    </xf>
    <xf numFmtId="0" fontId="18" fillId="3" borderId="7" xfId="2" applyFont="1" applyFill="1" applyBorder="1" applyAlignment="1">
      <alignment horizontal="centerContinuous"/>
    </xf>
    <xf numFmtId="1" fontId="19" fillId="4" borderId="5" xfId="2" applyNumberFormat="1" applyFont="1" applyFill="1" applyBorder="1" applyAlignment="1">
      <alignment horizontal="centerContinuous"/>
    </xf>
    <xf numFmtId="0" fontId="18" fillId="4" borderId="6" xfId="2" applyFont="1" applyFill="1" applyBorder="1" applyAlignment="1">
      <alignment horizontal="centerContinuous"/>
    </xf>
    <xf numFmtId="0" fontId="18" fillId="4" borderId="7" xfId="2" applyFont="1" applyFill="1" applyBorder="1" applyAlignment="1">
      <alignment horizontal="centerContinuous"/>
    </xf>
    <xf numFmtId="169" fontId="18" fillId="2" borderId="8" xfId="2" applyNumberFormat="1" applyFont="1" applyFill="1" applyBorder="1" applyAlignment="1">
      <alignment horizontal="centerContinuous"/>
    </xf>
    <xf numFmtId="0" fontId="15" fillId="2" borderId="9" xfId="2" applyFont="1" applyFill="1" applyBorder="1" applyAlignment="1">
      <alignment horizontal="centerContinuous"/>
    </xf>
    <xf numFmtId="0" fontId="15" fillId="2" borderId="10" xfId="2" applyFont="1" applyFill="1" applyBorder="1" applyAlignment="1">
      <alignment horizontal="centerContinuous"/>
    </xf>
    <xf numFmtId="0" fontId="19" fillId="5" borderId="5" xfId="2" applyFont="1" applyFill="1" applyBorder="1" applyAlignment="1">
      <alignment horizontal="centerContinuous"/>
    </xf>
    <xf numFmtId="0" fontId="18" fillId="5" borderId="6" xfId="2" applyFont="1" applyFill="1" applyBorder="1" applyAlignment="1">
      <alignment horizontal="centerContinuous"/>
    </xf>
    <xf numFmtId="0" fontId="18" fillId="5" borderId="7" xfId="2" applyFont="1" applyFill="1" applyBorder="1" applyAlignment="1">
      <alignment horizontal="centerContinuous"/>
    </xf>
    <xf numFmtId="0" fontId="19" fillId="5" borderId="6" xfId="2" applyFont="1" applyFill="1" applyBorder="1" applyAlignment="1">
      <alignment horizontal="centerContinuous"/>
    </xf>
    <xf numFmtId="0" fontId="18" fillId="5" borderId="11" xfId="2" applyFont="1" applyFill="1" applyBorder="1" applyAlignment="1">
      <alignment horizontal="centerContinuous"/>
    </xf>
    <xf numFmtId="0" fontId="20" fillId="0" borderId="12" xfId="2" applyFont="1" applyBorder="1" applyAlignment="1">
      <alignment horizontal="center"/>
    </xf>
    <xf numFmtId="0" fontId="20" fillId="0" borderId="0" xfId="2" applyFont="1" applyAlignment="1">
      <alignment horizontal="center"/>
    </xf>
    <xf numFmtId="0" fontId="20" fillId="0" borderId="13" xfId="2" applyFont="1" applyBorder="1" applyAlignment="1">
      <alignment horizontal="center"/>
    </xf>
    <xf numFmtId="37" fontId="6" fillId="0" borderId="12" xfId="2" applyNumberFormat="1" applyFont="1" applyBorder="1"/>
    <xf numFmtId="37" fontId="6" fillId="0" borderId="0" xfId="2" applyNumberFormat="1" applyFont="1"/>
    <xf numFmtId="37" fontId="6" fillId="0" borderId="13" xfId="2" applyNumberFormat="1" applyFont="1" applyBorder="1"/>
    <xf numFmtId="37" fontId="10" fillId="0" borderId="0" xfId="2" applyNumberFormat="1" applyFont="1"/>
    <xf numFmtId="37" fontId="21" fillId="0" borderId="12" xfId="2" applyNumberFormat="1" applyFont="1" applyBorder="1" applyAlignment="1">
      <alignment horizontal="right"/>
    </xf>
    <xf numFmtId="167" fontId="6" fillId="0" borderId="12" xfId="2" applyNumberFormat="1" applyFont="1" applyBorder="1"/>
    <xf numFmtId="37" fontId="21" fillId="0" borderId="0" xfId="2" applyNumberFormat="1" applyFont="1" applyAlignment="1">
      <alignment horizontal="right"/>
    </xf>
    <xf numFmtId="37" fontId="21" fillId="0" borderId="12" xfId="2" applyNumberFormat="1" applyFont="1" applyBorder="1"/>
    <xf numFmtId="37" fontId="21" fillId="0" borderId="0" xfId="2" applyNumberFormat="1" applyFont="1"/>
    <xf numFmtId="170" fontId="14" fillId="0" borderId="12" xfId="2" applyNumberFormat="1" applyFont="1" applyBorder="1"/>
    <xf numFmtId="9" fontId="6" fillId="0" borderId="0" xfId="2" applyNumberFormat="1" applyFont="1"/>
    <xf numFmtId="9" fontId="6" fillId="0" borderId="13" xfId="2" applyNumberFormat="1" applyFont="1" applyBorder="1"/>
    <xf numFmtId="171" fontId="14" fillId="0" borderId="12" xfId="2" applyNumberFormat="1" applyFont="1" applyBorder="1"/>
    <xf numFmtId="0" fontId="6" fillId="0" borderId="13" xfId="2" applyFont="1" applyBorder="1"/>
    <xf numFmtId="171" fontId="21" fillId="0" borderId="12" xfId="2" applyNumberFormat="1" applyFont="1" applyBorder="1"/>
    <xf numFmtId="172" fontId="22" fillId="0" borderId="12" xfId="4" applyNumberFormat="1" applyFont="1" applyBorder="1"/>
    <xf numFmtId="172" fontId="10" fillId="0" borderId="0" xfId="2" applyNumberFormat="1" applyFont="1"/>
    <xf numFmtId="172" fontId="10" fillId="0" borderId="13" xfId="2" applyNumberFormat="1" applyFont="1" applyBorder="1"/>
    <xf numFmtId="172" fontId="22" fillId="0" borderId="12" xfId="4" applyNumberFormat="1" applyFont="1" applyBorder="1" applyAlignment="1">
      <alignment horizontal="right"/>
    </xf>
    <xf numFmtId="172" fontId="10" fillId="0" borderId="0" xfId="4" applyNumberFormat="1" applyFont="1" applyBorder="1"/>
    <xf numFmtId="172" fontId="10" fillId="0" borderId="13" xfId="4" applyNumberFormat="1" applyFont="1" applyBorder="1"/>
    <xf numFmtId="172" fontId="10" fillId="0" borderId="0" xfId="4" applyNumberFormat="1" applyFont="1"/>
    <xf numFmtId="0" fontId="20" fillId="0" borderId="0" xfId="2" applyFont="1"/>
    <xf numFmtId="0" fontId="6" fillId="0" borderId="12" xfId="2" applyFont="1" applyBorder="1"/>
    <xf numFmtId="173" fontId="6" fillId="0" borderId="12" xfId="2" applyNumberFormat="1" applyFont="1" applyBorder="1"/>
    <xf numFmtId="0" fontId="4" fillId="0" borderId="0" xfId="2"/>
    <xf numFmtId="167" fontId="13" fillId="0" borderId="12" xfId="2" applyNumberFormat="1" applyFont="1" applyBorder="1"/>
    <xf numFmtId="5" fontId="23" fillId="0" borderId="12" xfId="2" applyNumberFormat="1" applyFont="1" applyBorder="1"/>
    <xf numFmtId="0" fontId="6" fillId="0" borderId="0" xfId="2" applyFont="1" applyAlignment="1">
      <alignment horizontal="left" indent="1"/>
    </xf>
    <xf numFmtId="174" fontId="13" fillId="0" borderId="12" xfId="2" applyNumberFormat="1" applyFont="1" applyBorder="1"/>
    <xf numFmtId="170" fontId="21" fillId="0" borderId="0" xfId="5" applyNumberFormat="1" applyFont="1"/>
    <xf numFmtId="171" fontId="21" fillId="0" borderId="0" xfId="2" applyNumberFormat="1" applyFont="1"/>
    <xf numFmtId="174" fontId="21" fillId="0" borderId="0" xfId="2" applyNumberFormat="1" applyFont="1"/>
    <xf numFmtId="170" fontId="21" fillId="0" borderId="0" xfId="5" applyNumberFormat="1" applyFont="1" applyBorder="1"/>
    <xf numFmtId="174" fontId="21" fillId="0" borderId="13" xfId="2" applyNumberFormat="1" applyFont="1" applyBorder="1"/>
    <xf numFmtId="174" fontId="14" fillId="0" borderId="12" xfId="2" applyNumberFormat="1" applyFont="1" applyBorder="1"/>
    <xf numFmtId="174" fontId="21" fillId="6" borderId="12" xfId="2" applyNumberFormat="1" applyFont="1" applyFill="1" applyBorder="1"/>
    <xf numFmtId="174" fontId="21" fillId="6" borderId="0" xfId="2" applyNumberFormat="1" applyFont="1" applyFill="1"/>
    <xf numFmtId="167" fontId="14" fillId="0" borderId="12" xfId="2" applyNumberFormat="1" applyFont="1" applyBorder="1"/>
    <xf numFmtId="167" fontId="21" fillId="0" borderId="12" xfId="2" applyNumberFormat="1" applyFont="1" applyBorder="1"/>
    <xf numFmtId="171" fontId="13" fillId="6" borderId="0" xfId="2" applyNumberFormat="1" applyFont="1" applyFill="1"/>
    <xf numFmtId="171" fontId="21" fillId="6" borderId="0" xfId="2" applyNumberFormat="1" applyFont="1" applyFill="1"/>
    <xf numFmtId="167" fontId="21" fillId="0" borderId="0" xfId="2" applyNumberFormat="1" applyFont="1"/>
    <xf numFmtId="0" fontId="20" fillId="0" borderId="14" xfId="2" applyFont="1" applyBorder="1"/>
    <xf numFmtId="0" fontId="6" fillId="0" borderId="14" xfId="2" applyFont="1" applyBorder="1"/>
    <xf numFmtId="174" fontId="24" fillId="0" borderId="15" xfId="2" applyNumberFormat="1" applyFont="1" applyBorder="1"/>
    <xf numFmtId="170" fontId="24" fillId="0" borderId="14" xfId="5" applyNumberFormat="1" applyFont="1" applyBorder="1"/>
    <xf numFmtId="171" fontId="24" fillId="0" borderId="14" xfId="2" applyNumberFormat="1" applyFont="1" applyBorder="1"/>
    <xf numFmtId="174" fontId="24" fillId="0" borderId="14" xfId="2" applyNumberFormat="1" applyFont="1" applyBorder="1"/>
    <xf numFmtId="174" fontId="24" fillId="0" borderId="16" xfId="2" applyNumberFormat="1" applyFont="1" applyBorder="1"/>
    <xf numFmtId="172" fontId="10" fillId="0" borderId="0" xfId="2" applyNumberFormat="1" applyFont="1" applyAlignment="1">
      <alignment horizontal="left" indent="1"/>
    </xf>
    <xf numFmtId="0" fontId="6" fillId="0" borderId="0" xfId="2" applyFont="1" applyAlignment="1">
      <alignment horizontal="right"/>
    </xf>
    <xf numFmtId="0" fontId="6" fillId="0" borderId="13" xfId="2" applyFont="1" applyBorder="1" applyAlignment="1">
      <alignment horizontal="right"/>
    </xf>
    <xf numFmtId="172" fontId="22" fillId="0" borderId="12" xfId="5" applyNumberFormat="1" applyFont="1" applyBorder="1" applyAlignment="1">
      <alignment horizontal="right"/>
    </xf>
    <xf numFmtId="172" fontId="6" fillId="0" borderId="0" xfId="5" applyNumberFormat="1" applyFont="1" applyAlignment="1">
      <alignment horizontal="right"/>
    </xf>
    <xf numFmtId="172" fontId="22" fillId="0" borderId="0" xfId="5" applyNumberFormat="1" applyFont="1" applyBorder="1" applyAlignment="1">
      <alignment horizontal="right"/>
    </xf>
    <xf numFmtId="172" fontId="22" fillId="0" borderId="13" xfId="5" applyNumberFormat="1" applyFont="1" applyBorder="1" applyAlignment="1">
      <alignment horizontal="right"/>
    </xf>
    <xf numFmtId="172" fontId="6" fillId="0" borderId="0" xfId="5" applyNumberFormat="1" applyFont="1" applyBorder="1" applyAlignment="1">
      <alignment horizontal="right"/>
    </xf>
    <xf numFmtId="170" fontId="6" fillId="0" borderId="0" xfId="2" applyNumberFormat="1" applyFont="1"/>
    <xf numFmtId="171" fontId="6" fillId="0" borderId="13" xfId="2" applyNumberFormat="1" applyFont="1" applyBorder="1"/>
    <xf numFmtId="170" fontId="13" fillId="6" borderId="0" xfId="5" applyNumberFormat="1" applyFont="1" applyFill="1" applyBorder="1"/>
    <xf numFmtId="170" fontId="21" fillId="6" borderId="0" xfId="5" applyNumberFormat="1" applyFont="1" applyFill="1" applyBorder="1"/>
    <xf numFmtId="170" fontId="21" fillId="6" borderId="0" xfId="5" applyNumberFormat="1" applyFont="1" applyFill="1"/>
    <xf numFmtId="0" fontId="20" fillId="7" borderId="0" xfId="2" applyFont="1" applyFill="1"/>
    <xf numFmtId="0" fontId="6" fillId="7" borderId="0" xfId="2" applyFont="1" applyFill="1"/>
    <xf numFmtId="174" fontId="24" fillId="7" borderId="12" xfId="2" applyNumberFormat="1" applyFont="1" applyFill="1" applyBorder="1"/>
    <xf numFmtId="170" fontId="24" fillId="7" borderId="0" xfId="5" applyNumberFormat="1" applyFont="1" applyFill="1"/>
    <xf numFmtId="171" fontId="24" fillId="8" borderId="0" xfId="2" applyNumberFormat="1" applyFont="1" applyFill="1"/>
    <xf numFmtId="174" fontId="24" fillId="8" borderId="13" xfId="2" applyNumberFormat="1" applyFont="1" applyFill="1" applyBorder="1"/>
    <xf numFmtId="170" fontId="24" fillId="7" borderId="0" xfId="5" applyNumberFormat="1" applyFont="1" applyFill="1" applyBorder="1"/>
    <xf numFmtId="171" fontId="10" fillId="0" borderId="13" xfId="5" applyNumberFormat="1" applyFont="1" applyBorder="1"/>
    <xf numFmtId="170" fontId="21" fillId="0" borderId="0" xfId="5" applyNumberFormat="1" applyFont="1" applyFill="1" applyBorder="1"/>
    <xf numFmtId="167" fontId="13" fillId="6" borderId="12" xfId="2" applyNumberFormat="1" applyFont="1" applyFill="1" applyBorder="1"/>
    <xf numFmtId="167" fontId="24" fillId="0" borderId="15" xfId="2" applyNumberFormat="1" applyFont="1" applyBorder="1"/>
    <xf numFmtId="167" fontId="24" fillId="0" borderId="14" xfId="2" applyNumberFormat="1" applyFont="1" applyBorder="1"/>
    <xf numFmtId="174" fontId="24" fillId="7" borderId="13" xfId="2" applyNumberFormat="1" applyFont="1" applyFill="1" applyBorder="1"/>
    <xf numFmtId="174" fontId="24" fillId="7" borderId="0" xfId="2" applyNumberFormat="1" applyFont="1" applyFill="1"/>
    <xf numFmtId="170" fontId="13" fillId="0" borderId="0" xfId="5" applyNumberFormat="1" applyFont="1"/>
    <xf numFmtId="170" fontId="13" fillId="0" borderId="0" xfId="5" applyNumberFormat="1" applyFont="1" applyBorder="1"/>
    <xf numFmtId="170" fontId="6" fillId="6" borderId="0" xfId="5" applyNumberFormat="1" applyFont="1" applyFill="1" applyBorder="1"/>
    <xf numFmtId="167" fontId="21" fillId="6" borderId="12" xfId="2" applyNumberFormat="1" applyFont="1" applyFill="1" applyBorder="1"/>
    <xf numFmtId="174" fontId="21" fillId="6" borderId="13" xfId="2" applyNumberFormat="1" applyFont="1" applyFill="1" applyBorder="1"/>
    <xf numFmtId="167" fontId="13" fillId="0" borderId="17" xfId="2" applyNumberFormat="1" applyFont="1" applyBorder="1"/>
    <xf numFmtId="170" fontId="21" fillId="0" borderId="1" xfId="5" applyNumberFormat="1" applyFont="1" applyBorder="1"/>
    <xf numFmtId="174" fontId="21" fillId="6" borderId="18" xfId="2" applyNumberFormat="1" applyFont="1" applyFill="1" applyBorder="1"/>
    <xf numFmtId="167" fontId="21" fillId="0" borderId="17" xfId="2" applyNumberFormat="1" applyFont="1" applyBorder="1"/>
    <xf numFmtId="167" fontId="21" fillId="0" borderId="1" xfId="2" applyNumberFormat="1" applyFont="1" applyBorder="1"/>
    <xf numFmtId="174" fontId="13" fillId="6" borderId="18" xfId="2" applyNumberFormat="1" applyFont="1" applyFill="1" applyBorder="1"/>
    <xf numFmtId="0" fontId="20" fillId="0" borderId="16" xfId="2" applyFont="1" applyBorder="1"/>
    <xf numFmtId="167" fontId="24" fillId="0" borderId="12" xfId="2" applyNumberFormat="1" applyFont="1" applyBorder="1"/>
    <xf numFmtId="170" fontId="24" fillId="0" borderId="0" xfId="5" applyNumberFormat="1" applyFont="1"/>
    <xf numFmtId="170" fontId="24" fillId="0" borderId="0" xfId="5" applyNumberFormat="1" applyFont="1" applyBorder="1"/>
    <xf numFmtId="172" fontId="26" fillId="0" borderId="0" xfId="2" applyNumberFormat="1" applyFont="1" applyAlignment="1">
      <alignment horizontal="left" indent="1"/>
    </xf>
    <xf numFmtId="0" fontId="27" fillId="0" borderId="0" xfId="2" applyFont="1" applyAlignment="1">
      <alignment horizontal="right"/>
    </xf>
    <xf numFmtId="0" fontId="27" fillId="0" borderId="13" xfId="2" applyFont="1" applyBorder="1" applyAlignment="1">
      <alignment horizontal="right"/>
    </xf>
    <xf numFmtId="172" fontId="28" fillId="0" borderId="12" xfId="5" applyNumberFormat="1" applyFont="1" applyBorder="1" applyAlignment="1">
      <alignment horizontal="right"/>
    </xf>
    <xf numFmtId="172" fontId="27" fillId="0" borderId="0" xfId="5" applyNumberFormat="1" applyFont="1" applyAlignment="1">
      <alignment horizontal="right"/>
    </xf>
    <xf numFmtId="172" fontId="28" fillId="0" borderId="0" xfId="5" applyNumberFormat="1" applyFont="1" applyBorder="1" applyAlignment="1">
      <alignment horizontal="right"/>
    </xf>
    <xf numFmtId="172" fontId="28" fillId="0" borderId="13" xfId="5" applyNumberFormat="1" applyFont="1" applyBorder="1" applyAlignment="1">
      <alignment horizontal="right"/>
    </xf>
    <xf numFmtId="172" fontId="27" fillId="0" borderId="0" xfId="5" applyNumberFormat="1" applyFont="1" applyBorder="1" applyAlignment="1">
      <alignment horizontal="right"/>
    </xf>
    <xf numFmtId="0" fontId="10" fillId="0" borderId="0" xfId="2" applyFont="1" applyAlignment="1">
      <alignment horizontal="left" indent="1"/>
    </xf>
    <xf numFmtId="167" fontId="20" fillId="0" borderId="12" xfId="5" applyNumberFormat="1" applyFont="1" applyBorder="1"/>
    <xf numFmtId="170" fontId="20" fillId="0" borderId="0" xfId="5" applyNumberFormat="1" applyFont="1"/>
    <xf numFmtId="171" fontId="20" fillId="0" borderId="13" xfId="5" applyNumberFormat="1" applyFont="1" applyBorder="1"/>
    <xf numFmtId="170" fontId="20" fillId="0" borderId="0" xfId="5" applyNumberFormat="1" applyFont="1" applyBorder="1"/>
    <xf numFmtId="167" fontId="20" fillId="0" borderId="0" xfId="5" applyNumberFormat="1" applyFont="1" applyBorder="1"/>
    <xf numFmtId="170" fontId="13" fillId="0" borderId="0" xfId="5" applyNumberFormat="1" applyFont="1" applyFill="1" applyBorder="1"/>
    <xf numFmtId="170" fontId="22" fillId="0" borderId="12" xfId="2" applyNumberFormat="1" applyFont="1" applyBorder="1" applyAlignment="1">
      <alignment horizontal="right"/>
    </xf>
    <xf numFmtId="166" fontId="20" fillId="0" borderId="0" xfId="5" applyNumberFormat="1" applyFont="1"/>
    <xf numFmtId="164" fontId="20" fillId="0" borderId="13" xfId="2" applyNumberFormat="1" applyFont="1" applyBorder="1"/>
    <xf numFmtId="166" fontId="20" fillId="0" borderId="0" xfId="5" applyNumberFormat="1" applyFont="1" applyBorder="1"/>
    <xf numFmtId="170" fontId="22" fillId="0" borderId="19" xfId="2" applyNumberFormat="1" applyFont="1" applyBorder="1" applyAlignment="1">
      <alignment horizontal="right"/>
    </xf>
    <xf numFmtId="0" fontId="27" fillId="0" borderId="20" xfId="2" applyFont="1" applyBorder="1" applyAlignment="1">
      <alignment horizontal="right"/>
    </xf>
    <xf numFmtId="168" fontId="28" fillId="0" borderId="20" xfId="2" applyNumberFormat="1" applyFont="1" applyBorder="1" applyAlignment="1">
      <alignment horizontal="right"/>
    </xf>
    <xf numFmtId="170" fontId="28" fillId="0" borderId="21" xfId="2" applyNumberFormat="1" applyFont="1" applyBorder="1" applyAlignment="1">
      <alignment horizontal="right"/>
    </xf>
    <xf numFmtId="175" fontId="6" fillId="0" borderId="0" xfId="2" applyNumberFormat="1" applyFont="1"/>
    <xf numFmtId="9" fontId="6" fillId="0" borderId="0" xfId="4" applyFont="1"/>
    <xf numFmtId="0" fontId="6" fillId="0" borderId="0" xfId="6" applyFont="1" applyAlignment="1">
      <alignment vertical="top" wrapText="1"/>
    </xf>
    <xf numFmtId="0" fontId="6" fillId="0" borderId="0" xfId="6" applyFont="1" applyAlignment="1">
      <alignment horizontal="left" vertical="top" wrapText="1"/>
    </xf>
    <xf numFmtId="0" fontId="6" fillId="0" borderId="22" xfId="2" applyFont="1" applyBorder="1" applyAlignment="1">
      <alignment horizontal="left" indent="1"/>
    </xf>
    <xf numFmtId="0" fontId="30" fillId="0" borderId="6" xfId="2" applyFont="1" applyBorder="1"/>
    <xf numFmtId="8" fontId="6" fillId="0" borderId="11" xfId="7" applyNumberFormat="1" applyFont="1" applyBorder="1"/>
    <xf numFmtId="8" fontId="6" fillId="0" borderId="22" xfId="7" applyNumberFormat="1" applyFont="1" applyBorder="1"/>
    <xf numFmtId="8" fontId="6" fillId="0" borderId="6" xfId="7" applyNumberFormat="1" applyFont="1" applyBorder="1"/>
    <xf numFmtId="166" fontId="31" fillId="0" borderId="6" xfId="8" applyNumberFormat="1" applyFont="1" applyBorder="1" applyAlignment="1">
      <alignment horizontal="center"/>
    </xf>
    <xf numFmtId="166" fontId="6" fillId="0" borderId="6" xfId="8" applyNumberFormat="1" applyFont="1" applyBorder="1" applyAlignment="1">
      <alignment horizontal="center"/>
    </xf>
    <xf numFmtId="166" fontId="10" fillId="0" borderId="22" xfId="8" applyNumberFormat="1" applyFont="1" applyBorder="1" applyAlignment="1">
      <alignment horizontal="center"/>
    </xf>
    <xf numFmtId="8" fontId="10" fillId="0" borderId="6" xfId="7" applyNumberFormat="1" applyFont="1" applyBorder="1" applyAlignment="1">
      <alignment horizontal="center"/>
    </xf>
    <xf numFmtId="8" fontId="10" fillId="0" borderId="11" xfId="7" applyNumberFormat="1" applyFont="1" applyBorder="1" applyAlignment="1">
      <alignment horizontal="center"/>
    </xf>
    <xf numFmtId="166" fontId="32" fillId="0" borderId="22" xfId="8" applyNumberFormat="1" applyFont="1" applyBorder="1" applyAlignment="1">
      <alignment horizontal="center"/>
    </xf>
    <xf numFmtId="166" fontId="22" fillId="0" borderId="22" xfId="8" applyNumberFormat="1" applyFont="1" applyBorder="1" applyAlignment="1">
      <alignment horizontal="center"/>
    </xf>
    <xf numFmtId="5" fontId="6" fillId="0" borderId="0" xfId="2" applyNumberFormat="1" applyFont="1"/>
    <xf numFmtId="10" fontId="6" fillId="0" borderId="0" xfId="1" applyNumberFormat="1" applyFont="1"/>
    <xf numFmtId="0" fontId="1" fillId="9" borderId="0" xfId="0" applyFont="1" applyFill="1"/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left" indent="1"/>
    </xf>
    <xf numFmtId="182" fontId="34" fillId="9" borderId="0" xfId="9" applyNumberFormat="1" applyFont="1" applyFill="1"/>
    <xf numFmtId="0" fontId="33" fillId="9" borderId="0" xfId="0" applyFont="1" applyFill="1"/>
    <xf numFmtId="171" fontId="35" fillId="9" borderId="0" xfId="2" applyNumberFormat="1" applyFont="1" applyFill="1" applyBorder="1"/>
    <xf numFmtId="9" fontId="1" fillId="9" borderId="0" xfId="1" applyFont="1" applyFill="1"/>
    <xf numFmtId="0" fontId="1" fillId="9" borderId="0" xfId="0" applyFont="1" applyFill="1" applyBorder="1"/>
    <xf numFmtId="0" fontId="1" fillId="10" borderId="0" xfId="0" applyFont="1" applyFill="1"/>
    <xf numFmtId="182" fontId="6" fillId="0" borderId="0" xfId="9" applyNumberFormat="1" applyFont="1"/>
    <xf numFmtId="0" fontId="36" fillId="9" borderId="1" xfId="0" applyFont="1" applyFill="1" applyBorder="1" applyAlignment="1">
      <alignment horizontal="center"/>
    </xf>
    <xf numFmtId="0" fontId="36" fillId="9" borderId="0" xfId="0" applyFont="1" applyFill="1" applyBorder="1" applyAlignment="1">
      <alignment horizontal="left" indent="1"/>
    </xf>
    <xf numFmtId="191" fontId="36" fillId="9" borderId="0" xfId="0" applyNumberFormat="1" applyFont="1" applyFill="1" applyBorder="1" applyAlignment="1">
      <alignment horizontal="right"/>
    </xf>
    <xf numFmtId="0" fontId="36" fillId="9" borderId="0" xfId="0" applyFont="1" applyFill="1" applyBorder="1" applyAlignment="1">
      <alignment horizontal="right"/>
    </xf>
    <xf numFmtId="0" fontId="37" fillId="9" borderId="0" xfId="0" applyFont="1" applyFill="1" applyBorder="1" applyAlignment="1">
      <alignment horizontal="center" wrapText="1"/>
    </xf>
    <xf numFmtId="191" fontId="36" fillId="9" borderId="0" xfId="0" applyNumberFormat="1" applyFont="1" applyFill="1" applyBorder="1" applyAlignment="1">
      <alignment horizontal="center"/>
    </xf>
    <xf numFmtId="166" fontId="1" fillId="9" borderId="0" xfId="0" applyNumberFormat="1" applyFont="1" applyFill="1"/>
    <xf numFmtId="182" fontId="1" fillId="9" borderId="0" xfId="9" applyNumberFormat="1" applyFont="1" applyFill="1"/>
    <xf numFmtId="182" fontId="1" fillId="9" borderId="0" xfId="0" applyNumberFormat="1" applyFont="1" applyFill="1"/>
    <xf numFmtId="182" fontId="1" fillId="9" borderId="0" xfId="9" applyNumberFormat="1" applyFont="1" applyFill="1" applyAlignment="1">
      <alignment horizontal="right"/>
    </xf>
    <xf numFmtId="166" fontId="6" fillId="0" borderId="0" xfId="2" applyNumberFormat="1" applyFont="1"/>
    <xf numFmtId="166" fontId="6" fillId="0" borderId="13" xfId="2" applyNumberFormat="1" applyFont="1" applyBorder="1"/>
    <xf numFmtId="166" fontId="14" fillId="0" borderId="12" xfId="2" applyNumberFormat="1" applyFont="1" applyBorder="1"/>
    <xf numFmtId="166" fontId="34" fillId="9" borderId="0" xfId="2" applyNumberFormat="1" applyFont="1" applyFill="1"/>
  </cellXfs>
  <cellStyles count="10">
    <cellStyle name="Comma 2 2" xfId="8" xr:uid="{2B9813D2-D9C9-45C1-B652-9BB0F3D6765A}"/>
    <cellStyle name="Currency" xfId="9" builtinId="4"/>
    <cellStyle name="Currency 2 2" xfId="7" xr:uid="{33318B52-CEC2-4212-B910-B33E21B3E03A}"/>
    <cellStyle name="Normal" xfId="0" builtinId="0"/>
    <cellStyle name="Normal 2 3" xfId="2" xr:uid="{8D1FF780-569E-493C-9F85-22B803085256}"/>
    <cellStyle name="Normal_Charlotte_Ludlow - Acquisition Financial Model" xfId="3" xr:uid="{DC39DF6F-D04B-41F6-A64E-BE4BD78F52C2}"/>
    <cellStyle name="Normal_wyndham)miami_model" xfId="6" xr:uid="{9D9AB24B-6145-4A28-B9FB-7104C327087B}"/>
    <cellStyle name="Percent" xfId="1" builtinId="5"/>
    <cellStyle name="Percent 15" xfId="4" xr:uid="{A88DEA0F-754F-4928-8373-1B41DE71E343}"/>
    <cellStyle name="Percent 2" xfId="5" xr:uid="{5AD6E84C-B8FE-42DB-B9A2-90672EA53903}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21</xdr:row>
      <xdr:rowOff>155396</xdr:rowOff>
    </xdr:from>
    <xdr:to>
      <xdr:col>31</xdr:col>
      <xdr:colOff>8295</xdr:colOff>
      <xdr:row>50</xdr:row>
      <xdr:rowOff>46848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DE9F69-0B5C-E7C9-D59D-2588D41A5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34550" y="4155896"/>
          <a:ext cx="8580795" cy="5415952"/>
        </a:xfrm>
        <a:prstGeom prst="rect">
          <a:avLst/>
        </a:prstGeom>
      </xdr:spPr>
    </xdr:pic>
    <xdr:clientData/>
  </xdr:twoCellAnchor>
  <xdr:twoCellAnchor editAs="oneCell">
    <xdr:from>
      <xdr:col>10</xdr:col>
      <xdr:colOff>409574</xdr:colOff>
      <xdr:row>0</xdr:row>
      <xdr:rowOff>63434</xdr:rowOff>
    </xdr:from>
    <xdr:to>
      <xdr:col>24</xdr:col>
      <xdr:colOff>247649</xdr:colOff>
      <xdr:row>21</xdr:row>
      <xdr:rowOff>73380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519474C-E6F3-4BA4-041B-C669A9FBB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43799" y="63434"/>
          <a:ext cx="5838825" cy="40104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RE%20Alemany%20Base%20Case%209-17-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HBC%20Accounting%202002\Budget%202003\2002%20Reforecast\Allocation%20of%20Shared%20Cost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INDOWS\TEMP\MATRIX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erainc-my.sharepoint.com/D/REFinInv/Ex20_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dc1\Accounting\Basic_Reports\Analyst\Properties\Property's\Kensington\Ken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Net6/nstrein$/Documents%20and%20Settings/Mads%20Peter%20Heideby/Desktop/HVS/Jobs/NY%20-%20New%20York%20-%20Westin%20Times%20Square/2004010017/Rna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pankaj\LOCALS~1\Temp\HVS\Consulting\Jobs\2001050185%20-%20Park%20Hyatt%20Zurich\Report\Rna-Zurich%20Hyat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gence.com\data\UW\Groups\B%20Groups\Boeing%20Employees%20Credit%20Union\2002\R%2007%2002%20BECU%20rev.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erainc-my.sharepoint.com/D/REFinInv/Finance/10th%20edition/Chapters/Chapter%2019%20templates/cm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erainc-my.sharepoint.com/D/REFinInv/Finance/10th%20edition/Chapters/Chapter%2019%20templates/IO-P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HARED/1999/BUDGET/NED/48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GERT\Flas9900\FD%20Report\TEDGraph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HARED/1999/BUDGET/NED/492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ff.lp\sfo01\Documents%20and%20Settings\WKirby\Local%20Settings\Temporary%20Internet%20Files\OLK4D\Berkshire%20Place_HFF%20Anaylsi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t.wfb.bank.corp\whlsdfs\My%20Documents\97-14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QI\La%20Quinta%20Master%2072103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ff.lp\sfo01\DEALS\John%20Chun\prospective%20clients\Tier%202\Palisades%20Equity%20Partners\Info%20from%20Borrower\ConcourseOne__10302013%20v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orpNY/Finance/BUDGET/2009/2009%20BFP%20Business%20Plan%20Budget%20Files/One%20Liberty%20Plaza%2009%20BP%2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\Data-Departmental\1active\PROJECTS\STOWE\stowhote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amsite.hyattoffice.com@SSL\DOCUME~1\pankaj\LOCALS~1\Temp\HVS\Consulting\Jobs\2001050185%20-%20Park%20Hyatt%20Zurich\Report\Rna-Zurich%20Hyat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am%20General\2019%20Assignments\19-NY-054B_Redbury%20Hotel%20-%20New%20York,%20NY\Appraisal\19-NY-054B_Redbury%20Hotel%20-%20New%20York,%20NY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bshoaf/Desktop/Cabo-Delano/Jptyofsr17/cfa/User/Tomen/Top/TOP%20historical%20stock%20pri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WINDOWS/TEMP/MATRIX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roj\REALESTA\ARC%20NY%20REIT\Worldwide%20Plaza%20(New%20York,%20NY)\2017\Model\Worldwide%20Plaza%20Model%20v01%20(2017-04-06)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hwh-srv-fs1/andyc/AppData/Local/Microsoft/Windows/Temporary%20Internet%20Files/Content.Outlook/LTBF8TLN/2011%20Forecast%20for%20West%20Hollywood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CR\3%20-%20Model\MCR%20-%20Model%20v007%20-%202017%2002%2010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roj\REALESTA\Multifamily%20Opportunities\Project%20Marlin\TEV\55%20-%20Marlin%20TEV%20-%202017%2003%2030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ff.lp\sfo01\1%20Orange%20County%20Investment%20Sales\2%20Pending%20Deals\Canyon%20Crossings\3%20Financial%20Analysis\4%20Financial%20Analyses\Cash%20Flow%20Model\Mar%202013\Real%20Logic%208.8.201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ff.lp\sfo01\Users\kmathis\AppData\Local\Microsoft\Windows\Temporary%20Internet%20Files\Content.Outlook\T0PN1W31\Newport_Plaza_1.24.13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S\Fas\FAS_HOTEL\NPS\Parks\Death%20Valley\FFA\BLRI\NPS%20Model%20Pisgah%20Inn%20Update%20Cleaned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/GDS/STAFFING/STAFFPLN/COMP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tro%20Capital\2003%20Sale\Debt\Existing\1150-1200%20Kingston%20Amort%20Table%20(rev%20I-O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D_GERONIMO\SYS\EXCEL\98-14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jects\1901\RE%20Pacific%20Heights%2012-5-200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excel\DOCS\VILLAMON\VILLASCASHDIS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excel\DOCS\VILLAMON\VmthmCASHDIS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t.wfb.bank.corp\whlsdfs\My%20Documents\COS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D_GERONIMO\SYS\EXCEL\97-149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2000%20Reports\98-119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ACCTNG\annual05\Yr-end0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andrea/Local%20Settings/Temporary%20Internet%20Files/OLK193/Working%20File/Job%20997/supdem-collegepark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rojects\Lend%20Lease%20Portfolio\Sheraton%20JFK%20Airport\hAVE%20projections\Sheraton%20JFK%20Base%20Model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U799570\Local%20Settings\Temp\c.data.u799570.notes_cdi\W\WellPoint%20Health%20Networks\Project%20School\Model\Old\Oak%20Preferred%20v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T%20model\TEMP\LBO%20model%20-%20six%20continents%20v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TGAGE\Underwrit\Documents%20and%20Settings\jmurphy\Local%20Settings\Temporary%20Internet%20Files\OLK38\MODELS\FNMA%20Loan%20Underwriting\Loan%20Committee%20Package\COMMITTE\VACANCY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roj\REALESTA\Market%20Center\2016\Model\127%20-%20Market%20Center%20-%20Model%20-%202016.06.29%20-%20Closing%20-%20FINAL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/Documents%20and%20Settings/hawleyr/Desktop/1%20City%20North/1%20North%20Scottsdale%20Related%20Jim%20Pro%20Form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TGAGE\Underwrit\Documents%20and%20Settings\jmurphy\Local%20Settings\Temporary%20Internet%20Files\OLK38\EXCEL\derf98\2000\VOC\JUL98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/Documents%20and%20Settings/colketk.SCG/Local%20Settings/Temporary%20Internet%20Files/OLK4/Seattle_1/Save/9_4_07/Master%20Data/Example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ransactions\Multifamily\BSREP%20Analysis\Template\100%20Monitor%20UW%20-%20v10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hared%20drives\Acquisitions\2.%20Deals\Colorado\LoHi%203-Pack\3.%20Umatilla%20St\Umatilla\1.%20Acquisitions\b.%20Model\LH_UW%20Model_Umatilla_2019.11.13b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odel\Base%20Model\Base%20Model%20(2019-12)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roj\REALESTA\Multifamily%20Opportunities\Transcontinental%20Portfolio\Model\HFM\Project%20Tide%20-%20HFM%20v11%20(04-03-2017)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LEUNG/Dropbox/SMC/---DEAL%20SCREENING---/Presidium%20Deals/4.1_Financial%20Model_Revelstoke_2019.2.12_IO.xlsm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L_DAL1\SYS1\DEALS\GEICAPTS.596\IR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m7tillma/Local%20Settings/Temporary%20Internet%20Files/Content.Outlook/X0LJFNVQ/Strnynt5/public/WINDOWS/Temporary%20Internet%20Files/OLKB353/office%20space%20beechwood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hared/owned%20assets/NASHVILLE/Analysis/Inland%20Model%20Reference_v1.xlsm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xsydpaf2\MPXShare\Commercial%20Property\Finance\Overheads%20-%20restricted\Commercial%20Forecasting%20Summary%20&amp;%20Analysis%20Revised%20Jan09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pereiraj\AppData\Local\Microsoft\Windows\Temporary%20Internet%20Files\Content.Outlook\G7H2WI83\To%20Sync\RioPrime%20Portfolio%20-%20Brazil\Model\15%20-%20RioPrime%20Model%20-%208.12.14.xlsm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roj\REALESTA\Metropolitan%20Square\2016\Model\Met%20Square%20-%20Model%20-%20v76%20-%202016%2011%2003%20-%20DRAWDOWN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roj\REALESTA\Shorenstein\Model\Project%20Pebble%20v29%20(09-16-2016)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roj\REALESTA\Divco%20West%20Fund%20IV\Model\Divco%20Model%20v107%20(2016-02-04)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ecoslik.DOMAIN/Local%20Settings/Temporary%20Internet%20Files/OLK4/WoPlz03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roj\REALESTA\ARC%20NY%20REIT\Worldwide%20Plaza%20(New%20York,%20NY)\2017\Model\1440%20Broadway%20-%20Model%20v126%20-%202016%2009%2012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timatorPro1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D_GERONIMO\SYS\EXCEL\98-18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ebffps\group\WINDOWS\TEMP\RESERV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2000%20Reports\98-18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ebffps\group\Contabil\Relatorios%20Gerenciais%202004\Gerencial\BRASCAN\Fev\M&#243;dulo%20Base%20Gerencial%200402%200403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TGAGE\Underwrit\Documents%20and%20Settings\jmurphy\Local%20Settings\Temporary%20Internet%20Files\OLK38\USERS\ACQUIRE\Apartments\PACPLZA\PCPLZ3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randum"/>
      <sheetName val="Project Assumptions"/>
      <sheetName val="Finance Plan Through Takeout"/>
      <sheetName val="Monthly Draw Schedule"/>
      <sheetName val="Loan Categories Without NOI"/>
      <sheetName val="Line-Item Funding Source"/>
      <sheetName val="Project Budget"/>
      <sheetName val="Monthly Cash Flow"/>
      <sheetName val="Annual Cash Flow"/>
      <sheetName val="Monthly Debt Service"/>
      <sheetName val="Monthly Rental Operations"/>
      <sheetName val="Annual Rental Operations"/>
      <sheetName val="Partner Distributions"/>
      <sheetName val="Allocated Annual Operations"/>
      <sheetName val="2001 Operating Expenses"/>
      <sheetName val="Cash Flow Thru Takeout"/>
      <sheetName val="Residential Income Comparison"/>
      <sheetName val="Annual Rental Operations (2)"/>
      <sheetName val="EGB Alemany Cash Flow"/>
      <sheetName val="Potrero Center Comparison"/>
      <sheetName val="2001 Net Cash Flow"/>
      <sheetName val="Indicated Value"/>
      <sheetName val="Hot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Cost %"/>
      <sheetName val="Hyperion Roll-up"/>
      <sheetName val="Hyperion Roll-up (2)"/>
      <sheetName val="Ownership split"/>
      <sheetName val="Owners %  Excl Hotel in 840"/>
      <sheetName val="Bay &amp; Parking Rev Alloc"/>
      <sheetName val="105 Adelaide"/>
      <sheetName val="Royal Centre (Standard Life)"/>
      <sheetName val="Hudson Bay Centre Amort"/>
      <sheetName val="Validation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s_graphs"/>
      <sheetName val="Summary"/>
      <sheetName val="IRR_Calculation"/>
      <sheetName val="dropdown fields"/>
      <sheetName val="Rooms"/>
      <sheetName val="MSTR"/>
      <sheetName val="list"/>
      <sheetName val="2015 YE Act"/>
      <sheetName val="Bank List"/>
      <sheetName val="Trans Type"/>
      <sheetName val="Lookups"/>
      <sheetName val="Supporting Schedules"/>
      <sheetName val="Input Page"/>
      <sheetName val="Data Validations"/>
      <sheetName val="LOOKUP TABLES"/>
      <sheetName val="AE Reference Sheet"/>
      <sheetName val="Underwriting Assumptions"/>
      <sheetName val="Occ Cost Analysis"/>
      <sheetName val="AE RR"/>
      <sheetName val="Sheet5"/>
      <sheetName val="Leasing Activity"/>
      <sheetName val="Summary Stats"/>
      <sheetName val="Summary Stats - Dec"/>
      <sheetName val="Deduction"/>
      <sheetName val="Occupied Area"/>
      <sheetName val="CF"/>
      <sheetName val="PGR"/>
      <sheetName val="Deduction - Dec"/>
      <sheetName val="Occupied Area - Dec"/>
      <sheetName val="CF - Dec"/>
      <sheetName val="PGR - Dec"/>
      <sheetName val="Rent Roll 1.17"/>
      <sheetName val="Total Tenant Revenue "/>
      <sheetName val="Property Sales and Occupancy Co"/>
      <sheetName val="Sch Base Rental Rev"/>
      <sheetName val="Retail Sales % Rev"/>
      <sheetName val="Exp Reimb"/>
      <sheetName val="Retail Sales"/>
      <sheetName val="Leases"/>
      <sheetName val="Sheet1"/>
      <sheetName val="Sales"/>
      <sheetName val="Sales Data"/>
      <sheetName val="Sales Data v2"/>
      <sheetName val="HISTORICAL EXHIBIT"/>
      <sheetName val="BARL"/>
      <sheetName val="Data Validation"/>
      <sheetName val="Drop Downs"/>
      <sheetName val="Debt"/>
      <sheetName val="II-Consolidated RentRoll"/>
      <sheetName val="MATRIX"/>
      <sheetName val="CF Input"/>
      <sheetName val="Master Tape"/>
      <sheetName val="Choices"/>
      <sheetName val="VMC Payment Calculations"/>
      <sheetName val="Signage Company Loans (NYO)"/>
      <sheetName val="Universal Buildings, Inc."/>
      <sheetName val="Franconia Line of Credit Loan -"/>
      <sheetName val="Skyline"/>
      <sheetName val="Military Circle"/>
      <sheetName val="Courthouse Place Amortization"/>
      <sheetName val="535-545 5th Avenue Amortization"/>
      <sheetName val="Int Inc 585300-0001 9-30-14 GL"/>
      <sheetName val="Dividend 585500-0000 9-30-14 GL"/>
      <sheetName val="Other 585400-0000 9-30-14 GL"/>
      <sheetName val="Int Inc Bnk 585200-0001 9-30-14"/>
      <sheetName val="Fund Dropdown"/>
      <sheetName val="Model Lookup Values"/>
      <sheetName val="2QFINSUM"/>
      <sheetName val="Model - Input Page"/>
      <sheetName val="Currency"/>
      <sheetName val="TX"/>
      <sheetName val="Rent Roll"/>
      <sheetName val="Hotel Info"/>
      <sheetName val="Reports--&gt;"/>
      <sheetName val="INPUT ONLY ON YELLOW TABS --&gt;"/>
      <sheetName val="dropdown_fields"/>
      <sheetName val="2015_YE_Act"/>
      <sheetName val="Bank_List"/>
      <sheetName val="Trans_Type"/>
      <sheetName val="Data_Validation"/>
      <sheetName val="VMC_Payment_Calculations"/>
      <sheetName val="Signage_Company_Loans_(NYO)"/>
      <sheetName val="Universal_Buildings,_Inc_"/>
      <sheetName val="Franconia_Line_of_Credit_Loan_-"/>
      <sheetName val="Military_Circle"/>
      <sheetName val="Courthouse_Place_Amortization"/>
      <sheetName val="535-545_5th_Avenue_Amortization"/>
      <sheetName val="Int_Inc_585300-0001_9-30-14_GL"/>
      <sheetName val="Dividend_585500-0000_9-30-14_GL"/>
      <sheetName val="Other_585400-0000_9-30-14_GL"/>
      <sheetName val="Int_Inc_Bnk_585200-0001_9-30-14"/>
      <sheetName val="Inc &amp; Exp Assump (1)"/>
      <sheetName val="Credit Tenant Discount"/>
      <sheetName val="Input &amp; Lease"/>
      <sheetName val="HOTEL 1"/>
      <sheetName val="HOTEL 2"/>
      <sheetName val="LEASE"/>
      <sheetName val="Sheraton performance EUR"/>
      <sheetName val="Payroll_hotel"/>
      <sheetName val="Labor EUR"/>
      <sheetName val="Rate scrape"/>
      <sheetName val="Notes from call with Erik"/>
      <sheetName val="Labor SEK"/>
      <sheetName val="Sheraton performance SEK"/>
      <sheetName val="TOTAL"/>
      <sheetName val="INVESTMENT"/>
      <sheetName val="Quarterly CF"/>
      <sheetName val="OUTPUT 1"/>
      <sheetName val="OUTPUT 2"/>
      <sheetName val="OUTPUT PF (EUR)"/>
      <sheetName val="OUTPUT PF (SEK)"/>
      <sheetName val="OUTPUT INV"/>
      <sheetName val="Inv. Output Base Case"/>
      <sheetName val="European Annual Inflation"/>
      <sheetName val="F&amp;B Build Up"/>
      <sheetName val="Other Expense"/>
      <sheetName val="Spa &amp; Other Build Up"/>
      <sheetName val="Royalty fees"/>
      <sheetName val="Room costs"/>
      <sheetName val="Serviced Apartments Output"/>
      <sheetName val="Serviced Apartments Input"/>
      <sheetName val="IRR"/>
      <sheetName val="vacant sf"/>
      <sheetName val="Supporting_Schedules"/>
      <sheetName val="Input_Page"/>
      <sheetName val="Data_Validations"/>
      <sheetName val="AE_Reference_Sheet"/>
      <sheetName val="Underwriting_Assumptions"/>
      <sheetName val="Occ_Cost_Analysis"/>
      <sheetName val="AE_RR"/>
      <sheetName val="Leasing_Activity"/>
      <sheetName val="Summary_Stats"/>
      <sheetName val="Summary_Stats_-_Dec"/>
      <sheetName val="Occupied_Area"/>
      <sheetName val="Deduction_-_Dec"/>
      <sheetName val="Occupied_Area_-_Dec"/>
      <sheetName val="CF_-_Dec"/>
      <sheetName val="PGR_-_Dec"/>
      <sheetName val="Rent_Roll_1_17"/>
      <sheetName val="Total_Tenant_Revenue_"/>
      <sheetName val="Property_Sales_and_Occupancy_Co"/>
      <sheetName val="Sch_Base_Rental_Rev"/>
      <sheetName val="Retail_Sales_%_Rev"/>
      <sheetName val="Exp_Reimb"/>
      <sheetName val="Retail_Sales"/>
      <sheetName val="Sales_Data"/>
      <sheetName val="Sales_Data_v2"/>
      <sheetName val="LOOKUP_TABLES"/>
      <sheetName val="Fund_Dropdown"/>
      <sheetName val="Drop_Downs"/>
      <sheetName val="II-Consolidated_RentRoll"/>
      <sheetName val="Master_Tape"/>
      <sheetName val="HISTORICAL_EXHIBIT"/>
      <sheetName val="Model_Lookup_Values"/>
      <sheetName val="CF_Input"/>
      <sheetName val="DPW 18 &amp; 19"/>
      <sheetName val="Maturities Graphs"/>
      <sheetName val="Table 1"/>
      <sheetName val="Validation"/>
      <sheetName val="QCOM"/>
      <sheetName val="Input - Costs"/>
      <sheetName val="Input - Apt Unit Mix"/>
      <sheetName val="Months 1-36 Budget"/>
      <sheetName val="STVAR"/>
    </sheetNames>
    <sheetDataSet>
      <sheetData sheetId="0" refreshError="1">
        <row r="12">
          <cell r="A12" t="str">
            <v>Yr 1</v>
          </cell>
          <cell r="G12">
            <v>1</v>
          </cell>
          <cell r="H12">
            <v>21312753</v>
          </cell>
          <cell r="K12">
            <v>20655114</v>
          </cell>
          <cell r="L12">
            <v>19595403.681635536</v>
          </cell>
        </row>
        <row r="13">
          <cell r="A13" t="str">
            <v>Yr 2</v>
          </cell>
          <cell r="G13">
            <v>2</v>
          </cell>
          <cell r="H13">
            <v>22703977</v>
          </cell>
          <cell r="K13">
            <v>22214927</v>
          </cell>
          <cell r="L13">
            <v>20917933.708900958</v>
          </cell>
        </row>
        <row r="14">
          <cell r="A14" t="str">
            <v>Yr 3</v>
          </cell>
          <cell r="G14">
            <v>3</v>
          </cell>
          <cell r="H14">
            <v>23289088</v>
          </cell>
          <cell r="K14">
            <v>21780529</v>
          </cell>
          <cell r="L14">
            <v>21431602.977256998</v>
          </cell>
        </row>
        <row r="15">
          <cell r="A15" t="str">
            <v>Yr 4</v>
          </cell>
          <cell r="G15">
            <v>4</v>
          </cell>
          <cell r="H15">
            <v>23894859</v>
          </cell>
          <cell r="K15">
            <v>22507380</v>
          </cell>
          <cell r="L15">
            <v>21963074.576347277</v>
          </cell>
        </row>
        <row r="16">
          <cell r="A16" t="str">
            <v>Yr 5</v>
          </cell>
          <cell r="G16">
            <v>5</v>
          </cell>
          <cell r="H16">
            <v>24719909</v>
          </cell>
          <cell r="K16">
            <v>23010856</v>
          </cell>
          <cell r="L16">
            <v>22710853.19940117</v>
          </cell>
        </row>
        <row r="17">
          <cell r="A17" t="str">
            <v>Yr 6</v>
          </cell>
          <cell r="G17">
            <v>6</v>
          </cell>
          <cell r="H17">
            <v>25975167</v>
          </cell>
          <cell r="K17">
            <v>22812833</v>
          </cell>
          <cell r="L17">
            <v>23885748.967377216</v>
          </cell>
        </row>
        <row r="18">
          <cell r="A18" t="str">
            <v>Yr 7</v>
          </cell>
          <cell r="G18">
            <v>7</v>
          </cell>
          <cell r="H18">
            <v>28691489</v>
          </cell>
          <cell r="K18">
            <v>22455706</v>
          </cell>
          <cell r="L18">
            <v>26518494.246072304</v>
          </cell>
        </row>
        <row r="19">
          <cell r="A19" t="str">
            <v>Yr 8</v>
          </cell>
          <cell r="G19">
            <v>8</v>
          </cell>
          <cell r="H19">
            <v>30659817</v>
          </cell>
          <cell r="K19">
            <v>29178784</v>
          </cell>
          <cell r="L19">
            <v>28399902.455915194</v>
          </cell>
        </row>
        <row r="20">
          <cell r="A20" t="str">
            <v>Yr 9</v>
          </cell>
          <cell r="G20">
            <v>9</v>
          </cell>
          <cell r="H20">
            <v>31193653</v>
          </cell>
          <cell r="K20">
            <v>30122886</v>
          </cell>
          <cell r="L20">
            <v>28843341.874151804</v>
          </cell>
        </row>
        <row r="21">
          <cell r="A21" t="str">
            <v>Yr 10</v>
          </cell>
          <cell r="G21">
            <v>10</v>
          </cell>
          <cell r="H21">
            <v>32157016</v>
          </cell>
          <cell r="K21">
            <v>26727473</v>
          </cell>
          <cell r="L21">
            <v>29712692.429117873</v>
          </cell>
        </row>
        <row r="22">
          <cell r="A22" t="str">
            <v>Yr 11</v>
          </cell>
          <cell r="G22">
            <v>11</v>
          </cell>
          <cell r="H22">
            <v>33663611</v>
          </cell>
          <cell r="K22">
            <v>31917730</v>
          </cell>
          <cell r="L22">
            <v>31121514.486282591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REIF &amp; S&amp;P"/>
      <sheetName val="REITs &amp; S&amp;P"/>
      <sheetName val="NCREIF_&amp;_S&amp;P"/>
      <sheetName val="REITs_&amp;_S&amp;P"/>
      <sheetName val="A"/>
      <sheetName val="induceamort"/>
      <sheetName val="1999 BUDGET"/>
      <sheetName val="Lease Up Data - HIDE"/>
      <sheetName val="Glossary"/>
      <sheetName val="OSS Charts"/>
      <sheetName val="Apple Summary"/>
      <sheetName val="Apple Sellco TB's"/>
      <sheetName val="DATA"/>
      <sheetName val="Setup"/>
      <sheetName val="RR"/>
    </sheetNames>
    <sheetDataSet>
      <sheetData sheetId="0">
        <row r="11">
          <cell r="D11">
            <v>0.10256580965724643</v>
          </cell>
        </row>
      </sheetData>
      <sheetData sheetId="1">
        <row r="11">
          <cell r="D11">
            <v>0.10256580965724643</v>
          </cell>
          <cell r="F11">
            <v>3.9374304347826112</v>
          </cell>
        </row>
        <row r="12">
          <cell r="D12">
            <v>9.9699466842594398E-2</v>
          </cell>
          <cell r="F12">
            <v>3.9434344565217412</v>
          </cell>
        </row>
        <row r="13">
          <cell r="D13">
            <v>9.6926697633896594E-2</v>
          </cell>
          <cell r="F13">
            <v>3.949438478260872</v>
          </cell>
        </row>
        <row r="14">
          <cell r="D14">
            <v>9.4255760498720725E-2</v>
          </cell>
          <cell r="F14">
            <v>3.955442500000002</v>
          </cell>
        </row>
        <row r="15">
          <cell r="D15">
            <v>9.1695554459503378E-2</v>
          </cell>
          <cell r="F15">
            <v>3.9614465217391328</v>
          </cell>
        </row>
        <row r="16">
          <cell r="D16">
            <v>8.9255608650344487E-2</v>
          </cell>
          <cell r="F16">
            <v>3.9674505434782628</v>
          </cell>
        </row>
        <row r="17">
          <cell r="D17">
            <v>8.6946048161577236E-2</v>
          </cell>
          <cell r="F17">
            <v>3.9734545652173923</v>
          </cell>
        </row>
        <row r="18">
          <cell r="D18">
            <v>8.4777529769104062E-2</v>
          </cell>
          <cell r="F18">
            <v>3.9794585869565231</v>
          </cell>
        </row>
        <row r="19">
          <cell r="D19">
            <v>8.2761141026761451E-2</v>
          </cell>
          <cell r="F19">
            <v>3.9854626086956535</v>
          </cell>
        </row>
        <row r="20">
          <cell r="D20">
            <v>8.0908256821018112E-2</v>
          </cell>
          <cell r="F20">
            <v>3.9914666304347839</v>
          </cell>
        </row>
        <row r="21">
          <cell r="D21">
            <v>7.9230349153871005E-2</v>
          </cell>
          <cell r="F21">
            <v>3.9974706521739138</v>
          </cell>
        </row>
        <row r="22">
          <cell r="D22">
            <v>7.7738748894852619E-2</v>
          </cell>
          <cell r="F22">
            <v>4.0034746739130451</v>
          </cell>
        </row>
        <row r="23">
          <cell r="D23">
            <v>7.6444362642995103E-2</v>
          </cell>
          <cell r="F23">
            <v>4.0094786956521746</v>
          </cell>
        </row>
        <row r="24">
          <cell r="D24">
            <v>7.5357353506573591E-2</v>
          </cell>
          <cell r="F24">
            <v>4.015482717391305</v>
          </cell>
        </row>
        <row r="25">
          <cell r="D25">
            <v>7.4486800995879857E-2</v>
          </cell>
          <cell r="F25">
            <v>4.0214867391304354</v>
          </cell>
        </row>
        <row r="26">
          <cell r="D26">
            <v>7.3840361355759068E-2</v>
          </cell>
          <cell r="F26">
            <v>4.0274907608695658</v>
          </cell>
        </row>
        <row r="27">
          <cell r="D27">
            <v>7.3423954232678723E-2</v>
          </cell>
          <cell r="F27">
            <v>4.0334947826086962</v>
          </cell>
        </row>
        <row r="28">
          <cell r="D28">
            <v>7.3241503211226341E-2</v>
          </cell>
          <cell r="F28">
            <v>4.0394988043478257</v>
          </cell>
        </row>
        <row r="29">
          <cell r="D29">
            <v>7.329475545754835E-2</v>
          </cell>
          <cell r="F29">
            <v>4.045502826086957</v>
          </cell>
        </row>
        <row r="30">
          <cell r="D30">
            <v>7.358319923724238E-2</v>
          </cell>
          <cell r="F30">
            <v>4.0515068478260865</v>
          </cell>
        </row>
        <row r="31">
          <cell r="D31">
            <v>7.4104088212849348E-2</v>
          </cell>
          <cell r="F31">
            <v>4.0575108695652169</v>
          </cell>
        </row>
      </sheetData>
      <sheetData sheetId="2"/>
      <sheetData sheetId="3">
        <row r="11">
          <cell r="D11">
            <v>0.10256580965724643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ensitivity"/>
      <sheetName val="Assume"/>
      <sheetName val="Tenancy"/>
      <sheetName val="RENT"/>
      <sheetName val="Fut_Perf"/>
      <sheetName val="E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c"/>
      <sheetName val="Demand"/>
      <sheetName val="Summ"/>
      <sheetName val="Sheet1"/>
      <sheetName val="Supply"/>
      <sheetName val="New Hotel Induced Demand"/>
      <sheetName val="Hotel Expansion Induced Demand"/>
      <sheetName val="ADR"/>
      <sheetName val="Calculation"/>
      <sheetName val="Ref"/>
      <sheetName val="DRIVERS"/>
      <sheetName val="Cover Page"/>
      <sheetName val="Project Summary"/>
      <sheetName val="Assumptions"/>
      <sheetName val="Budget "/>
      <sheetName val="Cash Flow"/>
      <sheetName val="Financial Summary"/>
      <sheetName val="Hotel"/>
      <sheetName val="Hotel P&amp;L old"/>
      <sheetName val="Condo Sale"/>
      <sheetName val="Office Rent"/>
      <sheetName val="Timing Input"/>
      <sheetName val="Tenant Summary"/>
      <sheetName val="Hotel Room Matrix"/>
      <sheetName val="Retail"/>
      <sheetName val="Sensitivity old"/>
      <sheetName val="Timeline"/>
      <sheetName val="Sensitivity"/>
      <sheetName val="Stacking_93 Keys"/>
      <sheetName val="LOOKUPS"/>
      <sheetName val="DPW 18 &amp; 19"/>
      <sheetName val="TPS BACKUP"/>
      <sheetName val="New_Hotel_Induced_Demand"/>
      <sheetName val="Hotel_Expansion_Induced_Demand"/>
      <sheetName val="Contractor Name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"/>
      <sheetName val="Supply"/>
      <sheetName val="Demand"/>
      <sheetName val="Occ"/>
      <sheetName val="ADR"/>
      <sheetName val="Ref"/>
      <sheetName val="Historical Financials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Brok."/>
      <sheetName val="PremIn"/>
      <sheetName val="PremOut"/>
      <sheetName val="ClmsIn"/>
      <sheetName val="ClmsOut"/>
      <sheetName val="$Rnge"/>
      <sheetName val="Util"/>
      <sheetName val="Util -G"/>
      <sheetName val="Enr -G"/>
      <sheetName val="Clms -G"/>
      <sheetName val="Clms -G (2)"/>
      <sheetName val="Census"/>
      <sheetName val="Res"/>
      <sheetName val="Ret"/>
      <sheetName val="RetComp"/>
      <sheetName val="YTD"/>
      <sheetName val="Proj"/>
      <sheetName val="Rate"/>
      <sheetName val="Rate Re-Sp"/>
      <sheetName val="Alt. Rates"/>
      <sheetName val="Alt. Rates Re-Sp"/>
      <sheetName val="RateSum"/>
      <sheetName val="Vis Exp"/>
      <sheetName val="Peer"/>
      <sheetName val="PBR"/>
      <sheetName val="Dbase&amp;RLR"/>
      <sheetName val="OIC"/>
      <sheetName val="OIC Rate Filing Checklist"/>
      <sheetName val="Db Info"/>
      <sheetName val="Funding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ITs &amp; S&amp;P"/>
      <sheetName val="Demand"/>
      <sheetName val="Occ"/>
      <sheetName val="DPW 18 &amp; 19"/>
      <sheetName val="TPS BACKUP"/>
      <sheetName val="Cost Breakdowns"/>
      <sheetName val="Medical"/>
      <sheetName val="Dental"/>
      <sheetName val="Vision"/>
      <sheetName val="fcf"/>
      <sheetName val="Ch20 CMBS"/>
    </sheetNames>
    <sheetDataSet>
      <sheetData sheetId="0">
        <row r="171">
          <cell r="D171">
            <v>0</v>
          </cell>
          <cell r="E171">
            <v>0.19104004814636055</v>
          </cell>
        </row>
        <row r="172">
          <cell r="D172">
            <v>0.05</v>
          </cell>
          <cell r="E172">
            <v>0.17331256212247201</v>
          </cell>
        </row>
        <row r="173">
          <cell r="D173">
            <v>0.1</v>
          </cell>
          <cell r="E173">
            <v>0.16098670463276857</v>
          </cell>
        </row>
        <row r="174">
          <cell r="D174">
            <v>0.15000000000000002</v>
          </cell>
          <cell r="E174">
            <v>0.15532835618367249</v>
          </cell>
        </row>
        <row r="175">
          <cell r="D175">
            <v>0.2</v>
          </cell>
          <cell r="E175">
            <v>0.14993493952328116</v>
          </cell>
        </row>
        <row r="176">
          <cell r="D176">
            <v>0.25</v>
          </cell>
          <cell r="E176">
            <v>0.14737549187106463</v>
          </cell>
        </row>
        <row r="177">
          <cell r="D177">
            <v>0.3</v>
          </cell>
          <cell r="E177">
            <v>0.14738328611616652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ummsht"/>
      <sheetName val="FIJOSP8 EURO"/>
      <sheetName val="Ch20 CMBS"/>
    </sheetNames>
    <sheetDataSet>
      <sheetData sheetId="0">
        <row r="60">
          <cell r="F60">
            <v>0.2</v>
          </cell>
        </row>
        <row r="135">
          <cell r="E135">
            <v>5.3792676242975117E-2</v>
          </cell>
        </row>
        <row r="136">
          <cell r="E136">
            <v>6.5681770075035173E-2</v>
          </cell>
        </row>
        <row r="137">
          <cell r="E137">
            <v>7.9037589924664753E-2</v>
          </cell>
        </row>
        <row r="138">
          <cell r="E138">
            <v>9.3672789192370182E-2</v>
          </cell>
        </row>
        <row r="139">
          <cell r="E139">
            <v>0.10935888548657445</v>
          </cell>
        </row>
        <row r="140">
          <cell r="E140">
            <v>0.12586561470778773</v>
          </cell>
        </row>
        <row r="141">
          <cell r="E141">
            <v>0.14298917762938032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 BUDGET"/>
      <sheetName val="VARIANCE ANALYSIS"/>
      <sheetName val="1998 REFORECAST"/>
      <sheetName val="PSF"/>
      <sheetName val="4 YEAR NOI"/>
      <sheetName val="CAPITAL EXPENDITURES"/>
      <sheetName val="5 YEAR CAP EXP"/>
      <sheetName val="DEFERRED CAM AMORTIZATION_2000"/>
      <sheetName val="DEFERRED CAM AMORTIZATION"/>
      <sheetName val="DEFERRED EXPENSES"/>
      <sheetName val="MINIMUM &amp; OVERAGE RENT"/>
      <sheetName val="SPECIALTY LEASING INCOME"/>
      <sheetName val="CAM INCOME"/>
      <sheetName val="REAL ESTATE TAX INCOME"/>
      <sheetName val="UTILITY INCOME"/>
      <sheetName val="INTEREST-OTHER INCOME"/>
      <sheetName val="4001 PAYROLL"/>
      <sheetName val="4002 PAYROLL TAXES"/>
      <sheetName val="4004 BENEFITS"/>
      <sheetName val="4005 REIMBURSEMENTS"/>
      <sheetName val="4008 CLEANING SERVICES "/>
      <sheetName val="4010 - TRAVEL"/>
      <sheetName val="4012 CONTRACTED SERVICES"/>
      <sheetName val="4013 MATERIALS &amp; SUPPLIES"/>
      <sheetName val="4014 REPAIRS &amp; MAINTENANCE"/>
      <sheetName val="4015 EQUIPMENT RENTAL"/>
      <sheetName val="4016 - UTILITIES - ELECTRIC"/>
      <sheetName val="4017 - UTILITIES - GAS &amp; OIL"/>
      <sheetName val="4018 - UTILITIES- WATER &amp; SEWER"/>
      <sheetName val="4020 SUBSCRIPTIONS"/>
      <sheetName val="4021 - OFFICE EXPENSES"/>
      <sheetName val="4022 COPIER EXPENSE"/>
      <sheetName val="4023 TELEPHONE"/>
      <sheetName val="4024 GIFT &amp; HOLIDAY"/>
      <sheetName val="4025 PARKING LOT REPAIR"/>
      <sheetName val="4026 ROAD REPAIR"/>
      <sheetName val="4027 ROOF REPAIR"/>
      <sheetName val="4030 - SALES PROMOTION"/>
      <sheetName val="4031 SPECIALTY LEASING EXPENSE"/>
      <sheetName val="4034 - EDUCATION"/>
      <sheetName val="4035 OTHER"/>
      <sheetName val="4040 MANAGEMENT FEE"/>
      <sheetName val="4041 SNOW REMOVAL"/>
      <sheetName val="4043 PARKING LOT RENTAL"/>
      <sheetName val="4044 ACCOUNTING AND AUDITING"/>
      <sheetName val="4045 PROF SERVICES - LEGAL"/>
      <sheetName val="4046 PROF SERVICES - OTHER"/>
      <sheetName val="4047 INSURANCE"/>
      <sheetName val="4050 BAD DEBTS"/>
      <sheetName val="4070 CHARITABLE CONTRIBUTIONS"/>
      <sheetName val="4071 REAL ESTATE TAXES"/>
      <sheetName val="4072 INTEREST EXPENSE"/>
      <sheetName val="4073 DEPRECIATION"/>
      <sheetName val="4074 AMORTIZATION"/>
      <sheetName val="PROMO INTERCOMPANY"/>
      <sheetName val="SQUARE FOOTAGE"/>
      <sheetName val="PAYROLL"/>
      <sheetName val="BENEFITS"/>
      <sheetName val="UTILITIES"/>
      <sheetName val="AP ALLOC"/>
      <sheetName val="PROOF PAGE"/>
      <sheetName val="Interf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Reporting Levels"/>
      <sheetName val="Investments"/>
      <sheetName val="weighted averages"/>
      <sheetName val="Spread"/>
      <sheetName val="Consolidated Model (Detailed)"/>
      <sheetName val="$ DPU"/>
      <sheetName val="DPU in cents"/>
      <sheetName val="Issue Price"/>
      <sheetName val="NTA or closing prices"/>
      <sheetName val="WA Issue Price"/>
      <sheetName val="TEDGraph"/>
      <sheetName val="CF Checks"/>
      <sheetName val="Entities"/>
      <sheetName val="Sheet3"/>
      <sheetName val="Controls"/>
      <sheetName val="Prop_List"/>
      <sheetName val="HR BP15"/>
      <sheetName val="Charge_Code"/>
      <sheetName val="Charge Code"/>
      <sheetName val="Cashflow"/>
      <sheetName val="SUMMARY"/>
      <sheetName val="Drop down lists"/>
      <sheetName val="SELECTIONS"/>
      <sheetName val="Listing"/>
      <sheetName val="HFM"/>
      <sheetName val="Reporting_Levels"/>
      <sheetName val="weighted_averages"/>
      <sheetName val="Consolidated_Model_(Detailed)"/>
      <sheetName val="$_DPU"/>
      <sheetName val="DPU_in_cents"/>
      <sheetName val="Issue_Price"/>
      <sheetName val="NTA_or_closing_prices"/>
      <sheetName val="WA_Issue_Price"/>
      <sheetName val="CF_Checks"/>
      <sheetName val="Charge_Code1"/>
      <sheetName val="HR_BP15"/>
      <sheetName val="Drop_down_lists"/>
      <sheetName val="DoNotDelete"/>
      <sheetName val="Mapping"/>
      <sheetName val="Entitlement"/>
      <sheetName val="Control"/>
      <sheetName val="Legend"/>
      <sheetName val="Downdrops"/>
    </sheetNames>
    <sheetDataSet>
      <sheetData sheetId="0" refreshError="1"/>
      <sheetData sheetId="1" refreshError="1">
        <row r="3">
          <cell r="D3" t="str">
            <v>MONTHLY BROKER'S PROFIT FORECASTS</v>
          </cell>
        </row>
        <row r="7">
          <cell r="D7">
            <v>288.60000000000002</v>
          </cell>
          <cell r="E7">
            <v>288.60000000000002</v>
          </cell>
          <cell r="F7">
            <v>291.8</v>
          </cell>
          <cell r="G7">
            <v>302.89999999999998</v>
          </cell>
          <cell r="H7">
            <v>302.89999999999998</v>
          </cell>
          <cell r="I7">
            <v>302.89999999999998</v>
          </cell>
          <cell r="J7">
            <v>302.89999999999998</v>
          </cell>
          <cell r="K7">
            <v>306.10000000000002</v>
          </cell>
          <cell r="L7">
            <v>315.2</v>
          </cell>
          <cell r="M7">
            <v>314</v>
          </cell>
          <cell r="N7">
            <v>314</v>
          </cell>
          <cell r="O7">
            <v>314</v>
          </cell>
          <cell r="P7">
            <v>313</v>
          </cell>
          <cell r="Q7">
            <v>319</v>
          </cell>
          <cell r="R7">
            <v>319</v>
          </cell>
          <cell r="S7">
            <v>325</v>
          </cell>
          <cell r="T7">
            <v>323</v>
          </cell>
          <cell r="U7">
            <v>323</v>
          </cell>
        </row>
        <row r="8">
          <cell r="D8">
            <v>310.85000000000002</v>
          </cell>
          <cell r="E8">
            <v>310.85000000000002</v>
          </cell>
          <cell r="F8">
            <v>311.7</v>
          </cell>
          <cell r="G8">
            <v>314</v>
          </cell>
          <cell r="H8">
            <v>315.31</v>
          </cell>
          <cell r="I8">
            <v>315.31</v>
          </cell>
          <cell r="J8">
            <v>317</v>
          </cell>
          <cell r="K8">
            <v>317.8</v>
          </cell>
          <cell r="L8">
            <v>319.3</v>
          </cell>
          <cell r="M8">
            <v>318</v>
          </cell>
          <cell r="N8">
            <v>327</v>
          </cell>
          <cell r="O8">
            <v>327</v>
          </cell>
          <cell r="P8">
            <v>327</v>
          </cell>
          <cell r="Q8">
            <v>330</v>
          </cell>
          <cell r="R8">
            <v>330</v>
          </cell>
          <cell r="S8">
            <v>331</v>
          </cell>
          <cell r="T8">
            <v>332</v>
          </cell>
          <cell r="U8">
            <v>332</v>
          </cell>
        </row>
        <row r="9">
          <cell r="D9">
            <v>330.4</v>
          </cell>
          <cell r="E9">
            <v>330.4</v>
          </cell>
          <cell r="F9">
            <v>330.4</v>
          </cell>
          <cell r="G9">
            <v>341.2</v>
          </cell>
          <cell r="H9">
            <v>338.9</v>
          </cell>
          <cell r="I9">
            <v>338.9</v>
          </cell>
          <cell r="J9">
            <v>338.9</v>
          </cell>
          <cell r="K9">
            <v>330</v>
          </cell>
          <cell r="L9">
            <v>345.9</v>
          </cell>
          <cell r="M9">
            <v>329</v>
          </cell>
          <cell r="N9">
            <v>332</v>
          </cell>
          <cell r="O9">
            <v>332</v>
          </cell>
          <cell r="P9">
            <v>345</v>
          </cell>
          <cell r="Q9">
            <v>339</v>
          </cell>
          <cell r="R9">
            <v>342</v>
          </cell>
          <cell r="S9">
            <v>342</v>
          </cell>
          <cell r="T9">
            <v>342</v>
          </cell>
          <cell r="U9">
            <v>343</v>
          </cell>
        </row>
        <row r="10">
          <cell r="P10">
            <v>385</v>
          </cell>
          <cell r="Q10">
            <v>385</v>
          </cell>
          <cell r="R10">
            <v>386</v>
          </cell>
          <cell r="S10">
            <v>386</v>
          </cell>
          <cell r="T10">
            <v>386</v>
          </cell>
          <cell r="U10">
            <v>397</v>
          </cell>
        </row>
        <row r="11">
          <cell r="P11">
            <v>375</v>
          </cell>
          <cell r="Q11">
            <v>375</v>
          </cell>
          <cell r="R11">
            <v>375</v>
          </cell>
          <cell r="S11">
            <v>377</v>
          </cell>
          <cell r="T11">
            <v>372</v>
          </cell>
          <cell r="U11">
            <v>380</v>
          </cell>
        </row>
        <row r="12">
          <cell r="P12">
            <v>363</v>
          </cell>
          <cell r="Q12">
            <v>363</v>
          </cell>
          <cell r="R12">
            <v>360</v>
          </cell>
          <cell r="S12">
            <v>360</v>
          </cell>
          <cell r="T12">
            <v>360</v>
          </cell>
          <cell r="U12">
            <v>363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 BUDGET"/>
      <sheetName val="1998 REFORECAST"/>
      <sheetName val="VARIANCE ANALYSIS"/>
      <sheetName val="PSF"/>
      <sheetName val="4 YEAR NOI"/>
      <sheetName val="CAPITAL EXPENDITURES"/>
      <sheetName val="CAM DEP'N_AMORTIZATION_2000"/>
      <sheetName val="CAM DEP'N_AMORTIZATION"/>
      <sheetName val="DEFERRED EXPENSES"/>
      <sheetName val="MINIMUM &amp; OVERAGE RENT"/>
      <sheetName val="SPECIALTY LEASING INCOME"/>
      <sheetName val="CAM INCOME"/>
      <sheetName val="REAL ESTATE TAX INCOME"/>
      <sheetName val="UTILITY INCOME"/>
      <sheetName val="INTEREST-OTHER INCOME"/>
      <sheetName val="4001 PAYROLL"/>
      <sheetName val="4002 PAYROLL TAXES"/>
      <sheetName val="4004 BENEFITS"/>
      <sheetName val="4005 REIMBURSEMENTS"/>
      <sheetName val="4008 CLEANING"/>
      <sheetName val="4010 TRAVEL"/>
      <sheetName val="4012 CONTRACTED SERVICES"/>
      <sheetName val="4013 MATERIALS &amp; SUPPLIES"/>
      <sheetName val="4014 REPAIRS &amp; MAINTENANCE"/>
      <sheetName val="4015 EQUIPMENT RENTAL"/>
      <sheetName val="4016 UTILITIES - ELECTRIC"/>
      <sheetName val="4017 UTILITIES - GAS &amp; OIL"/>
      <sheetName val="4018 UTILITIES- WATER &amp; SEWER"/>
      <sheetName val="4019 DUES"/>
      <sheetName val="4020 SUBSCRIPTIONS"/>
      <sheetName val="4021 OFFICE EXPENSES"/>
      <sheetName val="4022 COPIER EXPENSE"/>
      <sheetName val="4023 TELEPHONE"/>
      <sheetName val="4024 GIFT &amp; HOLIDAY"/>
      <sheetName val="4025 PARKING LOT REPAIR"/>
      <sheetName val="4026 ROAD REPAIR"/>
      <sheetName val="4027 ROOF REPAIR"/>
      <sheetName val="4030 SALES PROMOTION"/>
      <sheetName val="4031 SPECIALTY LEASING EXPENSE"/>
      <sheetName val="4034 EDUCATION"/>
      <sheetName val="4040 MANAGEMENT FEE"/>
      <sheetName val="4041 SNOW REMOVAL"/>
      <sheetName val="4042 MANAGEMENT FEE"/>
      <sheetName val="4043 PARKING LOT RENTAL"/>
      <sheetName val="4044 ACCOUNTING AND AUDITING"/>
      <sheetName val="4045 PROF SERVICES - LEGAL"/>
      <sheetName val="4046 PROF SERVICES - OTHER"/>
      <sheetName val="4047 INSURANCE"/>
      <sheetName val="4049 MARKETING CONTRIBUTIONS"/>
      <sheetName val="4050 BAD DEBTS"/>
      <sheetName val="4070 CHARITABLE CONTRIBUTIONS"/>
      <sheetName val="4071 REAL ESTATE TAXES"/>
      <sheetName val="4072 INTEREST EXPENSE"/>
      <sheetName val="4073 DEPRECIATION"/>
      <sheetName val="4074 AMORTIZATION"/>
      <sheetName val="PROMO INTERCOMPANY"/>
      <sheetName val="SQUARE FOOTAGE"/>
      <sheetName val="PAYROLL"/>
      <sheetName val="BENEFITS"/>
      <sheetName val="UTILITIES"/>
      <sheetName val="AP ALLOC"/>
      <sheetName val="PROOF PAGE"/>
      <sheetName val="Interf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t Roll Analysis"/>
      <sheetName val="Exe Sum"/>
      <sheetName val="Rent Roll Sum"/>
      <sheetName val="Lease Exp Trend"/>
      <sheetName val="Recent Leases"/>
      <sheetName val="Monthly Trend"/>
      <sheetName val="Op State"/>
      <sheetName val="Op State Detail"/>
      <sheetName val="Cap X"/>
      <sheetName val="CF-New Debt"/>
      <sheetName val="Debt Summary"/>
      <sheetName val="New_7YR"/>
      <sheetName val="CF-Assumption"/>
      <sheetName val="Exist Debt"/>
      <sheetName val="New_5YR"/>
      <sheetName val="New_10YR"/>
      <sheetName val="New Debt IRR"/>
      <sheetName val="Assumption IRR"/>
      <sheetName val="YMP"/>
      <sheetName val="Condo "/>
      <sheetName val="Condo Co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ense History - A"/>
      <sheetName val="Expense History - B"/>
      <sheetName val="Expense History - C"/>
      <sheetName val="Expense History - G"/>
      <sheetName val="Expense History - L"/>
      <sheetName val="Expense History - M"/>
      <sheetName val="B-Cash Flow"/>
      <sheetName val="Synopsis"/>
      <sheetName val="Insurable Value - A"/>
      <sheetName val="Insurable Value - G"/>
      <sheetName val="Insurable Value - C"/>
      <sheetName val="Insurable Value - L"/>
      <sheetName val="Insurable Value - M"/>
      <sheetName val="G-Sales"/>
      <sheetName val="C-Sales"/>
      <sheetName val="L-Sales"/>
      <sheetName val="M-Sales"/>
      <sheetName val="G-Rents"/>
      <sheetName val="C-Rents"/>
      <sheetName val="L-Rents"/>
      <sheetName val="M-Rents"/>
      <sheetName val="Sheet3"/>
      <sheetName val="97-149"/>
      <sheetName val="Gara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 Quinta Master 72103b"/>
      <sheetName val="#REF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logicTools"/>
      <sheetName val="TASKLOG"/>
      <sheetName val="Settings_Properties"/>
      <sheetName val="Settings_Parameters"/>
      <sheetName val="Unleveraged Cash Flow"/>
      <sheetName val="Executive Summary"/>
      <sheetName val="Monthly Cash Flow"/>
      <sheetName val="Debt Inputs"/>
      <sheetName val="Annual Leveraged Summary"/>
      <sheetName val="Monthly Leveraged Cash Flow"/>
      <sheetName val="DebtValidation"/>
      <sheetName val="DebtSupport"/>
      <sheetName val="Waterfall"/>
      <sheetName val="Rent Roll"/>
      <sheetName val="In Place"/>
      <sheetName val="Rollover"/>
      <sheetName val="Expirations"/>
      <sheetName val="Occupancy"/>
      <sheetName val="MLA Detail"/>
      <sheetName val="Market Summary"/>
      <sheetName val="Tenant Groups"/>
      <sheetName val="Unleveraged IRR Calcs"/>
      <sheetName val="Exceptions"/>
    </sheetNames>
    <sheetDataSet>
      <sheetData sheetId="0"/>
      <sheetData sheetId="1"/>
      <sheetData sheetId="2"/>
      <sheetData sheetId="3">
        <row r="6">
          <cell r="B6" t="b">
            <v>0</v>
          </cell>
        </row>
        <row r="9">
          <cell r="B9">
            <v>41640</v>
          </cell>
        </row>
        <row r="10">
          <cell r="B10">
            <v>41640</v>
          </cell>
        </row>
        <row r="11">
          <cell r="B11">
            <v>45657</v>
          </cell>
        </row>
        <row r="12">
          <cell r="B12">
            <v>45657</v>
          </cell>
        </row>
        <row r="13">
          <cell r="B13">
            <v>10</v>
          </cell>
        </row>
        <row r="14">
          <cell r="B14">
            <v>1</v>
          </cell>
        </row>
        <row r="16">
          <cell r="B16">
            <v>6</v>
          </cell>
        </row>
        <row r="18">
          <cell r="B18">
            <v>2</v>
          </cell>
        </row>
        <row r="19">
          <cell r="B19">
            <v>31</v>
          </cell>
        </row>
      </sheetData>
      <sheetData sheetId="4">
        <row r="2">
          <cell r="B2" t="str">
            <v>Base Case</v>
          </cell>
        </row>
        <row r="8">
          <cell r="S8">
            <v>11</v>
          </cell>
        </row>
        <row r="9">
          <cell r="D9" t="str">
            <v>Concourse One</v>
          </cell>
        </row>
        <row r="14">
          <cell r="D14" t="str">
            <v>Terminal Cap Rate:</v>
          </cell>
        </row>
        <row r="16">
          <cell r="D16" t="str">
            <v>Discount Rate:</v>
          </cell>
        </row>
        <row r="18">
          <cell r="D18" t="str">
            <v>Selling Cost:</v>
          </cell>
        </row>
        <row r="21">
          <cell r="D21" t="str">
            <v>Hold Period:</v>
          </cell>
          <cell r="E21">
            <v>5</v>
          </cell>
        </row>
        <row r="23">
          <cell r="D23" t="str">
            <v>Purchase Price (optional):</v>
          </cell>
        </row>
      </sheetData>
      <sheetData sheetId="5">
        <row r="50">
          <cell r="B50" t="str">
            <v>MLA 5 Yr Term</v>
          </cell>
          <cell r="C50">
            <v>22.2</v>
          </cell>
          <cell r="E50">
            <v>10.25</v>
          </cell>
          <cell r="F50">
            <v>4.4999999999999998E-2</v>
          </cell>
          <cell r="G50">
            <v>0.75</v>
          </cell>
          <cell r="H50" t="str">
            <v>3% Annual Increases</v>
          </cell>
          <cell r="I50">
            <v>5</v>
          </cell>
          <cell r="J50" t="str">
            <v>Base Stop</v>
          </cell>
          <cell r="K50">
            <v>60</v>
          </cell>
          <cell r="L50">
            <v>75172</v>
          </cell>
          <cell r="M50">
            <v>75172</v>
          </cell>
          <cell r="N50">
            <v>1</v>
          </cell>
        </row>
      </sheetData>
      <sheetData sheetId="6">
        <row r="37">
          <cell r="D37">
            <v>83272</v>
          </cell>
        </row>
      </sheetData>
      <sheetData sheetId="7">
        <row r="19">
          <cell r="AJ19" t="str">
            <v>No</v>
          </cell>
        </row>
      </sheetData>
      <sheetData sheetId="8"/>
      <sheetData sheetId="9">
        <row r="43">
          <cell r="E43">
            <v>0</v>
          </cell>
        </row>
      </sheetData>
      <sheetData sheetId="10">
        <row r="2">
          <cell r="A2" t="str">
            <v>None</v>
          </cell>
        </row>
      </sheetData>
      <sheetData sheetId="11">
        <row r="2">
          <cell r="C2" t="b">
            <v>1</v>
          </cell>
        </row>
      </sheetData>
      <sheetData sheetId="12"/>
      <sheetData sheetId="13">
        <row r="15">
          <cell r="M15">
            <v>38139</v>
          </cell>
        </row>
      </sheetData>
      <sheetData sheetId="14">
        <row r="15">
          <cell r="M15">
            <v>38139</v>
          </cell>
          <cell r="AG15">
            <v>41640</v>
          </cell>
        </row>
      </sheetData>
      <sheetData sheetId="15"/>
      <sheetData sheetId="16"/>
      <sheetData sheetId="17">
        <row r="8">
          <cell r="C8">
            <v>47597</v>
          </cell>
        </row>
      </sheetData>
      <sheetData sheetId="18">
        <row r="6">
          <cell r="F6" t="str">
            <v>Input Year 1</v>
          </cell>
        </row>
        <row r="7">
          <cell r="F7">
            <v>42004</v>
          </cell>
        </row>
        <row r="10">
          <cell r="F10">
            <v>22.200000000000003</v>
          </cell>
        </row>
        <row r="11">
          <cell r="F11">
            <v>22.200000000000003</v>
          </cell>
        </row>
        <row r="12">
          <cell r="F12">
            <v>22.200000000000003</v>
          </cell>
        </row>
        <row r="13">
          <cell r="F13">
            <v>0</v>
          </cell>
        </row>
        <row r="15">
          <cell r="F15">
            <v>22.200000000000003</v>
          </cell>
        </row>
        <row r="16">
          <cell r="F16">
            <v>22.200000000000003</v>
          </cell>
        </row>
        <row r="17">
          <cell r="F17">
            <v>22.200000000000003</v>
          </cell>
        </row>
        <row r="18">
          <cell r="F18">
            <v>0</v>
          </cell>
        </row>
        <row r="22">
          <cell r="F22">
            <v>20</v>
          </cell>
        </row>
        <row r="23">
          <cell r="F23">
            <v>7</v>
          </cell>
        </row>
        <row r="24">
          <cell r="F24">
            <v>10.25</v>
          </cell>
        </row>
        <row r="25">
          <cell r="F25">
            <v>0</v>
          </cell>
        </row>
        <row r="27">
          <cell r="F27">
            <v>20</v>
          </cell>
        </row>
        <row r="28">
          <cell r="F28">
            <v>7</v>
          </cell>
        </row>
        <row r="29">
          <cell r="F29">
            <v>10.25</v>
          </cell>
        </row>
        <row r="30">
          <cell r="F30">
            <v>0</v>
          </cell>
        </row>
        <row r="34">
          <cell r="F34">
            <v>0.06</v>
          </cell>
        </row>
        <row r="35">
          <cell r="F35">
            <v>0.04</v>
          </cell>
        </row>
        <row r="36">
          <cell r="F36">
            <v>4.4999999999999998E-2</v>
          </cell>
        </row>
        <row r="38">
          <cell r="F38">
            <v>0.06</v>
          </cell>
        </row>
        <row r="39">
          <cell r="F39">
            <v>0.04</v>
          </cell>
        </row>
        <row r="40">
          <cell r="F40">
            <v>4.4999999999999998E-2</v>
          </cell>
        </row>
        <row r="44">
          <cell r="F44">
            <v>5</v>
          </cell>
        </row>
        <row r="45">
          <cell r="F45">
            <v>5</v>
          </cell>
        </row>
        <row r="46">
          <cell r="F46">
            <v>5</v>
          </cell>
        </row>
        <row r="52">
          <cell r="F52">
            <v>5</v>
          </cell>
        </row>
        <row r="53">
          <cell r="F53">
            <v>5</v>
          </cell>
        </row>
        <row r="54">
          <cell r="F54">
            <v>5</v>
          </cell>
        </row>
        <row r="63">
          <cell r="F63">
            <v>6</v>
          </cell>
        </row>
        <row r="64">
          <cell r="F64">
            <v>2</v>
          </cell>
        </row>
        <row r="67">
          <cell r="F67">
            <v>6</v>
          </cell>
        </row>
        <row r="68">
          <cell r="F68">
            <v>2</v>
          </cell>
        </row>
        <row r="72">
          <cell r="F72">
            <v>0.75</v>
          </cell>
        </row>
        <row r="73">
          <cell r="F73">
            <v>0.75</v>
          </cell>
        </row>
      </sheetData>
      <sheetData sheetId="19">
        <row r="33">
          <cell r="B33" t="str">
            <v>MARKET LEASING ASSUMPTIONS</v>
          </cell>
        </row>
        <row r="43">
          <cell r="B43" t="str">
            <v>Suite 175</v>
          </cell>
          <cell r="C43">
            <v>0</v>
          </cell>
          <cell r="D43" t="str">
            <v>Speculative</v>
          </cell>
          <cell r="E43" t="str">
            <v>Office</v>
          </cell>
          <cell r="F43">
            <v>3607</v>
          </cell>
          <cell r="G43">
            <v>41821</v>
          </cell>
          <cell r="H43">
            <v>43646</v>
          </cell>
          <cell r="I43">
            <v>22.2</v>
          </cell>
          <cell r="J43" t="str">
            <v>Yes</v>
          </cell>
          <cell r="K43">
            <v>5</v>
          </cell>
          <cell r="L43">
            <v>50</v>
          </cell>
          <cell r="M43">
            <v>6.52</v>
          </cell>
          <cell r="N43" t="str">
            <v>Base Stop</v>
          </cell>
          <cell r="O43" t="str">
            <v>MLA 5 Yr Term</v>
          </cell>
        </row>
      </sheetData>
      <sheetData sheetId="20"/>
      <sheetData sheetId="21"/>
      <sheetData sheetId="2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yna"/>
      <sheetName val="Adjust"/>
      <sheetName val="CFlow"/>
      <sheetName val="Mnthly Oper Exp"/>
      <sheetName val="CFlow2"/>
      <sheetName val="CFlow3"/>
      <sheetName val="IRR"/>
      <sheetName val="Quarterly CF"/>
      <sheetName val="Variance"/>
      <sheetName val="Debt"/>
      <sheetName val="Debt 2"/>
      <sheetName val="L"/>
      <sheetName val="Exec Sum"/>
      <sheetName val="Asset Sum"/>
      <sheetName val="dyna cash flow"/>
      <sheetName val="Value"/>
      <sheetName val="Value 2"/>
      <sheetName val="Budget"/>
      <sheetName val="Sheet1"/>
      <sheetName val="Credit Ten CF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velopment"/>
      <sheetName val="#REF"/>
      <sheetName val="#5-A1 Condos"/>
      <sheetName val="tables_graphs"/>
      <sheetName val="#5-A1_Condos"/>
      <sheetName val="proptax97"/>
    </sheetNames>
    <sheetDataSet>
      <sheetData sheetId="0" refreshError="1">
        <row r="3">
          <cell r="C3" t="str">
            <v>Base Assumptions</v>
          </cell>
        </row>
        <row r="16">
          <cell r="B16" t="str">
            <v>Other Consultants</v>
          </cell>
          <cell r="E16">
            <v>40296.682871109319</v>
          </cell>
          <cell r="F16">
            <v>0</v>
          </cell>
          <cell r="G16">
            <v>0</v>
          </cell>
          <cell r="H16">
            <v>40296.682871109319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40296.682871109319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40296.682871109319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</row>
        <row r="21">
          <cell r="B21" t="str">
            <v>Insurance (% direct construction)</v>
          </cell>
          <cell r="D21">
            <v>8.9999999999999993E-3</v>
          </cell>
          <cell r="E21">
            <v>85383.376030864485</v>
          </cell>
          <cell r="F21">
            <v>0</v>
          </cell>
          <cell r="G21">
            <v>16506</v>
          </cell>
          <cell r="H21">
            <v>68877.376030864485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85383.376030864485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8253</v>
          </cell>
          <cell r="AB21">
            <v>8253</v>
          </cell>
          <cell r="AC21">
            <v>18248.426186763256</v>
          </cell>
          <cell r="AD21">
            <v>16751.760417341211</v>
          </cell>
          <cell r="AE21">
            <v>16876.009426760018</v>
          </cell>
          <cell r="AF21">
            <v>17001.179999999989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</row>
        <row r="36">
          <cell r="B36" t="str">
            <v>Other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</row>
        <row r="46">
          <cell r="B46" t="str">
            <v>Spa and Fitness</v>
          </cell>
          <cell r="C46">
            <v>5100</v>
          </cell>
          <cell r="D46">
            <v>45</v>
          </cell>
          <cell r="E46">
            <v>238138.28451217926</v>
          </cell>
          <cell r="F46">
            <v>0</v>
          </cell>
          <cell r="G46">
            <v>0</v>
          </cell>
          <cell r="H46">
            <v>0</v>
          </cell>
          <cell r="I46">
            <v>238138.28451217926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R46">
            <v>0</v>
          </cell>
          <cell r="S46">
            <v>238138.28451217926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238138.28451217926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85">
          <cell r="B85" t="str">
            <v>Hotel Development Cost</v>
          </cell>
          <cell r="E85">
            <v>-16878685.151613597</v>
          </cell>
          <cell r="F85">
            <v>-179400</v>
          </cell>
          <cell r="G85">
            <v>-3680748.3397686705</v>
          </cell>
          <cell r="H85">
            <v>-10268133.01329181</v>
          </cell>
          <cell r="I85">
            <v>-2750403.7985531162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R85">
            <v>0</v>
          </cell>
          <cell r="S85">
            <v>-16878685.151613597</v>
          </cell>
          <cell r="U85">
            <v>0</v>
          </cell>
          <cell r="V85">
            <v>-35880</v>
          </cell>
          <cell r="W85">
            <v>-71760</v>
          </cell>
          <cell r="X85">
            <v>-71760</v>
          </cell>
          <cell r="Y85">
            <v>-71760</v>
          </cell>
          <cell r="Z85">
            <v>-71760</v>
          </cell>
          <cell r="AA85">
            <v>-1211264.6078000001</v>
          </cell>
          <cell r="AB85">
            <v>-2325963.7319686706</v>
          </cell>
          <cell r="AC85">
            <v>-3277714.7933725528</v>
          </cell>
          <cell r="AD85">
            <v>-2312941.7387162838</v>
          </cell>
          <cell r="AE85">
            <v>-2330096.9927229751</v>
          </cell>
          <cell r="AF85">
            <v>-2347379.4884799989</v>
          </cell>
          <cell r="AG85">
            <v>-2750403.7985531162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</row>
        <row r="89">
          <cell r="B89" t="str">
            <v>Selling Costs</v>
          </cell>
          <cell r="C89">
            <v>2.5000000000000001E-2</v>
          </cell>
          <cell r="E89">
            <v>-376100.18403468747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-376100.18403468747</v>
          </cell>
          <cell r="R89">
            <v>0</v>
          </cell>
          <cell r="S89">
            <v>-376100.18403468747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-376100.18403468747</v>
          </cell>
        </row>
        <row r="91">
          <cell r="A91" t="str">
            <v>Cumulative Cash Flow</v>
          </cell>
          <cell r="F91">
            <v>-179400</v>
          </cell>
          <cell r="G91">
            <v>-3860148.3397686705</v>
          </cell>
          <cell r="H91">
            <v>-14128281.35306048</v>
          </cell>
          <cell r="I91">
            <v>-16523543.829363404</v>
          </cell>
          <cell r="J91">
            <v>-15468369.525907626</v>
          </cell>
          <cell r="K91">
            <v>-14241253.574376589</v>
          </cell>
          <cell r="L91">
            <v>-12930255.245524464</v>
          </cell>
          <cell r="M91">
            <v>-11573371.975162519</v>
          </cell>
          <cell r="N91">
            <v>-10158300.642819315</v>
          </cell>
          <cell r="O91">
            <v>-8704773.3615258411</v>
          </cell>
          <cell r="P91">
            <v>7467534.55196572</v>
          </cell>
          <cell r="U91">
            <v>0</v>
          </cell>
          <cell r="V91">
            <v>-35880</v>
          </cell>
          <cell r="W91">
            <v>-107640</v>
          </cell>
          <cell r="X91">
            <v>-179400</v>
          </cell>
          <cell r="Y91">
            <v>-251160</v>
          </cell>
          <cell r="Z91">
            <v>-322920</v>
          </cell>
          <cell r="AA91">
            <v>-1534184.6078000001</v>
          </cell>
          <cell r="AB91">
            <v>-3860148.3397686705</v>
          </cell>
          <cell r="AC91">
            <v>-7137863.1331412233</v>
          </cell>
          <cell r="AD91">
            <v>-9450804.8718575072</v>
          </cell>
          <cell r="AE91">
            <v>-11780901.864580482</v>
          </cell>
          <cell r="AF91">
            <v>-14128281.35306048</v>
          </cell>
          <cell r="AG91">
            <v>-16789899.82105105</v>
          </cell>
          <cell r="AH91">
            <v>-16701114.490488501</v>
          </cell>
          <cell r="AI91">
            <v>-16612329.159925953</v>
          </cell>
          <cell r="AJ91">
            <v>-16523543.829363404</v>
          </cell>
          <cell r="AK91">
            <v>-16259750.253499459</v>
          </cell>
          <cell r="AL91">
            <v>-15995956.677635515</v>
          </cell>
          <cell r="AM91">
            <v>-15732163.101771571</v>
          </cell>
          <cell r="AN91">
            <v>-15468369.525907626</v>
          </cell>
          <cell r="AO91">
            <v>-15161590.538024867</v>
          </cell>
          <cell r="AP91">
            <v>-14854811.550142108</v>
          </cell>
          <cell r="AQ91">
            <v>-14548032.562259348</v>
          </cell>
          <cell r="AR91">
            <v>-14241253.574376589</v>
          </cell>
          <cell r="AS91">
            <v>-13913503.992163558</v>
          </cell>
          <cell r="AT91">
            <v>-13585754.409950526</v>
          </cell>
          <cell r="AU91">
            <v>-13258004.827737495</v>
          </cell>
          <cell r="AV91">
            <v>-12930255.245524464</v>
          </cell>
          <cell r="AW91">
            <v>-12591034.427933978</v>
          </cell>
          <cell r="AX91">
            <v>-12251813.610343492</v>
          </cell>
          <cell r="AY91">
            <v>-11912592.792753005</v>
          </cell>
          <cell r="AZ91">
            <v>-11573371.975162519</v>
          </cell>
          <cell r="BA91">
            <v>-11219604.14207672</v>
          </cell>
          <cell r="BB91">
            <v>-10865836.308990918</v>
          </cell>
          <cell r="BC91">
            <v>-10512068.475905117</v>
          </cell>
          <cell r="BD91">
            <v>-10158300.642819315</v>
          </cell>
          <cell r="BE91">
            <v>-9794918.8224959467</v>
          </cell>
          <cell r="BF91">
            <v>-9431537.0021725781</v>
          </cell>
          <cell r="BG91">
            <v>-9068155.1818492096</v>
          </cell>
          <cell r="BH91">
            <v>-8704773.3615258411</v>
          </cell>
          <cell r="BI91">
            <v>-8328673.1774911536</v>
          </cell>
          <cell r="BJ91">
            <v>-7952572.9934564661</v>
          </cell>
          <cell r="BK91">
            <v>-7576472.8094217787</v>
          </cell>
          <cell r="BL91">
            <v>7467534.55196572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"/>
      <sheetName val="Supply"/>
      <sheetName val="Demand"/>
      <sheetName val="Occ"/>
      <sheetName val="ADR"/>
      <sheetName val="Ref"/>
    </sheetNames>
    <sheetDataSet>
      <sheetData sheetId="0" refreshError="1"/>
      <sheetData sheetId="1"/>
      <sheetData sheetId="2"/>
      <sheetData sheetId="3"/>
      <sheetData sheetId="4"/>
      <sheetData sheetId="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Metrics"/>
      <sheetName val="LW Assignments"/>
      <sheetName val="Model Requests"/>
      <sheetName val="VBA"/>
      <sheetName val="Lookups"/>
      <sheetName val="Assignment Info"/>
      <sheetName val="Renovation"/>
      <sheetName val="XML"/>
      <sheetName val="File Info"/>
      <sheetName val="Fred"/>
      <sheetName val="Autotext"/>
      <sheetName val="DemoInput"/>
      <sheetName val="Comparable Charts"/>
      <sheetName val="Comp Charts 2"/>
      <sheetName val="Comp Charts"/>
      <sheetName val="Charts"/>
      <sheetName val="Pictures"/>
      <sheetName val="Moody"/>
      <sheetName val="Tax"/>
      <sheetName val="Transitional &amp; ICAP Tax"/>
      <sheetName val="Comp Grid"/>
      <sheetName val="Comp"/>
      <sheetName val="STR Presentation"/>
      <sheetName val="STR Data"/>
      <sheetName val="Penetration Analysis"/>
      <sheetName val="Displaced"/>
      <sheetName val="ADR CP"/>
      <sheetName val="ADR MS"/>
      <sheetName val="Output"/>
      <sheetName val="Format Detail"/>
      <sheetName val="Format Summary"/>
      <sheetName val="Comp Grid 2"/>
      <sheetName val="Comp 2"/>
      <sheetName val="STR Presentation 2"/>
      <sheetName val="STR Data 2"/>
      <sheetName val="Penetration Analysis 2"/>
      <sheetName val="ADR CP 2"/>
      <sheetName val="Output 2"/>
      <sheetName val="Input"/>
      <sheetName val="OpHistory Input"/>
      <sheetName val="Operating History"/>
      <sheetName val="USLI"/>
      <sheetName val="inc_exp db table"/>
      <sheetName val="Host Data 2"/>
      <sheetName val="Host Review"/>
      <sheetName val="Comp Operating Input"/>
      <sheetName val="Comp Review"/>
      <sheetName val="Fixed &amp; Variable"/>
      <sheetName val="Contract Abstracts"/>
      <sheetName val="Calculated Expenses"/>
      <sheetName val="Inflation"/>
      <sheetName val="P&amp;L Projection"/>
      <sheetName val="Cash Flow Detail"/>
      <sheetName val="10 Year Summary"/>
      <sheetName val="DCF"/>
      <sheetName val="DCF Matrix"/>
      <sheetName val="Direct Cap Analysis"/>
      <sheetName val="10 Year Summary Hypo Complete"/>
      <sheetName val="Fixed &amp; Variable 2"/>
      <sheetName val="Calculated Expenses 2"/>
      <sheetName val="P&amp;L Projection 2"/>
      <sheetName val="Inflation 2"/>
      <sheetName val="Inc&amp;Exp Analysis"/>
      <sheetName val="Leveraged IRR Analysis"/>
      <sheetName val="Return Analysis"/>
      <sheetName val="Inc&amp;Exp Text"/>
      <sheetName val="Hypo Completed CF"/>
      <sheetName val="Calculated Expenses (3)"/>
      <sheetName val="Completed CF"/>
      <sheetName val="Stabilized CF"/>
      <sheetName val="Stabilized CF (Y1 Deflated)"/>
      <sheetName val="Stabilized CF Deflated - Tax"/>
      <sheetName val="Tax Calculation"/>
      <sheetName val="Tax Proof"/>
      <sheetName val="Tax Summary"/>
      <sheetName val="Economic Residual"/>
      <sheetName val="Western Alliance"/>
      <sheetName val="Sales"/>
      <sheetName val="Upload Sales"/>
      <sheetName val="Cap &amp; RRM"/>
      <sheetName val="Sales Approach"/>
      <sheetName val="RCA Format"/>
      <sheetName val="Local Sales List"/>
      <sheetName val="Land Value"/>
      <sheetName val="Cost Comps"/>
      <sheetName val="Cost Approach"/>
      <sheetName val="Insurable Value"/>
      <sheetName val="RCV"/>
    </sheetNames>
    <sheetDataSet>
      <sheetData sheetId="0"/>
      <sheetData sheetId="1"/>
      <sheetData sheetId="2"/>
      <sheetData sheetId="3"/>
      <sheetData sheetId="4">
        <row r="1">
          <cell r="A1" t="str">
            <v>States</v>
          </cell>
          <cell r="B1" t="str">
            <v>Affiliation</v>
          </cell>
          <cell r="D1" t="str">
            <v>States</v>
          </cell>
          <cell r="E1" t="str">
            <v>Affiliation</v>
          </cell>
          <cell r="F1" t="str">
            <v>Region</v>
          </cell>
          <cell r="G1" t="str">
            <v>Location</v>
          </cell>
          <cell r="H1" t="str">
            <v>Chain</v>
          </cell>
          <cell r="I1" t="str">
            <v>Service</v>
          </cell>
          <cell r="J1" t="str">
            <v>Assignment</v>
          </cell>
          <cell r="X1" t="str">
            <v>FY Year</v>
          </cell>
          <cell r="AA1" t="str">
            <v>ID</v>
          </cell>
        </row>
        <row r="2">
          <cell r="D2" t="str">
            <v>AK</v>
          </cell>
          <cell r="F2" t="str">
            <v>East North Central</v>
          </cell>
          <cell r="H2" t="str">
            <v>Economy</v>
          </cell>
          <cell r="I2" t="str">
            <v>Select-Service &amp; Extended Stay</v>
          </cell>
          <cell r="J2" t="str">
            <v>13-NY-108C</v>
          </cell>
          <cell r="X2" t="str">
            <v>12/31/2015</v>
          </cell>
        </row>
        <row r="3">
          <cell r="D3" t="str">
            <v>AL</v>
          </cell>
          <cell r="F3" t="str">
            <v>East South Central</v>
          </cell>
          <cell r="H3" t="str">
            <v>Luxury</v>
          </cell>
          <cell r="I3" t="str">
            <v>Select-Service</v>
          </cell>
          <cell r="J3" t="str">
            <v>14-NY-154</v>
          </cell>
          <cell r="X3" t="str">
            <v>12/31/2014</v>
          </cell>
        </row>
        <row r="4">
          <cell r="B4" t="str">
            <v>A Trademark Collection Hotel</v>
          </cell>
          <cell r="D4" t="str">
            <v>AR</v>
          </cell>
          <cell r="E4" t="str">
            <v>A Trademark Collection Hotel</v>
          </cell>
          <cell r="F4" t="str">
            <v>Mexico</v>
          </cell>
          <cell r="G4" t="str">
            <v>Airport</v>
          </cell>
          <cell r="H4" t="str">
            <v>Midscale</v>
          </cell>
          <cell r="I4" t="str">
            <v>Select Service</v>
          </cell>
          <cell r="J4" t="str">
            <v>15-NY-217</v>
          </cell>
          <cell r="X4" t="str">
            <v>12/31/2013</v>
          </cell>
        </row>
        <row r="5">
          <cell r="B5" t="str">
            <v>AC Hotel</v>
          </cell>
          <cell r="D5" t="str">
            <v>AZ</v>
          </cell>
          <cell r="E5" t="str">
            <v>AC Hotel</v>
          </cell>
          <cell r="F5" t="str">
            <v>Middle Atlantic</v>
          </cell>
          <cell r="G5" t="str">
            <v>Interstate</v>
          </cell>
          <cell r="H5" t="str">
            <v>Upper Midscale</v>
          </cell>
          <cell r="I5" t="str">
            <v>Limited-/Select-Service and Extended Stay</v>
          </cell>
          <cell r="J5" t="str">
            <v>16-NY-077</v>
          </cell>
          <cell r="X5" t="str">
            <v>12/31/2012</v>
          </cell>
        </row>
        <row r="6">
          <cell r="B6" t="str">
            <v>AC Hotels by Marriott</v>
          </cell>
          <cell r="D6" t="str">
            <v>BS</v>
          </cell>
          <cell r="E6" t="str">
            <v>AC Hotels by Marriott</v>
          </cell>
          <cell r="F6" t="str">
            <v>Mountain</v>
          </cell>
          <cell r="G6" t="str">
            <v>Resort</v>
          </cell>
          <cell r="H6" t="str">
            <v>Upper Upscale</v>
          </cell>
          <cell r="I6" t="str">
            <v>Limited Service</v>
          </cell>
          <cell r="J6" t="str">
            <v>16-NY-135B</v>
          </cell>
          <cell r="X6" t="str">
            <v>12/31/2011</v>
          </cell>
        </row>
        <row r="7">
          <cell r="B7" t="str">
            <v xml:space="preserve">Ace  </v>
          </cell>
          <cell r="D7" t="str">
            <v>CA</v>
          </cell>
          <cell r="E7" t="str">
            <v xml:space="preserve">Ace  </v>
          </cell>
          <cell r="F7" t="str">
            <v>New England</v>
          </cell>
          <cell r="G7" t="str">
            <v>Small Metro/Town</v>
          </cell>
          <cell r="H7" t="str">
            <v>Upscale</v>
          </cell>
          <cell r="I7" t="str">
            <v>Full Service</v>
          </cell>
          <cell r="J7" t="str">
            <v>16-NY-155</v>
          </cell>
        </row>
        <row r="8">
          <cell r="B8" t="str">
            <v>Ace Hotel</v>
          </cell>
          <cell r="D8" t="str">
            <v>CO</v>
          </cell>
          <cell r="E8" t="str">
            <v>Ace Hotel</v>
          </cell>
          <cell r="F8" t="str">
            <v>Pacific</v>
          </cell>
          <cell r="G8" t="str">
            <v>Suburban</v>
          </cell>
          <cell r="I8" t="str">
            <v>Extended Stay</v>
          </cell>
          <cell r="J8" t="str">
            <v>17-NY-259</v>
          </cell>
        </row>
        <row r="9">
          <cell r="B9" t="str">
            <v>Ace Hotel Group</v>
          </cell>
          <cell r="D9" t="str">
            <v>CT</v>
          </cell>
          <cell r="E9" t="str">
            <v>Ace Hotel Group</v>
          </cell>
          <cell r="F9" t="str">
            <v>South Atlantic</v>
          </cell>
          <cell r="G9" t="str">
            <v>Urban</v>
          </cell>
          <cell r="J9" t="str">
            <v>18-NY-378</v>
          </cell>
        </row>
        <row r="10">
          <cell r="B10" t="str">
            <v>Affinia</v>
          </cell>
          <cell r="D10" t="str">
            <v>DC</v>
          </cell>
          <cell r="E10" t="str">
            <v>Affinia</v>
          </cell>
          <cell r="F10" t="str">
            <v>West North Central</v>
          </cell>
          <cell r="J10" t="str">
            <v>19-NY-284</v>
          </cell>
        </row>
        <row r="11">
          <cell r="B11" t="str">
            <v>AKA</v>
          </cell>
          <cell r="D11" t="str">
            <v>DE</v>
          </cell>
          <cell r="E11" t="str">
            <v>AKA</v>
          </cell>
          <cell r="F11" t="str">
            <v>West South Central</v>
          </cell>
        </row>
        <row r="12">
          <cell r="B12" t="str">
            <v>Aloft</v>
          </cell>
          <cell r="D12" t="str">
            <v>FL</v>
          </cell>
          <cell r="E12" t="str">
            <v>Aloft</v>
          </cell>
        </row>
        <row r="13">
          <cell r="B13" t="str">
            <v>aloft and element hotel</v>
          </cell>
          <cell r="D13" t="str">
            <v>GA</v>
          </cell>
          <cell r="E13" t="str">
            <v>aloft and element hotel</v>
          </cell>
        </row>
        <row r="14">
          <cell r="B14" t="str">
            <v>aloft Hotel</v>
          </cell>
          <cell r="D14" t="str">
            <v>HI</v>
          </cell>
          <cell r="E14" t="str">
            <v>aloft Hotel</v>
          </cell>
        </row>
        <row r="15">
          <cell r="B15" t="str">
            <v>aloft Hotels</v>
          </cell>
          <cell r="D15" t="str">
            <v>IA</v>
          </cell>
          <cell r="E15" t="str">
            <v>aloft Hotels</v>
          </cell>
        </row>
        <row r="16">
          <cell r="B16" t="str">
            <v>Andaz</v>
          </cell>
          <cell r="D16" t="str">
            <v>ID</v>
          </cell>
          <cell r="E16" t="str">
            <v>Andaz</v>
          </cell>
        </row>
        <row r="17">
          <cell r="B17" t="str">
            <v>Arlo</v>
          </cell>
          <cell r="D17" t="str">
            <v>IL</v>
          </cell>
          <cell r="E17" t="str">
            <v>Arlo</v>
          </cell>
        </row>
        <row r="18">
          <cell r="B18" t="str">
            <v>Ascend Collection</v>
          </cell>
          <cell r="D18" t="str">
            <v>IN</v>
          </cell>
          <cell r="E18" t="str">
            <v>Ascend Collection</v>
          </cell>
        </row>
        <row r="19">
          <cell r="B19" t="str">
            <v>Autograph Collection</v>
          </cell>
          <cell r="D19" t="str">
            <v>KS</v>
          </cell>
          <cell r="E19" t="str">
            <v>Autograph Collection</v>
          </cell>
        </row>
        <row r="20">
          <cell r="B20" t="str">
            <v>Baymont</v>
          </cell>
          <cell r="D20" t="str">
            <v>KY</v>
          </cell>
          <cell r="E20" t="str">
            <v>Baymont</v>
          </cell>
        </row>
        <row r="21">
          <cell r="B21" t="str">
            <v>Baymont Inn &amp; Suites</v>
          </cell>
          <cell r="D21" t="str">
            <v>LA</v>
          </cell>
          <cell r="E21" t="str">
            <v>Baymont Inn &amp; Suites</v>
          </cell>
        </row>
        <row r="22">
          <cell r="B22" t="str">
            <v>Best Western</v>
          </cell>
          <cell r="D22" t="str">
            <v>MA</v>
          </cell>
          <cell r="E22" t="str">
            <v>Best Western</v>
          </cell>
        </row>
        <row r="23">
          <cell r="B23" t="str">
            <v>Best Western Plus</v>
          </cell>
          <cell r="D23" t="str">
            <v>MD</v>
          </cell>
          <cell r="E23" t="str">
            <v>Best Western Plus</v>
          </cell>
        </row>
        <row r="24">
          <cell r="B24" t="str">
            <v>Best Western Premier</v>
          </cell>
          <cell r="D24" t="str">
            <v>ME</v>
          </cell>
          <cell r="E24" t="str">
            <v>Best Western Premier</v>
          </cell>
        </row>
        <row r="25">
          <cell r="B25" t="str">
            <v>Best Western Plus        </v>
          </cell>
          <cell r="D25" t="str">
            <v>MI</v>
          </cell>
          <cell r="E25" t="str">
            <v>Best Western Plus        </v>
          </cell>
        </row>
        <row r="26">
          <cell r="B26" t="str">
            <v>Cambria</v>
          </cell>
          <cell r="D26" t="str">
            <v>MN</v>
          </cell>
          <cell r="E26" t="str">
            <v>Cambria</v>
          </cell>
        </row>
        <row r="27">
          <cell r="B27" t="str">
            <v>Cambria hotel &amp; suites</v>
          </cell>
          <cell r="D27" t="str">
            <v>MO</v>
          </cell>
          <cell r="E27" t="str">
            <v>Cambria hotel &amp; suites</v>
          </cell>
        </row>
        <row r="28">
          <cell r="B28" t="str">
            <v>Cambria Suites</v>
          </cell>
          <cell r="D28" t="str">
            <v>MS</v>
          </cell>
          <cell r="E28" t="str">
            <v>Cambria Suites</v>
          </cell>
        </row>
        <row r="29">
          <cell r="B29" t="str">
            <v>Candlewood Suites</v>
          </cell>
          <cell r="D29" t="str">
            <v>MT</v>
          </cell>
          <cell r="E29" t="str">
            <v>Candlewood Suites</v>
          </cell>
        </row>
        <row r="30">
          <cell r="B30" t="str">
            <v>Chase Suites</v>
          </cell>
          <cell r="D30" t="str">
            <v>MX</v>
          </cell>
          <cell r="E30" t="str">
            <v>Chase Suites</v>
          </cell>
        </row>
        <row r="31">
          <cell r="B31" t="str">
            <v>citizenM</v>
          </cell>
          <cell r="D31" t="str">
            <v>NC</v>
          </cell>
          <cell r="E31" t="str">
            <v>citizenM</v>
          </cell>
        </row>
        <row r="32">
          <cell r="B32" t="str">
            <v>CitizenM Hotels</v>
          </cell>
          <cell r="D32" t="str">
            <v>ND</v>
          </cell>
          <cell r="E32" t="str">
            <v>CitizenM Hotels</v>
          </cell>
        </row>
        <row r="33">
          <cell r="B33" t="str">
            <v>Clarion</v>
          </cell>
          <cell r="D33" t="str">
            <v>NE</v>
          </cell>
          <cell r="E33" t="str">
            <v>Clarion</v>
          </cell>
        </row>
        <row r="34">
          <cell r="B34" t="str">
            <v>Clarion Inn &amp; Suites</v>
          </cell>
          <cell r="D34" t="str">
            <v>NH</v>
          </cell>
          <cell r="E34" t="str">
            <v>Clarion Inn &amp; Suites</v>
          </cell>
        </row>
        <row r="35">
          <cell r="B35" t="str">
            <v>Club Quarters</v>
          </cell>
          <cell r="D35" t="str">
            <v>NJ</v>
          </cell>
          <cell r="E35" t="str">
            <v>Club Quarters</v>
          </cell>
        </row>
        <row r="36">
          <cell r="B36" t="str">
            <v>Comfort Inn</v>
          </cell>
          <cell r="D36" t="str">
            <v>NM</v>
          </cell>
          <cell r="E36" t="str">
            <v>Comfort Inn</v>
          </cell>
        </row>
        <row r="37">
          <cell r="B37" t="str">
            <v>Comfort Suites</v>
          </cell>
          <cell r="D37" t="str">
            <v>NV</v>
          </cell>
          <cell r="E37" t="str">
            <v>Comfort Suites</v>
          </cell>
        </row>
        <row r="38">
          <cell r="B38" t="str">
            <v>Country Inn &amp; Suites</v>
          </cell>
          <cell r="D38" t="str">
            <v>NY</v>
          </cell>
          <cell r="E38" t="str">
            <v>Country Inn &amp; Suites</v>
          </cell>
        </row>
        <row r="39">
          <cell r="B39" t="str">
            <v>Courtyard</v>
          </cell>
          <cell r="D39" t="str">
            <v>OH</v>
          </cell>
          <cell r="E39" t="str">
            <v>Courtyard</v>
          </cell>
        </row>
        <row r="40">
          <cell r="B40" t="str">
            <v>Courtyard and Residence Inn</v>
          </cell>
          <cell r="D40" t="str">
            <v>OK</v>
          </cell>
          <cell r="E40" t="str">
            <v>Courtyard and Residence Inn</v>
          </cell>
        </row>
        <row r="41">
          <cell r="B41" t="str">
            <v>Crossland Economy Studios</v>
          </cell>
          <cell r="D41" t="str">
            <v>OR</v>
          </cell>
          <cell r="E41" t="str">
            <v>Crossland Economy Studios</v>
          </cell>
        </row>
        <row r="42">
          <cell r="B42" t="str">
            <v>Crossland Suites</v>
          </cell>
          <cell r="D42" t="str">
            <v>PA</v>
          </cell>
          <cell r="E42" t="str">
            <v>Crossland Suites</v>
          </cell>
        </row>
        <row r="43">
          <cell r="B43" t="str">
            <v>Crowne Plaza</v>
          </cell>
          <cell r="D43" t="str">
            <v>PR</v>
          </cell>
          <cell r="E43" t="str">
            <v>Crowne Plaza</v>
          </cell>
        </row>
        <row r="44">
          <cell r="B44" t="str">
            <v>Curio Collection</v>
          </cell>
          <cell r="D44" t="str">
            <v>RI</v>
          </cell>
          <cell r="E44" t="str">
            <v>Curio Collection</v>
          </cell>
        </row>
        <row r="45">
          <cell r="B45" t="str">
            <v>Days Inn</v>
          </cell>
          <cell r="D45" t="str">
            <v>SC</v>
          </cell>
          <cell r="E45" t="str">
            <v>Days Inn</v>
          </cell>
        </row>
        <row r="46">
          <cell r="B46" t="str">
            <v>Delta</v>
          </cell>
          <cell r="D46" t="str">
            <v>SD</v>
          </cell>
          <cell r="E46" t="str">
            <v>Delta</v>
          </cell>
        </row>
        <row r="47">
          <cell r="B47" t="str">
            <v>Delta Hotel</v>
          </cell>
          <cell r="D47" t="str">
            <v>TN</v>
          </cell>
          <cell r="E47" t="str">
            <v>Delta Hotel</v>
          </cell>
        </row>
        <row r="48">
          <cell r="B48" t="str">
            <v>Delta Hotels</v>
          </cell>
          <cell r="D48" t="str">
            <v>TX</v>
          </cell>
          <cell r="E48" t="str">
            <v>Delta Hotels</v>
          </cell>
        </row>
        <row r="49">
          <cell r="B49" t="str">
            <v>Double Tree</v>
          </cell>
          <cell r="D49" t="str">
            <v>UT</v>
          </cell>
          <cell r="E49" t="str">
            <v>Double Tree</v>
          </cell>
        </row>
        <row r="50">
          <cell r="B50" t="str">
            <v>DoubleTree</v>
          </cell>
          <cell r="D50" t="str">
            <v>VA</v>
          </cell>
          <cell r="E50" t="str">
            <v>DoubleTree</v>
          </cell>
        </row>
        <row r="51">
          <cell r="B51" t="str">
            <v>DoubleTree by Hilton</v>
          </cell>
          <cell r="D51" t="str">
            <v>VT</v>
          </cell>
          <cell r="E51" t="str">
            <v>DoubleTree by Hilton</v>
          </cell>
        </row>
        <row r="52">
          <cell r="B52" t="str">
            <v>Dream Hotels</v>
          </cell>
          <cell r="D52" t="str">
            <v>WA</v>
          </cell>
          <cell r="E52" t="str">
            <v>Dream Hotels</v>
          </cell>
        </row>
        <row r="53">
          <cell r="B53" t="str">
            <v>Edition</v>
          </cell>
          <cell r="D53" t="str">
            <v>WI</v>
          </cell>
          <cell r="E53" t="str">
            <v>Edition</v>
          </cell>
        </row>
        <row r="54">
          <cell r="B54" t="str">
            <v>element</v>
          </cell>
          <cell r="D54" t="str">
            <v>WV</v>
          </cell>
          <cell r="E54" t="str">
            <v>element</v>
          </cell>
        </row>
        <row r="55">
          <cell r="B55" t="str">
            <v>Embassy Suites</v>
          </cell>
          <cell r="D55" t="str">
            <v>WY</v>
          </cell>
          <cell r="E55" t="str">
            <v>Embassy Suites</v>
          </cell>
          <cell r="DB55" t="str">
            <v>Zoning</v>
          </cell>
        </row>
        <row r="56">
          <cell r="B56" t="str">
            <v>EVEN Hotels</v>
          </cell>
          <cell r="E56" t="str">
            <v>EVEN Hotels</v>
          </cell>
        </row>
        <row r="57">
          <cell r="B57" t="str">
            <v>Extended Stay America</v>
          </cell>
          <cell r="E57" t="str">
            <v>Extended Stay America</v>
          </cell>
        </row>
        <row r="58">
          <cell r="B58" t="str">
            <v>Fairfield Inn</v>
          </cell>
          <cell r="E58" t="str">
            <v>Fairfield Inn</v>
          </cell>
        </row>
        <row r="59">
          <cell r="B59" t="str">
            <v>Fairmont</v>
          </cell>
          <cell r="E59" t="str">
            <v>Fairmont</v>
          </cell>
        </row>
        <row r="60">
          <cell r="B60" t="str">
            <v>Fitzpatrick</v>
          </cell>
          <cell r="E60" t="str">
            <v>Fitzpatrick</v>
          </cell>
        </row>
        <row r="61">
          <cell r="B61" t="str">
            <v>Four Points</v>
          </cell>
          <cell r="E61" t="str">
            <v>Four Points</v>
          </cell>
        </row>
        <row r="62">
          <cell r="B62" t="str">
            <v>Four Points by Sheraton</v>
          </cell>
          <cell r="E62" t="str">
            <v>Four Points by Sheraton</v>
          </cell>
        </row>
        <row r="63">
          <cell r="B63" t="str">
            <v>Four Seasons</v>
          </cell>
          <cell r="E63" t="str">
            <v>Four Seasons</v>
          </cell>
        </row>
        <row r="64">
          <cell r="B64" t="str">
            <v>Godfrey</v>
          </cell>
          <cell r="E64" t="str">
            <v>Godfrey</v>
          </cell>
        </row>
        <row r="65">
          <cell r="B65" t="str">
            <v>Graduate</v>
          </cell>
          <cell r="E65" t="str">
            <v>Graduate</v>
          </cell>
        </row>
        <row r="66">
          <cell r="B66" t="str">
            <v>Graduate Hotel</v>
          </cell>
          <cell r="E66" t="str">
            <v>Graduate Hotel</v>
          </cell>
        </row>
        <row r="67">
          <cell r="B67" t="str">
            <v>Graduate Hotels</v>
          </cell>
          <cell r="E67" t="str">
            <v>Graduate Hotels</v>
          </cell>
        </row>
        <row r="68">
          <cell r="B68" t="str">
            <v>Grand Hyatt</v>
          </cell>
          <cell r="E68" t="str">
            <v>Grand Hyatt</v>
          </cell>
        </row>
        <row r="69">
          <cell r="B69" t="str">
            <v>Gurney's</v>
          </cell>
          <cell r="E69" t="str">
            <v>Gurney's</v>
          </cell>
        </row>
        <row r="70">
          <cell r="B70" t="str">
            <v>Hampton</v>
          </cell>
          <cell r="E70" t="str">
            <v>Hampton</v>
          </cell>
        </row>
        <row r="71">
          <cell r="B71" t="str">
            <v>Hampton Inn</v>
          </cell>
          <cell r="E71" t="str">
            <v>Hampton Inn</v>
          </cell>
        </row>
        <row r="72">
          <cell r="B72" t="str">
            <v>Hampton Inn &amp; Homewood Suites</v>
          </cell>
          <cell r="E72" t="str">
            <v>Hampton Inn &amp; Homewood Suites</v>
          </cell>
        </row>
        <row r="73">
          <cell r="B73" t="str">
            <v>Hampton Inn &amp; Suites</v>
          </cell>
          <cell r="E73" t="str">
            <v>Hampton Inn &amp; Suites</v>
          </cell>
        </row>
        <row r="74">
          <cell r="B74" t="str">
            <v>Hard Rock</v>
          </cell>
          <cell r="E74" t="str">
            <v>Hard Rock</v>
          </cell>
        </row>
        <row r="75">
          <cell r="B75" t="str">
            <v>Hawthorn Suites</v>
          </cell>
          <cell r="E75" t="str">
            <v>Hawthorn Suites</v>
          </cell>
        </row>
        <row r="76">
          <cell r="B76" t="str">
            <v>Hilton</v>
          </cell>
          <cell r="E76" t="str">
            <v>Hilton</v>
          </cell>
        </row>
        <row r="77">
          <cell r="B77" t="str">
            <v>Hilton Garden Inn</v>
          </cell>
          <cell r="E77" t="str">
            <v>Hilton Garden Inn</v>
          </cell>
        </row>
        <row r="78">
          <cell r="B78" t="str">
            <v>Holiday Inn</v>
          </cell>
          <cell r="E78" t="str">
            <v>Holiday Inn</v>
          </cell>
        </row>
        <row r="79">
          <cell r="B79" t="str">
            <v>Holiday Inn &amp; Suites</v>
          </cell>
          <cell r="E79" t="str">
            <v>Holiday Inn &amp; Suites</v>
          </cell>
        </row>
        <row r="80">
          <cell r="B80" t="str">
            <v>Holiday Inn Express</v>
          </cell>
          <cell r="E80" t="str">
            <v>Holiday Inn Express</v>
          </cell>
        </row>
        <row r="81">
          <cell r="B81" t="str">
            <v>Holiday Inn Express Hotel</v>
          </cell>
          <cell r="E81" t="str">
            <v>Holiday Inn Express Hotel</v>
          </cell>
        </row>
        <row r="82">
          <cell r="B82" t="str">
            <v>Holiday Inn Resort</v>
          </cell>
          <cell r="E82" t="str">
            <v>Holiday Inn Resort</v>
          </cell>
        </row>
        <row r="83">
          <cell r="B83" t="str">
            <v>Home-Towne Suites</v>
          </cell>
          <cell r="E83" t="str">
            <v>Home-Towne Suites</v>
          </cell>
        </row>
        <row r="84">
          <cell r="B84" t="str">
            <v>Home2 Suites</v>
          </cell>
          <cell r="E84" t="str">
            <v>Home2 Suites</v>
          </cell>
        </row>
        <row r="85">
          <cell r="B85" t="str">
            <v>Home2 Suites by Hilton</v>
          </cell>
          <cell r="E85" t="str">
            <v>Home2 Suites by Hilton</v>
          </cell>
        </row>
        <row r="86">
          <cell r="B86" t="str">
            <v>HomeTowne Studios</v>
          </cell>
          <cell r="E86" t="str">
            <v>HomeTowne Studios</v>
          </cell>
        </row>
        <row r="87">
          <cell r="B87" t="str">
            <v>HomeTowne Studios by Red Roof</v>
          </cell>
          <cell r="E87" t="str">
            <v>HomeTowne Studios by Red Roof</v>
          </cell>
        </row>
        <row r="88">
          <cell r="B88" t="str">
            <v>Homewood Suites</v>
          </cell>
          <cell r="E88" t="str">
            <v>Homewood Suites</v>
          </cell>
        </row>
        <row r="89">
          <cell r="B89" t="str">
            <v>Homewood Suites by Hilton</v>
          </cell>
          <cell r="E89" t="str">
            <v>Homewood Suites by Hilton</v>
          </cell>
        </row>
        <row r="90">
          <cell r="B90" t="str">
            <v>Hotel Indigo</v>
          </cell>
          <cell r="E90" t="str">
            <v>Hotel Indigo</v>
          </cell>
        </row>
        <row r="91">
          <cell r="B91" t="str">
            <v>Howard Johnson</v>
          </cell>
          <cell r="E91" t="str">
            <v>Howard Johnson</v>
          </cell>
        </row>
        <row r="92">
          <cell r="B92" t="str">
            <v>Hyatt</v>
          </cell>
          <cell r="E92" t="str">
            <v>Hyatt</v>
          </cell>
        </row>
        <row r="93">
          <cell r="B93" t="str">
            <v>Hyatt Centric</v>
          </cell>
          <cell r="E93" t="str">
            <v>Hyatt Centric</v>
          </cell>
        </row>
        <row r="94">
          <cell r="B94" t="str">
            <v>Hyatt House</v>
          </cell>
          <cell r="E94" t="str">
            <v>Hyatt House</v>
          </cell>
        </row>
        <row r="95">
          <cell r="B95" t="str">
            <v>Hyatt Place</v>
          </cell>
          <cell r="E95" t="str">
            <v>Hyatt Place</v>
          </cell>
        </row>
        <row r="96">
          <cell r="B96" t="str">
            <v>Hyatt Place and Hyatt House</v>
          </cell>
          <cell r="E96" t="str">
            <v>Hyatt Place and Hyatt House</v>
          </cell>
        </row>
        <row r="97">
          <cell r="B97" t="str">
            <v>Hyatt Regency</v>
          </cell>
          <cell r="E97" t="str">
            <v>Hyatt Regency</v>
          </cell>
        </row>
        <row r="98">
          <cell r="B98" t="str">
            <v>Independent</v>
          </cell>
          <cell r="E98" t="str">
            <v>Independent</v>
          </cell>
        </row>
        <row r="99">
          <cell r="B99" t="str">
            <v>InterContinental</v>
          </cell>
          <cell r="E99" t="str">
            <v>InterContinental</v>
          </cell>
        </row>
        <row r="100">
          <cell r="B100" t="str">
            <v>Joie De Vivre</v>
          </cell>
          <cell r="E100" t="str">
            <v>Joie De Vivre</v>
          </cell>
        </row>
        <row r="101">
          <cell r="B101" t="str">
            <v>JW Marriott</v>
          </cell>
          <cell r="E101" t="str">
            <v>JW Marriott</v>
          </cell>
        </row>
        <row r="102">
          <cell r="B102" t="str">
            <v>Kimpton</v>
          </cell>
          <cell r="E102" t="str">
            <v>Kimpton</v>
          </cell>
        </row>
        <row r="103">
          <cell r="B103" t="str">
            <v>La Quinta Inn</v>
          </cell>
          <cell r="E103" t="str">
            <v>La Quinta Inn</v>
          </cell>
        </row>
        <row r="104">
          <cell r="B104" t="str">
            <v>La Quinta Inn &amp; Suites</v>
          </cell>
          <cell r="E104" t="str">
            <v>La Quinta Inn &amp; Suites</v>
          </cell>
        </row>
        <row r="105">
          <cell r="B105" t="str">
            <v>La Quinta Inns &amp; Suites</v>
          </cell>
          <cell r="E105" t="str">
            <v>La Quinta Inns &amp; Suites</v>
          </cell>
        </row>
        <row r="106">
          <cell r="B106" t="str">
            <v>Langham</v>
          </cell>
          <cell r="E106" t="str">
            <v>Langham</v>
          </cell>
        </row>
        <row r="107">
          <cell r="B107" t="str">
            <v>Le Meridien</v>
          </cell>
          <cell r="E107" t="str">
            <v>Le Meridien</v>
          </cell>
        </row>
        <row r="108">
          <cell r="B108" t="str">
            <v>Lexington</v>
          </cell>
          <cell r="E108" t="str">
            <v>Lexington</v>
          </cell>
        </row>
        <row r="109">
          <cell r="B109" t="str">
            <v>Loews</v>
          </cell>
          <cell r="E109" t="str">
            <v>Loews</v>
          </cell>
        </row>
        <row r="110">
          <cell r="B110" t="str">
            <v>Luxury Collection</v>
          </cell>
          <cell r="E110" t="str">
            <v>Luxury Collection</v>
          </cell>
        </row>
        <row r="111">
          <cell r="B111" t="str">
            <v>MainStay Suites</v>
          </cell>
          <cell r="E111" t="str">
            <v>MainStay Suites</v>
          </cell>
        </row>
        <row r="112">
          <cell r="B112" t="str">
            <v>Mama Shelter</v>
          </cell>
          <cell r="E112" t="str">
            <v>Mama Shelter</v>
          </cell>
        </row>
        <row r="113">
          <cell r="B113" t="str">
            <v>Mandarin Oriental Hotel Group</v>
          </cell>
          <cell r="E113" t="str">
            <v>Mandarin Oriental Hotel Group</v>
          </cell>
        </row>
        <row r="114">
          <cell r="B114" t="str">
            <v>Margaritaville</v>
          </cell>
          <cell r="E114" t="str">
            <v>Margaritaville</v>
          </cell>
        </row>
        <row r="115">
          <cell r="B115" t="str">
            <v>Marriott</v>
          </cell>
          <cell r="E115" t="str">
            <v>Marriott</v>
          </cell>
        </row>
        <row r="116">
          <cell r="B116" t="str">
            <v>Microtel Inn &amp; Suites</v>
          </cell>
          <cell r="E116" t="str">
            <v>Microtel Inn &amp; Suites</v>
          </cell>
        </row>
        <row r="117">
          <cell r="B117" t="str">
            <v>Microtel Inn &amp; Suites by Wyndham</v>
          </cell>
          <cell r="E117" t="str">
            <v>Microtel Inn &amp; Suites by Wyndham</v>
          </cell>
        </row>
        <row r="118">
          <cell r="B118" t="str">
            <v>Mondrian</v>
          </cell>
          <cell r="E118" t="str">
            <v>Mondrian</v>
          </cell>
        </row>
        <row r="119">
          <cell r="B119" t="str">
            <v>Montage</v>
          </cell>
          <cell r="E119" t="str">
            <v>Montage</v>
          </cell>
        </row>
        <row r="120">
          <cell r="B120" t="str">
            <v>Motel 6</v>
          </cell>
          <cell r="E120" t="str">
            <v>Motel 6</v>
          </cell>
        </row>
        <row r="121">
          <cell r="B121" t="str">
            <v>MOXY</v>
          </cell>
          <cell r="E121" t="str">
            <v>MOXY</v>
          </cell>
        </row>
        <row r="122">
          <cell r="B122" t="str">
            <v>My Place Hotels</v>
          </cell>
          <cell r="E122" t="str">
            <v>My Place Hotels</v>
          </cell>
        </row>
        <row r="123">
          <cell r="B123" t="str">
            <v>N/A</v>
          </cell>
          <cell r="E123" t="str">
            <v>N/A</v>
          </cell>
        </row>
        <row r="124">
          <cell r="B124" t="str">
            <v>NA</v>
          </cell>
          <cell r="E124" t="str">
            <v>NA</v>
          </cell>
        </row>
        <row r="125">
          <cell r="B125" t="str">
            <v>NYLO Hotel</v>
          </cell>
          <cell r="E125" t="str">
            <v>NYLO Hotel</v>
          </cell>
        </row>
        <row r="126">
          <cell r="B126" t="str">
            <v>Omni</v>
          </cell>
          <cell r="E126" t="str">
            <v>Omni</v>
          </cell>
        </row>
        <row r="127">
          <cell r="B127" t="str">
            <v>One &amp; Only</v>
          </cell>
          <cell r="E127" t="str">
            <v>One &amp; Only</v>
          </cell>
        </row>
        <row r="128">
          <cell r="B128" t="str">
            <v>One and Only</v>
          </cell>
          <cell r="E128" t="str">
            <v>One and Only</v>
          </cell>
        </row>
        <row r="129">
          <cell r="B129" t="str">
            <v>Park Inn</v>
          </cell>
          <cell r="E129" t="str">
            <v>Park Inn</v>
          </cell>
        </row>
        <row r="130">
          <cell r="B130" t="str">
            <v>Pestana</v>
          </cell>
          <cell r="E130" t="str">
            <v>Pestana</v>
          </cell>
        </row>
        <row r="131">
          <cell r="B131" t="str">
            <v>Pod</v>
          </cell>
          <cell r="E131" t="str">
            <v>Pod</v>
          </cell>
        </row>
        <row r="132">
          <cell r="B132" t="str">
            <v>Proper</v>
          </cell>
          <cell r="E132" t="str">
            <v>Proper</v>
          </cell>
        </row>
        <row r="133">
          <cell r="B133" t="str">
            <v>Public</v>
          </cell>
          <cell r="E133" t="str">
            <v>Public</v>
          </cell>
        </row>
        <row r="134">
          <cell r="B134" t="str">
            <v>Quality Inn</v>
          </cell>
          <cell r="E134" t="str">
            <v>Quality Inn</v>
          </cell>
        </row>
        <row r="135">
          <cell r="B135" t="str">
            <v>Radisson</v>
          </cell>
          <cell r="E135" t="str">
            <v>Radisson</v>
          </cell>
        </row>
        <row r="136">
          <cell r="B136" t="str">
            <v>Radisson Blu</v>
          </cell>
          <cell r="E136" t="str">
            <v>Radisson Blu</v>
          </cell>
        </row>
        <row r="137">
          <cell r="B137" t="str">
            <v>Ramada</v>
          </cell>
          <cell r="E137" t="str">
            <v>Ramada</v>
          </cell>
        </row>
        <row r="138">
          <cell r="B138" t="str">
            <v>Red Lion Hotel</v>
          </cell>
          <cell r="E138" t="str">
            <v>Red Lion Hotel</v>
          </cell>
        </row>
        <row r="139">
          <cell r="B139" t="str">
            <v>Red Lion Hotels</v>
          </cell>
          <cell r="E139" t="str">
            <v>Red Lion Hotels</v>
          </cell>
        </row>
        <row r="140">
          <cell r="B140" t="str">
            <v>Red Lion Inn &amp; Suites</v>
          </cell>
          <cell r="E140" t="str">
            <v>Red Lion Inn &amp; Suites</v>
          </cell>
        </row>
        <row r="141">
          <cell r="B141" t="str">
            <v>Red Roof Inn</v>
          </cell>
          <cell r="E141" t="str">
            <v>Red Roof Inn</v>
          </cell>
        </row>
        <row r="142">
          <cell r="B142" t="str">
            <v>Redbury</v>
          </cell>
          <cell r="E142" t="str">
            <v>Redbury</v>
          </cell>
        </row>
        <row r="143">
          <cell r="B143" t="str">
            <v>Renaissance</v>
          </cell>
          <cell r="E143" t="str">
            <v>Renaissance</v>
          </cell>
        </row>
        <row r="144">
          <cell r="B144" t="str">
            <v>Residence Inn</v>
          </cell>
          <cell r="E144" t="str">
            <v>Residence Inn</v>
          </cell>
        </row>
        <row r="145">
          <cell r="B145" t="str">
            <v>Reverb</v>
          </cell>
          <cell r="E145" t="str">
            <v>Reverb</v>
          </cell>
        </row>
        <row r="146">
          <cell r="B146" t="str">
            <v>Ritz-Carlton</v>
          </cell>
          <cell r="E146" t="str">
            <v>Ritz-Carlton</v>
          </cell>
        </row>
        <row r="147">
          <cell r="B147" t="str">
            <v>Rodeway Inn</v>
          </cell>
          <cell r="E147" t="str">
            <v>Rodeway Inn</v>
          </cell>
        </row>
        <row r="148">
          <cell r="B148" t="str">
            <v>Rosewood</v>
          </cell>
          <cell r="E148" t="str">
            <v>Rosewood</v>
          </cell>
        </row>
        <row r="149">
          <cell r="B149" t="str">
            <v>Sheraton</v>
          </cell>
          <cell r="E149" t="str">
            <v>Sheraton</v>
          </cell>
        </row>
        <row r="150">
          <cell r="B150" t="str">
            <v>Sheraton Hotel</v>
          </cell>
          <cell r="E150" t="str">
            <v>Sheraton Hotel</v>
          </cell>
        </row>
        <row r="151">
          <cell r="B151" t="str">
            <v>Sixty Hotels</v>
          </cell>
          <cell r="E151" t="str">
            <v>Sixty Hotels</v>
          </cell>
        </row>
        <row r="152">
          <cell r="B152" t="str">
            <v>Sleep Inn</v>
          </cell>
          <cell r="E152" t="str">
            <v>Sleep Inn</v>
          </cell>
        </row>
        <row r="153">
          <cell r="B153" t="str">
            <v>SLS</v>
          </cell>
          <cell r="E153" t="str">
            <v>SLS</v>
          </cell>
        </row>
        <row r="154">
          <cell r="B154" t="str">
            <v>Sofitel</v>
          </cell>
          <cell r="E154" t="str">
            <v>Sofitel</v>
          </cell>
        </row>
        <row r="155">
          <cell r="B155" t="str">
            <v>SoHo House</v>
          </cell>
          <cell r="E155" t="str">
            <v>SoHo House</v>
          </cell>
        </row>
        <row r="156">
          <cell r="B156" t="str">
            <v>Springhill Suites</v>
          </cell>
          <cell r="E156" t="str">
            <v>Springhill Suites</v>
          </cell>
        </row>
        <row r="157">
          <cell r="B157" t="str">
            <v>St Regis</v>
          </cell>
          <cell r="E157" t="str">
            <v>St Regis</v>
          </cell>
        </row>
        <row r="158">
          <cell r="B158" t="str">
            <v>Staybridge Suites</v>
          </cell>
          <cell r="E158" t="str">
            <v>Staybridge Suites</v>
          </cell>
        </row>
        <row r="159">
          <cell r="B159" t="str">
            <v>Studio 6</v>
          </cell>
          <cell r="E159" t="str">
            <v>Studio 6</v>
          </cell>
        </row>
        <row r="160">
          <cell r="B160" t="str">
            <v>Suburban Extended Stay</v>
          </cell>
          <cell r="E160" t="str">
            <v>Suburban Extended Stay</v>
          </cell>
        </row>
        <row r="161">
          <cell r="B161" t="str">
            <v>Super 8</v>
          </cell>
          <cell r="E161" t="str">
            <v>Super 8</v>
          </cell>
        </row>
        <row r="162">
          <cell r="B162" t="str">
            <v>Taj</v>
          </cell>
          <cell r="E162" t="str">
            <v>Taj</v>
          </cell>
        </row>
        <row r="163">
          <cell r="B163" t="str">
            <v>Tangla</v>
          </cell>
          <cell r="E163" t="str">
            <v>Tangla</v>
          </cell>
        </row>
        <row r="164">
          <cell r="B164" t="str">
            <v>The Red Collection</v>
          </cell>
          <cell r="E164" t="str">
            <v>The Red Collection</v>
          </cell>
        </row>
        <row r="165">
          <cell r="B165" t="str">
            <v>Thompson Hotel</v>
          </cell>
          <cell r="E165" t="str">
            <v>Thompson Hotel</v>
          </cell>
        </row>
        <row r="166">
          <cell r="B166" t="str">
            <v>Thompson Hotels</v>
          </cell>
          <cell r="E166" t="str">
            <v>Thompson Hotels</v>
          </cell>
        </row>
        <row r="167">
          <cell r="B167" t="str">
            <v>Time Hotels</v>
          </cell>
          <cell r="E167" t="str">
            <v>Time Hotels</v>
          </cell>
        </row>
        <row r="168">
          <cell r="B168" t="str">
            <v>TownePlace Suites</v>
          </cell>
          <cell r="E168" t="str">
            <v>TownePlace Suites</v>
          </cell>
        </row>
        <row r="169">
          <cell r="B169" t="str">
            <v>Trademark</v>
          </cell>
          <cell r="E169" t="str">
            <v>Trademark</v>
          </cell>
        </row>
        <row r="170">
          <cell r="B170" t="str">
            <v>Travelodge</v>
          </cell>
          <cell r="E170" t="str">
            <v>Travelodge</v>
          </cell>
        </row>
        <row r="171">
          <cell r="B171" t="str">
            <v>Tribute Collection</v>
          </cell>
          <cell r="E171" t="str">
            <v>Tribute Collection</v>
          </cell>
        </row>
        <row r="172">
          <cell r="B172" t="str">
            <v>Tribute Portfolio</v>
          </cell>
          <cell r="E172" t="str">
            <v>Tribute Portfolio</v>
          </cell>
        </row>
        <row r="173">
          <cell r="B173" t="str">
            <v>Tru</v>
          </cell>
          <cell r="E173" t="str">
            <v>Tru</v>
          </cell>
        </row>
        <row r="174">
          <cell r="B174" t="str">
            <v>Tru by Hilton</v>
          </cell>
          <cell r="E174" t="str">
            <v>Tru by Hilton</v>
          </cell>
        </row>
        <row r="175">
          <cell r="B175" t="str">
            <v xml:space="preserve">Trump  </v>
          </cell>
          <cell r="E175" t="str">
            <v xml:space="preserve">Trump  </v>
          </cell>
        </row>
        <row r="176">
          <cell r="B176" t="str">
            <v>Trump Hotel Collection</v>
          </cell>
          <cell r="E176" t="str">
            <v>Trump Hotel Collection</v>
          </cell>
        </row>
        <row r="177">
          <cell r="B177" t="str">
            <v>Tryp by Wyndham</v>
          </cell>
          <cell r="E177" t="str">
            <v>Tryp by Wyndham</v>
          </cell>
        </row>
        <row r="178">
          <cell r="B178" t="str">
            <v>Unscripted</v>
          </cell>
          <cell r="E178" t="str">
            <v>Unscripted</v>
          </cell>
        </row>
        <row r="179">
          <cell r="B179" t="str">
            <v>Uptown Suites</v>
          </cell>
          <cell r="E179" t="str">
            <v>Uptown Suites</v>
          </cell>
        </row>
        <row r="180">
          <cell r="B180" t="str">
            <v>Value Place</v>
          </cell>
          <cell r="E180" t="str">
            <v>Value Place</v>
          </cell>
        </row>
        <row r="181">
          <cell r="B181" t="str">
            <v>Viceroy</v>
          </cell>
          <cell r="E181" t="str">
            <v>Viceroy</v>
          </cell>
        </row>
        <row r="182">
          <cell r="B182" t="str">
            <v>W Hotel</v>
          </cell>
          <cell r="E182" t="str">
            <v>W Hotel</v>
          </cell>
        </row>
        <row r="183">
          <cell r="B183" t="str">
            <v>Waldorf Astoria</v>
          </cell>
          <cell r="E183" t="str">
            <v>Waldorf Astoria</v>
          </cell>
        </row>
        <row r="184">
          <cell r="B184" t="str">
            <v>Warwick Hotel</v>
          </cell>
          <cell r="E184" t="str">
            <v>Warwick Hotel</v>
          </cell>
        </row>
        <row r="185">
          <cell r="B185" t="str">
            <v>Warwick Hotels</v>
          </cell>
          <cell r="E185" t="str">
            <v>Warwick Hotels</v>
          </cell>
        </row>
        <row r="186">
          <cell r="B186" t="str">
            <v>Westin</v>
          </cell>
          <cell r="E186" t="str">
            <v>Westin</v>
          </cell>
        </row>
        <row r="187">
          <cell r="B187" t="str">
            <v>Wingate by Wyndham</v>
          </cell>
          <cell r="E187" t="str">
            <v>Wingate by Wyndham</v>
          </cell>
        </row>
        <row r="188">
          <cell r="B188" t="str">
            <v>WoodSpring Suites</v>
          </cell>
          <cell r="E188" t="str">
            <v>WoodSpring Suites</v>
          </cell>
        </row>
        <row r="189">
          <cell r="B189" t="str">
            <v>Wyndham</v>
          </cell>
          <cell r="E189" t="str">
            <v>Wyndham</v>
          </cell>
        </row>
        <row r="190">
          <cell r="B190" t="str">
            <v>Wyndham Garden Hotel</v>
          </cell>
          <cell r="E190" t="str">
            <v>Wyndham Garden Hotel</v>
          </cell>
        </row>
        <row r="191">
          <cell r="B191" t="str">
            <v>Wyndham Grand Hotels</v>
          </cell>
          <cell r="E191" t="str">
            <v>Wyndham Grand Hotels</v>
          </cell>
        </row>
        <row r="192">
          <cell r="B192" t="str">
            <v>Yotel</v>
          </cell>
          <cell r="E192" t="str">
            <v>Yotel</v>
          </cell>
        </row>
      </sheetData>
      <sheetData sheetId="5"/>
      <sheetData sheetId="6">
        <row r="23">
          <cell r="D23" t="str">
            <v>Single-Brand</v>
          </cell>
        </row>
        <row r="24">
          <cell r="D24" t="str">
            <v>Existing</v>
          </cell>
        </row>
        <row r="25">
          <cell r="D25" t="str">
            <v>Fee Simple</v>
          </cell>
        </row>
        <row r="27">
          <cell r="D27">
            <v>2018</v>
          </cell>
          <cell r="E27">
            <v>1</v>
          </cell>
          <cell r="F27">
            <v>1</v>
          </cell>
        </row>
        <row r="28">
          <cell r="D28">
            <v>2019</v>
          </cell>
          <cell r="H28">
            <v>43861</v>
          </cell>
        </row>
        <row r="29">
          <cell r="H29">
            <v>8.4699453551912565E-2</v>
          </cell>
        </row>
        <row r="30">
          <cell r="D30">
            <v>2018</v>
          </cell>
          <cell r="E30">
            <v>1</v>
          </cell>
          <cell r="F30">
            <v>1</v>
          </cell>
          <cell r="H30">
            <v>43465</v>
          </cell>
        </row>
        <row r="31">
          <cell r="D31">
            <v>2019</v>
          </cell>
          <cell r="H31">
            <v>43861</v>
          </cell>
        </row>
        <row r="34">
          <cell r="D34">
            <v>0.03</v>
          </cell>
        </row>
        <row r="35">
          <cell r="D35">
            <v>0.03</v>
          </cell>
        </row>
        <row r="39">
          <cell r="D39">
            <v>43862</v>
          </cell>
          <cell r="G39">
            <v>8.4931506849315067E-2</v>
          </cell>
        </row>
        <row r="41">
          <cell r="D41">
            <v>44228</v>
          </cell>
        </row>
        <row r="46">
          <cell r="D46">
            <v>0</v>
          </cell>
          <cell r="E46">
            <v>0</v>
          </cell>
        </row>
        <row r="47">
          <cell r="D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</row>
        <row r="50">
          <cell r="D50">
            <v>0</v>
          </cell>
          <cell r="E50">
            <v>0</v>
          </cell>
        </row>
        <row r="52">
          <cell r="D52" t="str">
            <v>$000 - $000</v>
          </cell>
          <cell r="E52" t="str">
            <v>$000 - $000</v>
          </cell>
        </row>
        <row r="54">
          <cell r="D54">
            <v>0</v>
          </cell>
        </row>
        <row r="58">
          <cell r="D58">
            <v>0</v>
          </cell>
          <cell r="F58">
            <v>0</v>
          </cell>
        </row>
        <row r="59">
          <cell r="D59">
            <v>0</v>
          </cell>
        </row>
        <row r="60">
          <cell r="D60">
            <v>0</v>
          </cell>
          <cell r="F60">
            <v>0</v>
          </cell>
        </row>
        <row r="61">
          <cell r="D61">
            <v>0</v>
          </cell>
        </row>
        <row r="62">
          <cell r="D62">
            <v>0</v>
          </cell>
          <cell r="F62">
            <v>0</v>
          </cell>
        </row>
        <row r="68">
          <cell r="G68">
            <v>0</v>
          </cell>
        </row>
        <row r="69">
          <cell r="G69">
            <v>0</v>
          </cell>
        </row>
        <row r="73">
          <cell r="D73" t="str">
            <v/>
          </cell>
        </row>
        <row r="76">
          <cell r="D76" t="str">
            <v/>
          </cell>
        </row>
        <row r="78">
          <cell r="C78" t="str">
            <v>Commercial</v>
          </cell>
        </row>
        <row r="79">
          <cell r="C79" t="str">
            <v>Meeting &amp; Group</v>
          </cell>
        </row>
        <row r="80">
          <cell r="C80" t="str">
            <v>Leisure</v>
          </cell>
        </row>
        <row r="81">
          <cell r="C81" t="str">
            <v>Other</v>
          </cell>
        </row>
        <row r="84">
          <cell r="D84" t="str">
            <v/>
          </cell>
        </row>
        <row r="86">
          <cell r="D86">
            <v>2019</v>
          </cell>
        </row>
        <row r="87">
          <cell r="D87">
            <v>2019</v>
          </cell>
        </row>
        <row r="88">
          <cell r="D88">
            <v>55</v>
          </cell>
        </row>
        <row r="105">
          <cell r="D105">
            <v>0</v>
          </cell>
          <cell r="E105" t="str">
            <v>surface</v>
          </cell>
        </row>
        <row r="106">
          <cell r="D106" t="e">
            <v>#N/A</v>
          </cell>
        </row>
        <row r="107">
          <cell r="E107" t="e">
            <v>#N/A</v>
          </cell>
        </row>
        <row r="115">
          <cell r="E115">
            <v>1</v>
          </cell>
        </row>
        <row r="148">
          <cell r="E148">
            <v>0</v>
          </cell>
        </row>
      </sheetData>
      <sheetData sheetId="7"/>
      <sheetData sheetId="8"/>
      <sheetData sheetId="9"/>
      <sheetData sheetId="10"/>
      <sheetData sheetId="11">
        <row r="17">
          <cell r="C17" t="str">
            <v>December 10, 2019</v>
          </cell>
        </row>
        <row r="18">
          <cell r="C18">
            <v>0</v>
          </cell>
        </row>
        <row r="20">
          <cell r="E20" t="str">
            <v>THE RENOVATION</v>
          </cell>
          <cell r="F20" t="str">
            <v>the renovation</v>
          </cell>
        </row>
        <row r="21">
          <cell r="C21" t="str">
            <v>fee simple</v>
          </cell>
        </row>
        <row r="27">
          <cell r="D27" t="str">
            <v>Daniel H. Lesser, MAI, FRICS, CRE, CHA</v>
          </cell>
        </row>
        <row r="28">
          <cell r="D28" t="str">
            <v>Evan Weiss, MRICS</v>
          </cell>
        </row>
        <row r="40">
          <cell r="C40" t="str">
            <v/>
          </cell>
        </row>
        <row r="56">
          <cell r="C56">
            <v>43497</v>
          </cell>
        </row>
        <row r="57">
          <cell r="C57">
            <v>43862</v>
          </cell>
        </row>
        <row r="58">
          <cell r="C58">
            <v>44228</v>
          </cell>
        </row>
        <row r="83">
          <cell r="C83">
            <v>0</v>
          </cell>
        </row>
        <row r="84">
          <cell r="C84" t="str">
            <v>00</v>
          </cell>
        </row>
        <row r="91">
          <cell r="C91">
            <v>-1964</v>
          </cell>
        </row>
        <row r="98">
          <cell r="G98" t="e">
            <v>#DIV/0!</v>
          </cell>
        </row>
        <row r="225">
          <cell r="C225">
            <v>11</v>
          </cell>
          <cell r="D225">
            <v>10.75</v>
          </cell>
          <cell r="F225">
            <v>10.5</v>
          </cell>
        </row>
        <row r="246">
          <cell r="C246" t="str">
            <v>insurable value</v>
          </cell>
        </row>
      </sheetData>
      <sheetData sheetId="12"/>
      <sheetData sheetId="13"/>
      <sheetData sheetId="14"/>
      <sheetData sheetId="15"/>
      <sheetData sheetId="16">
        <row r="385">
          <cell r="CN385" t="str">
            <v xml:space="preserve"> (Subject)</v>
          </cell>
        </row>
        <row r="710">
          <cell r="EW710" t="str">
            <v xml:space="preserve"> (Subject)</v>
          </cell>
        </row>
        <row r="802">
          <cell r="FY802" t="str">
            <v xml:space="preserve"> (Subject)</v>
          </cell>
        </row>
      </sheetData>
      <sheetData sheetId="17"/>
      <sheetData sheetId="18"/>
      <sheetData sheetId="19">
        <row r="4">
          <cell r="C4">
            <v>0</v>
          </cell>
        </row>
      </sheetData>
      <sheetData sheetId="20"/>
      <sheetData sheetId="21">
        <row r="2">
          <cell r="C2" t="str">
            <v>Hotel</v>
          </cell>
        </row>
        <row r="399">
          <cell r="B399" t="str">
            <v>ID</v>
          </cell>
        </row>
        <row r="400">
          <cell r="B400" t="str">
            <v>ID</v>
          </cell>
          <cell r="D400" t="str">
            <v>Name</v>
          </cell>
          <cell r="L400" t="str">
            <v>Size Type</v>
          </cell>
          <cell r="M400" t="str">
            <v>Market</v>
          </cell>
          <cell r="N400" t="str">
            <v>Management Company</v>
          </cell>
          <cell r="O400" t="str">
            <v>Owner</v>
          </cell>
          <cell r="P400" t="str">
            <v>Address</v>
          </cell>
          <cell r="Q400" t="str">
            <v>County</v>
          </cell>
          <cell r="R400" t="str">
            <v>State</v>
          </cell>
          <cell r="S400" t="str">
            <v>Zip</v>
          </cell>
          <cell r="T400" t="str">
            <v>Latitude</v>
          </cell>
          <cell r="U400" t="str">
            <v>Longitude</v>
          </cell>
          <cell r="V400" t="str">
            <v>Census Tract</v>
          </cell>
          <cell r="W400" t="str">
            <v>Metro Area</v>
          </cell>
          <cell r="X400" t="str">
            <v>Year Built</v>
          </cell>
          <cell r="Y400" t="str">
            <v>Year Opened</v>
          </cell>
          <cell r="Z400" t="str">
            <v>No. of Rooms</v>
          </cell>
          <cell r="AA400" t="str">
            <v>GBA</v>
          </cell>
          <cell r="AB400" t="str">
            <v>Meeting Room Sq.Ft.</v>
          </cell>
          <cell r="AC400" t="str">
            <v>Restaurant</v>
          </cell>
          <cell r="AD400" t="str">
            <v>Lounge</v>
          </cell>
          <cell r="AE400" t="str">
            <v>Indoor Pool</v>
          </cell>
          <cell r="AF400" t="str">
            <v>Outdoor Pool</v>
          </cell>
          <cell r="AG400" t="str">
            <v>Fitness Center</v>
          </cell>
          <cell r="AH400" t="str">
            <v>Market Segmentation</v>
          </cell>
          <cell r="AI400" t="str">
            <v>Market Segmentation 1</v>
          </cell>
          <cell r="AJ400" t="str">
            <v>Market Segmentation 2</v>
          </cell>
          <cell r="AK400" t="str">
            <v>Market Segmentation 3</v>
          </cell>
          <cell r="AL400" t="str">
            <v>Market Segmentation 4</v>
          </cell>
          <cell r="AM400" t="str">
            <v>Market Segment 1 pct</v>
          </cell>
          <cell r="AN400" t="str">
            <v>Market Segment 2 pct</v>
          </cell>
          <cell r="AO400" t="str">
            <v>Market Segment 3 pct</v>
          </cell>
          <cell r="AP400" t="str">
            <v>Market Segment 4 pct</v>
          </cell>
          <cell r="AQ400" t="str">
            <v>Room Count</v>
          </cell>
          <cell r="AR400" t="str">
            <v>Room Count 2008</v>
          </cell>
          <cell r="AS400" t="str">
            <v>Room Count 2009</v>
          </cell>
          <cell r="AT400" t="str">
            <v>Room Count 2010</v>
          </cell>
          <cell r="AU400" t="str">
            <v>Room Count 2011</v>
          </cell>
          <cell r="AV400" t="str">
            <v>Room Count 2012</v>
          </cell>
          <cell r="AW400" t="str">
            <v>Days Open</v>
          </cell>
          <cell r="AX400" t="str">
            <v>Days Open 2008</v>
          </cell>
          <cell r="AY400" t="str">
            <v>Days Open 2009</v>
          </cell>
          <cell r="AZ400" t="str">
            <v>Days Open 2010</v>
          </cell>
          <cell r="BA400" t="str">
            <v>Days Open 2011</v>
          </cell>
          <cell r="BB400" t="str">
            <v>Days Open 2012</v>
          </cell>
          <cell r="BC400" t="str">
            <v>ADR</v>
          </cell>
          <cell r="BD400" t="str">
            <v>ADR 2008</v>
          </cell>
          <cell r="BE400" t="str">
            <v>ADR 2009</v>
          </cell>
          <cell r="BF400" t="str">
            <v>ADR 2010</v>
          </cell>
          <cell r="BG400" t="str">
            <v>ADR 2011</v>
          </cell>
          <cell r="BH400" t="str">
            <v>ADR 2012</v>
          </cell>
          <cell r="BI400" t="str">
            <v>Occupancy Pct</v>
          </cell>
          <cell r="BJ400" t="str">
            <v>Occupancy pct 2008</v>
          </cell>
          <cell r="BK400" t="str">
            <v>Occupancy pct 2009</v>
          </cell>
          <cell r="BL400" t="str">
            <v>Occupancy pct 2010</v>
          </cell>
          <cell r="BM400" t="str">
            <v>Occupancy pct 2011</v>
          </cell>
          <cell r="BN400" t="str">
            <v>Occupancy pct 2012</v>
          </cell>
          <cell r="BO400" t="str">
            <v>Assessed RE</v>
          </cell>
          <cell r="BP400" t="str">
            <v>Assessed RE 2011</v>
          </cell>
          <cell r="BQ400" t="str">
            <v>Personal Property</v>
          </cell>
          <cell r="BR400" t="str">
            <v>Personal Property 2011</v>
          </cell>
          <cell r="BS400" t="str">
            <v>Comp Entered By</v>
          </cell>
          <cell r="BT400" t="str">
            <v>Verification Source</v>
          </cell>
          <cell r="BU400" t="str">
            <v>Supporting Files</v>
          </cell>
          <cell r="BV400" t="str">
            <v>Comments</v>
          </cell>
          <cell r="BW400" t="str">
            <v>Time Stamp</v>
          </cell>
        </row>
      </sheetData>
      <sheetData sheetId="22">
        <row r="9">
          <cell r="B9" t="str">
            <v/>
          </cell>
        </row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>
        <row r="84">
          <cell r="A84" t="str">
            <v xml:space="preserve">Occupied Rooms:  </v>
          </cell>
        </row>
        <row r="85">
          <cell r="A85" t="str">
            <v xml:space="preserve">   Rooms</v>
          </cell>
        </row>
        <row r="86">
          <cell r="A86" t="str">
            <v xml:space="preserve">   Food &amp; Beverage</v>
          </cell>
        </row>
        <row r="87">
          <cell r="A87" t="str">
            <v xml:space="preserve">   Other Operated Departments</v>
          </cell>
        </row>
        <row r="88">
          <cell r="A88" t="str">
            <v>Total Revenue</v>
          </cell>
        </row>
        <row r="89">
          <cell r="A89" t="str">
            <v>Departmental Expenses</v>
          </cell>
        </row>
        <row r="90">
          <cell r="A90" t="str">
            <v xml:space="preserve">   Rooms - Combined</v>
          </cell>
        </row>
        <row r="91">
          <cell r="A91" t="str">
            <v xml:space="preserve">   Food &amp; Beverage - Combined</v>
          </cell>
        </row>
        <row r="92">
          <cell r="A92" t="str">
            <v xml:space="preserve">   Other Operated Departments - Combined</v>
          </cell>
        </row>
        <row r="93">
          <cell r="A93" t="str">
            <v>Total Departmental Expenses</v>
          </cell>
        </row>
        <row r="94">
          <cell r="A94" t="str">
            <v>Departmental Income (Loss)</v>
          </cell>
        </row>
        <row r="95">
          <cell r="A95" t="str">
            <v>Undistributed Operating Expenses</v>
          </cell>
        </row>
        <row r="96">
          <cell r="A96" t="str">
            <v xml:space="preserve">   Administrative &amp; General - Combined</v>
          </cell>
        </row>
        <row r="97">
          <cell r="A97" t="str">
            <v xml:space="preserve">   Information &amp; Telecommunications Systems</v>
          </cell>
        </row>
        <row r="98">
          <cell r="A98" t="str">
            <v xml:space="preserve">   Marketing - Combined</v>
          </cell>
        </row>
        <row r="99">
          <cell r="A99" t="str">
            <v xml:space="preserve">   Franchise Fees</v>
          </cell>
        </row>
        <row r="100">
          <cell r="A100" t="str">
            <v xml:space="preserve">   Utility Costs</v>
          </cell>
        </row>
        <row r="101">
          <cell r="A101" t="str">
            <v xml:space="preserve">   Property Operation &amp; Maintenance - Combined</v>
          </cell>
        </row>
        <row r="102">
          <cell r="A102" t="str">
            <v>Total Undistributed Operating Expenses</v>
          </cell>
        </row>
        <row r="103">
          <cell r="A103" t="str">
            <v>Income After Undistributed Operating Expenses</v>
          </cell>
        </row>
        <row r="104">
          <cell r="A104" t="str">
            <v>Fixed Charges</v>
          </cell>
        </row>
        <row r="105">
          <cell r="A105" t="str">
            <v xml:space="preserve">   Management Fee</v>
          </cell>
        </row>
        <row r="106">
          <cell r="A106" t="str">
            <v xml:space="preserve">   Property Taxes</v>
          </cell>
        </row>
        <row r="107">
          <cell r="A107" t="str">
            <v xml:space="preserve">   Insurance</v>
          </cell>
        </row>
        <row r="108">
          <cell r="A108" t="str">
            <v xml:space="preserve">   Reserve for Replacement</v>
          </cell>
        </row>
        <row r="109">
          <cell r="A109" t="str">
            <v>Total Fixed Charges</v>
          </cell>
        </row>
        <row r="110">
          <cell r="A110" t="str">
            <v>Hotel Cash Flow</v>
          </cell>
        </row>
        <row r="111">
          <cell r="A111" t="str">
            <v>NOI Adjusted for 3% Management and 4% Reserves</v>
          </cell>
        </row>
      </sheetData>
      <sheetData sheetId="31"/>
      <sheetData sheetId="32">
        <row r="2">
          <cell r="C2" t="str">
            <v>Hotel</v>
          </cell>
        </row>
        <row r="399">
          <cell r="B399" t="str">
            <v>ID</v>
          </cell>
        </row>
        <row r="400">
          <cell r="B400" t="str">
            <v>ID</v>
          </cell>
          <cell r="D400" t="str">
            <v>Name</v>
          </cell>
          <cell r="L400" t="str">
            <v>Size Type</v>
          </cell>
          <cell r="M400" t="str">
            <v>Market</v>
          </cell>
          <cell r="N400" t="str">
            <v>Management Company</v>
          </cell>
          <cell r="O400" t="str">
            <v>Owner</v>
          </cell>
          <cell r="P400" t="str">
            <v>Address</v>
          </cell>
          <cell r="Q400" t="str">
            <v>County</v>
          </cell>
          <cell r="R400" t="str">
            <v>State</v>
          </cell>
          <cell r="S400" t="str">
            <v>Zip</v>
          </cell>
          <cell r="T400" t="str">
            <v>Latitude</v>
          </cell>
          <cell r="U400" t="str">
            <v>Longitude</v>
          </cell>
          <cell r="V400" t="str">
            <v>Census Tract</v>
          </cell>
          <cell r="W400" t="str">
            <v>Metro Area</v>
          </cell>
          <cell r="X400" t="str">
            <v>Year Built</v>
          </cell>
          <cell r="Y400" t="str">
            <v>Year Opened</v>
          </cell>
          <cell r="Z400" t="str">
            <v>No. of Rooms</v>
          </cell>
          <cell r="AA400" t="str">
            <v>GBA</v>
          </cell>
          <cell r="AB400" t="str">
            <v>Meeting Room Sq.Ft.</v>
          </cell>
          <cell r="AC400" t="str">
            <v>Restaurant</v>
          </cell>
          <cell r="AD400" t="str">
            <v>Lounge</v>
          </cell>
          <cell r="AE400" t="str">
            <v>Indoor Pool</v>
          </cell>
          <cell r="AF400" t="str">
            <v>Outdoor Pool</v>
          </cell>
          <cell r="AG400" t="str">
            <v>Fitness Center</v>
          </cell>
          <cell r="AH400" t="str">
            <v>Market Segmentation</v>
          </cell>
          <cell r="AI400" t="str">
            <v>Market Segmentation 1</v>
          </cell>
          <cell r="AJ400" t="str">
            <v>Market Segmentation 2</v>
          </cell>
          <cell r="AK400" t="str">
            <v>Market Segmentation 3</v>
          </cell>
          <cell r="AL400" t="str">
            <v>Market Segmentation 4</v>
          </cell>
          <cell r="AM400" t="str">
            <v>Market Segment 1 pct</v>
          </cell>
          <cell r="AN400" t="str">
            <v>Market Segment 2 pct</v>
          </cell>
          <cell r="AO400" t="str">
            <v>Market Segment 3 pct</v>
          </cell>
          <cell r="AP400" t="str">
            <v>Market Segment 4 pct</v>
          </cell>
          <cell r="AQ400" t="str">
            <v>Room Count</v>
          </cell>
          <cell r="AR400" t="str">
            <v>Room Count 2008</v>
          </cell>
          <cell r="AS400" t="str">
            <v>Room Count 2009</v>
          </cell>
          <cell r="AT400" t="str">
            <v>Room Count 2010</v>
          </cell>
          <cell r="AU400" t="str">
            <v>Room Count 2011</v>
          </cell>
          <cell r="AV400" t="str">
            <v>Room Count 2012</v>
          </cell>
          <cell r="AW400" t="str">
            <v>Days Open</v>
          </cell>
          <cell r="AX400" t="str">
            <v>Days Open 2008</v>
          </cell>
          <cell r="AY400" t="str">
            <v>Days Open 2009</v>
          </cell>
          <cell r="AZ400" t="str">
            <v>Days Open 2010</v>
          </cell>
          <cell r="BA400" t="str">
            <v>Days Open 2011</v>
          </cell>
          <cell r="BB400" t="str">
            <v>Days Open 2012</v>
          </cell>
          <cell r="BC400" t="str">
            <v>ADR</v>
          </cell>
          <cell r="BD400" t="str">
            <v>ADR 2008</v>
          </cell>
          <cell r="BE400" t="str">
            <v>ADR 2009</v>
          </cell>
          <cell r="BF400" t="str">
            <v>ADR 2010</v>
          </cell>
          <cell r="BG400" t="str">
            <v>ADR 2011</v>
          </cell>
          <cell r="BH400" t="str">
            <v>ADR 2012</v>
          </cell>
          <cell r="BI400" t="str">
            <v>Occupancy Pct</v>
          </cell>
          <cell r="BJ400" t="str">
            <v>Occupancy pct 2008</v>
          </cell>
          <cell r="BK400" t="str">
            <v>Occupancy pct 2009</v>
          </cell>
          <cell r="BL400" t="str">
            <v>Occupancy pct 2010</v>
          </cell>
          <cell r="BM400" t="str">
            <v>Occupancy pct 2011</v>
          </cell>
          <cell r="BN400" t="str">
            <v>Occupancy pct 2012</v>
          </cell>
          <cell r="BO400" t="str">
            <v>Assessed RE</v>
          </cell>
          <cell r="BP400" t="str">
            <v>Assessed RE 2011</v>
          </cell>
          <cell r="BQ400" t="str">
            <v>Personal Property</v>
          </cell>
          <cell r="BR400" t="str">
            <v>Personal Property 2011</v>
          </cell>
          <cell r="BS400" t="str">
            <v>Comp Entered By</v>
          </cell>
          <cell r="BT400" t="str">
            <v>Verification Source</v>
          </cell>
          <cell r="BU400" t="str">
            <v>Supporting Files</v>
          </cell>
          <cell r="BV400" t="str">
            <v>Comments</v>
          </cell>
          <cell r="BW400" t="str">
            <v>Time Stamp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S4" t="str">
            <v>Actual</v>
          </cell>
          <cell r="W4" t="str">
            <v>Year to Date Ending September, 30</v>
          </cell>
          <cell r="AA4" t="str">
            <v>Year to Date Ending September, 30</v>
          </cell>
          <cell r="AE4" t="str">
            <v>% Change</v>
          </cell>
          <cell r="AI4" t="str">
            <v>Trailing 12 Month Actual</v>
          </cell>
          <cell r="AM4" t="str">
            <v>Budget/Forecast</v>
          </cell>
        </row>
        <row r="5">
          <cell r="B5" t="str">
            <v>Year Ending December 31:</v>
          </cell>
          <cell r="S5">
            <v>43465</v>
          </cell>
          <cell r="W5">
            <v>43373</v>
          </cell>
          <cell r="AA5">
            <v>43738</v>
          </cell>
          <cell r="AI5">
            <v>43738</v>
          </cell>
          <cell r="AK5" t="str">
            <v>(YE  September 30)</v>
          </cell>
          <cell r="AM5">
            <v>43830</v>
          </cell>
        </row>
        <row r="6">
          <cell r="B6" t="str">
            <v>Number of Days in Year:</v>
          </cell>
          <cell r="S6">
            <v>365</v>
          </cell>
          <cell r="W6">
            <v>274</v>
          </cell>
          <cell r="AA6">
            <v>274</v>
          </cell>
          <cell r="AE6">
            <v>0</v>
          </cell>
          <cell r="AI6">
            <v>365</v>
          </cell>
          <cell r="AM6">
            <v>365</v>
          </cell>
        </row>
        <row r="7">
          <cell r="B7" t="str">
            <v>Number of Rooms:</v>
          </cell>
          <cell r="S7">
            <v>1</v>
          </cell>
          <cell r="W7">
            <v>1</v>
          </cell>
          <cell r="AA7">
            <v>1</v>
          </cell>
          <cell r="AE7">
            <v>0</v>
          </cell>
          <cell r="AI7">
            <v>1</v>
          </cell>
          <cell r="AM7">
            <v>1</v>
          </cell>
        </row>
        <row r="8">
          <cell r="B8" t="str">
            <v>Annual Available Rooms:</v>
          </cell>
          <cell r="S8">
            <v>365</v>
          </cell>
          <cell r="W8">
            <v>274</v>
          </cell>
          <cell r="AA8">
            <v>274</v>
          </cell>
          <cell r="AE8">
            <v>0</v>
          </cell>
          <cell r="AI8">
            <v>365</v>
          </cell>
          <cell r="AM8">
            <v>365</v>
          </cell>
        </row>
        <row r="9">
          <cell r="B9" t="str">
            <v xml:space="preserve">Occupied Rooms:  </v>
          </cell>
          <cell r="S9">
            <v>0</v>
          </cell>
          <cell r="W9">
            <v>0</v>
          </cell>
          <cell r="AA9">
            <v>0</v>
          </cell>
          <cell r="AE9">
            <v>0</v>
          </cell>
          <cell r="AI9">
            <v>0</v>
          </cell>
          <cell r="AM9">
            <v>0</v>
          </cell>
        </row>
        <row r="10">
          <cell r="B10" t="str">
            <v xml:space="preserve">Annual Occupancy:  </v>
          </cell>
          <cell r="S10">
            <v>0</v>
          </cell>
          <cell r="W10">
            <v>0</v>
          </cell>
          <cell r="AA10">
            <v>0</v>
          </cell>
          <cell r="AE10">
            <v>0</v>
          </cell>
          <cell r="AI10">
            <v>0</v>
          </cell>
          <cell r="AM10">
            <v>0</v>
          </cell>
        </row>
        <row r="11">
          <cell r="B11" t="str">
            <v xml:space="preserve">Average Rate:  </v>
          </cell>
          <cell r="S11">
            <v>0</v>
          </cell>
          <cell r="W11">
            <v>0</v>
          </cell>
          <cell r="AA11">
            <v>0</v>
          </cell>
          <cell r="AE11">
            <v>0</v>
          </cell>
          <cell r="AI11">
            <v>0</v>
          </cell>
          <cell r="AM11">
            <v>0</v>
          </cell>
        </row>
        <row r="12">
          <cell r="B12" t="str">
            <v xml:space="preserve">RevPAR:  </v>
          </cell>
          <cell r="S12">
            <v>0</v>
          </cell>
          <cell r="W12">
            <v>0</v>
          </cell>
          <cell r="AA12">
            <v>0</v>
          </cell>
          <cell r="AE12">
            <v>0</v>
          </cell>
          <cell r="AI12">
            <v>0</v>
          </cell>
          <cell r="AM12">
            <v>0</v>
          </cell>
        </row>
        <row r="14">
          <cell r="B14" t="str">
            <v>Revenue</v>
          </cell>
          <cell r="S14" t="str">
            <v>$ (000's)</v>
          </cell>
          <cell r="T14" t="str">
            <v>Gross %</v>
          </cell>
          <cell r="U14" t="str">
            <v>PAR</v>
          </cell>
          <cell r="V14" t="str">
            <v>POR</v>
          </cell>
          <cell r="W14" t="str">
            <v>$ (000's)</v>
          </cell>
          <cell r="X14" t="str">
            <v>Gross %</v>
          </cell>
          <cell r="Y14" t="str">
            <v>PAR</v>
          </cell>
          <cell r="Z14" t="str">
            <v>POR</v>
          </cell>
          <cell r="AA14" t="str">
            <v>$ (000's)</v>
          </cell>
          <cell r="AB14" t="str">
            <v>Gross %</v>
          </cell>
          <cell r="AC14" t="str">
            <v>PAR</v>
          </cell>
          <cell r="AD14" t="str">
            <v>POR</v>
          </cell>
          <cell r="AE14" t="str">
            <v>$ (000's)</v>
          </cell>
          <cell r="AF14" t="str">
            <v>Gross %</v>
          </cell>
          <cell r="AG14" t="str">
            <v>PAR</v>
          </cell>
          <cell r="AH14" t="str">
            <v>POR</v>
          </cell>
          <cell r="AI14" t="str">
            <v>$ (000's)</v>
          </cell>
          <cell r="AJ14" t="str">
            <v>Gross %</v>
          </cell>
          <cell r="AK14" t="str">
            <v>PAR</v>
          </cell>
          <cell r="AL14" t="str">
            <v>POR</v>
          </cell>
          <cell r="AM14" t="str">
            <v>$ (000's)</v>
          </cell>
          <cell r="AN14" t="str">
            <v>Gross %</v>
          </cell>
          <cell r="AO14" t="str">
            <v>PAR</v>
          </cell>
          <cell r="AP14" t="str">
            <v>POR</v>
          </cell>
        </row>
        <row r="15">
          <cell r="B15" t="str">
            <v xml:space="preserve">   Rooms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</row>
        <row r="16">
          <cell r="B16" t="str">
            <v xml:space="preserve">   Food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</row>
        <row r="17">
          <cell r="B17" t="str">
            <v xml:space="preserve">   Beverage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</row>
        <row r="18">
          <cell r="B18" t="str">
            <v xml:space="preserve">   Other Food &amp; Beverage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</row>
        <row r="19">
          <cell r="B19" t="str">
            <v xml:space="preserve">   Food &amp; Beverage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</row>
        <row r="20">
          <cell r="B20" t="str">
            <v xml:space="preserve">   Other Operated Departments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</row>
        <row r="21">
          <cell r="B21" t="str">
            <v xml:space="preserve">   Miscellaneous Income   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</row>
        <row r="22">
          <cell r="B22" t="str">
            <v xml:space="preserve">   Rev. Other Dept. 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</row>
        <row r="23">
          <cell r="B23" t="str">
            <v xml:space="preserve">   Rev. Other Dept. 2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</row>
        <row r="24">
          <cell r="B24" t="str">
            <v xml:space="preserve">   Rev. Other Dept. 3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B25" t="str">
            <v xml:space="preserve">   Rev. Other Dept. 4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B26" t="str">
            <v xml:space="preserve">   Rev. Other Dept. 5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</row>
        <row r="27">
          <cell r="B27" t="str">
            <v xml:space="preserve">   Rev. Other Dept. 6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</row>
        <row r="28">
          <cell r="B28" t="str">
            <v>Total Revenue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</row>
        <row r="30">
          <cell r="B30" t="str">
            <v>Departmental Expenses</v>
          </cell>
        </row>
        <row r="31">
          <cell r="B31" t="str">
            <v xml:space="preserve">   Rooms - Payroll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</row>
        <row r="32">
          <cell r="B32" t="str">
            <v xml:space="preserve">   Rooms - Other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</row>
        <row r="33">
          <cell r="B33" t="str">
            <v xml:space="preserve">   Rooms - Combined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</row>
        <row r="34">
          <cell r="B34" t="str">
            <v xml:space="preserve">   Food - Cost of Sales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B35" t="str">
            <v xml:space="preserve">   Food - Payroll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</row>
        <row r="36">
          <cell r="B36" t="str">
            <v xml:space="preserve">   Food - Other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</row>
        <row r="37">
          <cell r="B37" t="str">
            <v xml:space="preserve">   Beverage - Cost of Sales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</row>
        <row r="38">
          <cell r="B38" t="str">
            <v xml:space="preserve">   Beverage - Payroll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</row>
        <row r="39">
          <cell r="B39" t="str">
            <v xml:space="preserve">   Beverage - Other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</row>
        <row r="40">
          <cell r="B40" t="str">
            <v xml:space="preserve">   Food &amp; Beverage - Combined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</row>
        <row r="41">
          <cell r="B41" t="str">
            <v xml:space="preserve">   Other Operated Departmental - Cost of Sales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</row>
        <row r="42">
          <cell r="B42" t="str">
            <v xml:space="preserve">   Other Operated Departmental - Payroll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</row>
        <row r="43">
          <cell r="B43" t="str">
            <v xml:space="preserve">   Other Operated Departmental - Other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</row>
        <row r="44">
          <cell r="B44" t="str">
            <v xml:space="preserve">   Other Operated Departments - Combined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</row>
        <row r="45">
          <cell r="B45" t="str">
            <v xml:space="preserve">   Miscellaneous Income Expense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</row>
        <row r="46">
          <cell r="B46" t="str">
            <v xml:space="preserve">   Exp. Other Dept. 1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</row>
        <row r="47">
          <cell r="B47" t="str">
            <v xml:space="preserve">   Exp. Other Dept. 2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</row>
        <row r="48">
          <cell r="B48" t="str">
            <v xml:space="preserve">   Exp. Other Dept. 3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</row>
        <row r="49">
          <cell r="B49" t="str">
            <v xml:space="preserve">   Exp. Other Dept. 4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</row>
        <row r="50">
          <cell r="B50" t="str">
            <v xml:space="preserve">   Exp. Other Dept. 5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</row>
        <row r="51">
          <cell r="B51" t="str">
            <v xml:space="preserve">   Exp. Other Dept. 6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</row>
        <row r="52">
          <cell r="B52" t="str">
            <v xml:space="preserve">   Exp. Other Dept. 7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</row>
        <row r="53">
          <cell r="B53" t="str">
            <v xml:space="preserve">   Exp. Other Dept. 8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</row>
        <row r="54">
          <cell r="B54" t="str">
            <v>Total Departmental Expenses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</row>
        <row r="56">
          <cell r="B56" t="str">
            <v>Departmental Income (Loss)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</row>
        <row r="58">
          <cell r="B58" t="str">
            <v>Undistributed Operating Expenses</v>
          </cell>
        </row>
        <row r="59">
          <cell r="B59" t="str">
            <v xml:space="preserve">   Administrative &amp; General - Payroll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</row>
        <row r="60">
          <cell r="B60" t="str">
            <v xml:space="preserve">   Administrative &amp; General - Other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</row>
        <row r="61">
          <cell r="B61" t="str">
            <v xml:space="preserve">   Administrative &amp; General - Combined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</row>
        <row r="62">
          <cell r="B62" t="str">
            <v xml:space="preserve">   Information &amp; Telecommunications Systems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</row>
        <row r="63">
          <cell r="B63" t="str">
            <v xml:space="preserve">   Marketing - Payroll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</row>
        <row r="64">
          <cell r="B64" t="str">
            <v xml:space="preserve">   Marketing - Other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</row>
        <row r="65">
          <cell r="B65" t="str">
            <v xml:space="preserve">   Marketing - Combined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</row>
        <row r="66">
          <cell r="B66" t="str">
            <v xml:space="preserve">   Franchise Fees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</row>
        <row r="67">
          <cell r="B67" t="str">
            <v xml:space="preserve">   Utility Costs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</row>
        <row r="68">
          <cell r="B68" t="str">
            <v xml:space="preserve">   Property Operation &amp; Maintenance - Payroll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</row>
        <row r="69">
          <cell r="B69" t="str">
            <v xml:space="preserve">   Property Operation &amp; Maintenance - Other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</row>
        <row r="70">
          <cell r="B70" t="str">
            <v xml:space="preserve">   Property Operation &amp; Maintenance - Combined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</row>
        <row r="71">
          <cell r="B71" t="str">
            <v xml:space="preserve">   UDOE 1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</row>
        <row r="72">
          <cell r="B72" t="str">
            <v xml:space="preserve">   UDOE 2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</row>
        <row r="73">
          <cell r="B73" t="str">
            <v xml:space="preserve">   UDOE 3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</row>
        <row r="74">
          <cell r="B74" t="str">
            <v>Total Undistributed Operating Expenses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</row>
        <row r="76">
          <cell r="B76" t="str">
            <v>Income After Undistributed Operating Expenses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</row>
        <row r="78">
          <cell r="B78" t="str">
            <v>Fixed Charges</v>
          </cell>
        </row>
        <row r="79">
          <cell r="B79" t="str">
            <v xml:space="preserve">   Management Fee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</row>
        <row r="80">
          <cell r="B80" t="str">
            <v xml:space="preserve">   Property Taxes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</row>
        <row r="81">
          <cell r="B81" t="str">
            <v xml:space="preserve">   Insurance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</row>
        <row r="82">
          <cell r="B82" t="str">
            <v xml:space="preserve">   Reserve for Replacement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</row>
        <row r="83">
          <cell r="B83" t="str">
            <v xml:space="preserve">   Fixed 1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</row>
        <row r="84">
          <cell r="B84" t="str">
            <v xml:space="preserve">   Fixed 2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</row>
        <row r="85">
          <cell r="B85" t="str">
            <v xml:space="preserve">   Fixed 3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</row>
        <row r="86">
          <cell r="B86" t="str">
            <v>Total Fixed Charges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</row>
        <row r="88">
          <cell r="B88" t="str">
            <v xml:space="preserve">  Incentive Management Fee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</row>
        <row r="89">
          <cell r="B89" t="str">
            <v xml:space="preserve">  Ground Rent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</row>
        <row r="90">
          <cell r="B90" t="str">
            <v>Hotel Cash Flow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</row>
        <row r="92">
          <cell r="B92" t="str">
            <v>NOI Adjusted for 3% Management and 4% Reserves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</row>
      </sheetData>
      <sheetData sheetId="42"/>
      <sheetData sheetId="43"/>
      <sheetData sheetId="44"/>
      <sheetData sheetId="45">
        <row r="7">
          <cell r="L7" t="str">
            <v>Chain-Affiliated</v>
          </cell>
          <cell r="P7" t="e">
            <v>#N/A</v>
          </cell>
          <cell r="T7">
            <v>0</v>
          </cell>
          <cell r="X7" t="str">
            <v/>
          </cell>
        </row>
      </sheetData>
      <sheetData sheetId="46"/>
      <sheetData sheetId="47"/>
      <sheetData sheetId="48">
        <row r="3">
          <cell r="C3" t="str">
            <v>Base 1</v>
          </cell>
          <cell r="N3" t="str">
            <v>Base 2</v>
          </cell>
          <cell r="W3" t="str">
            <v>Base 3</v>
          </cell>
        </row>
        <row r="4">
          <cell r="B4" t="str">
            <v>Base Year Default (from Operating History):</v>
          </cell>
          <cell r="C4" t="str">
            <v>Trailing 12 Month Actual</v>
          </cell>
          <cell r="N4" t="str">
            <v>Trailing 12 Month Actual</v>
          </cell>
          <cell r="W4" t="str">
            <v>Trailing 12 Month Actual</v>
          </cell>
        </row>
        <row r="5">
          <cell r="B5" t="str">
            <v>Number of Days in Year:</v>
          </cell>
          <cell r="C5">
            <v>365</v>
          </cell>
          <cell r="E5" t="str">
            <v>Start Year:</v>
          </cell>
          <cell r="F5">
            <v>1</v>
          </cell>
          <cell r="N5">
            <v>365</v>
          </cell>
          <cell r="P5" t="str">
            <v>Start Year:</v>
          </cell>
          <cell r="Q5">
            <v>17</v>
          </cell>
          <cell r="W5">
            <v>365</v>
          </cell>
          <cell r="Y5" t="str">
            <v>Start Year:</v>
          </cell>
          <cell r="Z5">
            <v>18</v>
          </cell>
        </row>
        <row r="6">
          <cell r="B6" t="str">
            <v>Number of Rooms:</v>
          </cell>
          <cell r="C6">
            <v>1</v>
          </cell>
          <cell r="E6" t="str">
            <v>End Year:</v>
          </cell>
          <cell r="F6">
            <v>17</v>
          </cell>
          <cell r="N6">
            <v>1</v>
          </cell>
          <cell r="P6" t="str">
            <v>End Year:</v>
          </cell>
          <cell r="Q6">
            <v>17</v>
          </cell>
          <cell r="W6">
            <v>1</v>
          </cell>
          <cell r="Y6" t="str">
            <v>End Year:</v>
          </cell>
          <cell r="Z6">
            <v>99</v>
          </cell>
        </row>
        <row r="7">
          <cell r="B7" t="str">
            <v>Annual Available Rooms:</v>
          </cell>
          <cell r="C7">
            <v>365</v>
          </cell>
          <cell r="N7">
            <v>365</v>
          </cell>
          <cell r="W7">
            <v>365</v>
          </cell>
        </row>
        <row r="8">
          <cell r="B8" t="str">
            <v xml:space="preserve">Occupied Rooms:  </v>
          </cell>
          <cell r="C8">
            <v>0</v>
          </cell>
          <cell r="N8">
            <v>0</v>
          </cell>
          <cell r="W8">
            <v>0</v>
          </cell>
        </row>
        <row r="9">
          <cell r="B9" t="str">
            <v xml:space="preserve">Annual Occupancy:  </v>
          </cell>
          <cell r="C9">
            <v>0</v>
          </cell>
          <cell r="N9">
            <v>0</v>
          </cell>
          <cell r="W9">
            <v>0</v>
          </cell>
        </row>
        <row r="10">
          <cell r="B10" t="str">
            <v xml:space="preserve">Average Rate:  </v>
          </cell>
          <cell r="C10">
            <v>0</v>
          </cell>
          <cell r="N10">
            <v>0</v>
          </cell>
          <cell r="W10">
            <v>0</v>
          </cell>
        </row>
        <row r="11">
          <cell r="B11" t="str">
            <v xml:space="preserve">RevPAR:  </v>
          </cell>
          <cell r="C11">
            <v>0</v>
          </cell>
          <cell r="N11">
            <v>0</v>
          </cell>
          <cell r="W11">
            <v>0</v>
          </cell>
        </row>
        <row r="13">
          <cell r="C13" t="str">
            <v>Fixed %</v>
          </cell>
          <cell r="D13" t="str">
            <v>Variable %</v>
          </cell>
          <cell r="E13" t="str">
            <v>Var. Driver</v>
          </cell>
          <cell r="F13" t="str">
            <v>Lump Sum</v>
          </cell>
          <cell r="G13" t="str">
            <v>PAR</v>
          </cell>
          <cell r="H13" t="str">
            <v>POR</v>
          </cell>
          <cell r="I13" t="str">
            <v xml:space="preserve">%  </v>
          </cell>
          <cell r="J13" t="str">
            <v>% of What</v>
          </cell>
          <cell r="K13" t="str">
            <v>Base 1 Amt.</v>
          </cell>
          <cell r="L13" t="str">
            <v>HOST</v>
          </cell>
          <cell r="M13" t="str">
            <v>Comps</v>
          </cell>
          <cell r="N13" t="str">
            <v>Fixed %</v>
          </cell>
          <cell r="O13" t="str">
            <v>Variable %</v>
          </cell>
          <cell r="P13" t="str">
            <v>Var. Driver</v>
          </cell>
          <cell r="Q13" t="str">
            <v>Lump Sum</v>
          </cell>
          <cell r="R13" t="str">
            <v>PAR</v>
          </cell>
          <cell r="S13" t="str">
            <v>POR</v>
          </cell>
          <cell r="T13" t="str">
            <v xml:space="preserve">%  </v>
          </cell>
          <cell r="U13" t="str">
            <v>% of What</v>
          </cell>
          <cell r="V13" t="str">
            <v>Base 1 Amt.</v>
          </cell>
          <cell r="W13" t="str">
            <v>Fixed %</v>
          </cell>
          <cell r="X13" t="str">
            <v>Variable %</v>
          </cell>
          <cell r="Y13" t="str">
            <v>Var. Driver</v>
          </cell>
          <cell r="Z13" t="str">
            <v>Lump Sum</v>
          </cell>
          <cell r="AA13" t="str">
            <v>PAR</v>
          </cell>
          <cell r="AB13" t="str">
            <v>POR</v>
          </cell>
          <cell r="AC13" t="str">
            <v xml:space="preserve">%  </v>
          </cell>
          <cell r="AD13" t="str">
            <v>% of What</v>
          </cell>
          <cell r="AE13" t="str">
            <v>Base 1 Amt.</v>
          </cell>
        </row>
        <row r="14">
          <cell r="B14" t="str">
            <v>Revenue</v>
          </cell>
        </row>
        <row r="15">
          <cell r="B15" t="str">
            <v xml:space="preserve">   Rooms</v>
          </cell>
          <cell r="C15">
            <v>0</v>
          </cell>
          <cell r="D15">
            <v>1</v>
          </cell>
          <cell r="E15" t="str">
            <v>NA</v>
          </cell>
          <cell r="F15">
            <v>0</v>
          </cell>
          <cell r="G15">
            <v>0</v>
          </cell>
          <cell r="H15">
            <v>0</v>
          </cell>
          <cell r="I15" t="str">
            <v>NA</v>
          </cell>
          <cell r="J15" t="str">
            <v>NA</v>
          </cell>
          <cell r="K15">
            <v>0</v>
          </cell>
          <cell r="N15">
            <v>0</v>
          </cell>
          <cell r="O15">
            <v>1</v>
          </cell>
          <cell r="P15" t="str">
            <v>NA</v>
          </cell>
          <cell r="Q15">
            <v>0</v>
          </cell>
          <cell r="R15">
            <v>0</v>
          </cell>
          <cell r="S15">
            <v>0</v>
          </cell>
          <cell r="T15" t="str">
            <v>NA</v>
          </cell>
          <cell r="U15" t="str">
            <v>NA</v>
          </cell>
          <cell r="V15">
            <v>0</v>
          </cell>
          <cell r="W15">
            <v>0</v>
          </cell>
          <cell r="X15">
            <v>1</v>
          </cell>
          <cell r="Y15" t="str">
            <v>NA</v>
          </cell>
          <cell r="Z15">
            <v>0</v>
          </cell>
          <cell r="AA15">
            <v>0</v>
          </cell>
          <cell r="AB15">
            <v>0</v>
          </cell>
          <cell r="AC15" t="str">
            <v>NA</v>
          </cell>
          <cell r="AD15" t="str">
            <v>NA</v>
          </cell>
          <cell r="AE15">
            <v>0</v>
          </cell>
        </row>
        <row r="16">
          <cell r="B16" t="str">
            <v xml:space="preserve">   Food</v>
          </cell>
          <cell r="C16">
            <v>0.25</v>
          </cell>
          <cell r="D16">
            <v>0.75</v>
          </cell>
          <cell r="E16" t="str">
            <v xml:space="preserve">Occupied Rooms:  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  Rooms</v>
          </cell>
          <cell r="K16">
            <v>0</v>
          </cell>
          <cell r="L16" t="e">
            <v>#N/A</v>
          </cell>
          <cell r="M16" t="str">
            <v>0 - 0; Avg: 0</v>
          </cell>
          <cell r="N16">
            <v>0.25</v>
          </cell>
          <cell r="O16">
            <v>0.75</v>
          </cell>
          <cell r="P16" t="str">
            <v xml:space="preserve">Occupied Rooms:  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 t="str">
            <v xml:space="preserve">   Rooms</v>
          </cell>
          <cell r="V16">
            <v>0</v>
          </cell>
          <cell r="W16">
            <v>0.25</v>
          </cell>
          <cell r="X16">
            <v>0.75</v>
          </cell>
          <cell r="Y16" t="str">
            <v xml:space="preserve">Occupied Rooms:  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 t="str">
            <v xml:space="preserve">   Rooms</v>
          </cell>
          <cell r="AE16">
            <v>0</v>
          </cell>
        </row>
        <row r="17">
          <cell r="B17" t="str">
            <v xml:space="preserve">   Beverage</v>
          </cell>
          <cell r="C17">
            <v>0.25</v>
          </cell>
          <cell r="D17">
            <v>0.75</v>
          </cell>
          <cell r="E17" t="str">
            <v xml:space="preserve">Occupied Rooms:  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 xml:space="preserve">   Rooms</v>
          </cell>
          <cell r="K17">
            <v>0</v>
          </cell>
          <cell r="L17" t="e">
            <v>#N/A</v>
          </cell>
          <cell r="M17" t="str">
            <v>0 - 0; Avg: 0</v>
          </cell>
          <cell r="N17">
            <v>0.25</v>
          </cell>
          <cell r="O17">
            <v>0.75</v>
          </cell>
          <cell r="P17" t="str">
            <v xml:space="preserve">Occupied Rooms:  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 t="str">
            <v xml:space="preserve">   Rooms</v>
          </cell>
          <cell r="V17">
            <v>0</v>
          </cell>
          <cell r="W17">
            <v>0.25</v>
          </cell>
          <cell r="X17">
            <v>0.75</v>
          </cell>
          <cell r="Y17" t="str">
            <v xml:space="preserve">Occupied Rooms:  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 t="str">
            <v xml:space="preserve">   Rooms</v>
          </cell>
          <cell r="AE17">
            <v>0</v>
          </cell>
        </row>
        <row r="18">
          <cell r="B18" t="str">
            <v xml:space="preserve">   Other Food &amp; Beverage</v>
          </cell>
          <cell r="C18">
            <v>0.25</v>
          </cell>
          <cell r="D18">
            <v>0.75</v>
          </cell>
          <cell r="E18" t="str">
            <v xml:space="preserve">Occupied Rooms:  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  Rooms</v>
          </cell>
          <cell r="K18">
            <v>0</v>
          </cell>
          <cell r="L18" t="e">
            <v>#N/A</v>
          </cell>
          <cell r="M18" t="str">
            <v>0 - 0; Avg: 0</v>
          </cell>
          <cell r="N18">
            <v>0.25</v>
          </cell>
          <cell r="O18">
            <v>0.75</v>
          </cell>
          <cell r="P18" t="str">
            <v xml:space="preserve">Occupied Rooms:  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 t="str">
            <v xml:space="preserve">   Rooms</v>
          </cell>
          <cell r="V18">
            <v>0</v>
          </cell>
          <cell r="W18">
            <v>0.25</v>
          </cell>
          <cell r="X18">
            <v>0.75</v>
          </cell>
          <cell r="Y18" t="str">
            <v xml:space="preserve">Occupied Rooms:  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 t="str">
            <v xml:space="preserve">   Rooms</v>
          </cell>
          <cell r="AE18">
            <v>0</v>
          </cell>
        </row>
        <row r="19">
          <cell r="B19" t="str">
            <v xml:space="preserve">   Food &amp; Beverage</v>
          </cell>
          <cell r="C19">
            <v>0.25</v>
          </cell>
          <cell r="D19">
            <v>0.75</v>
          </cell>
          <cell r="E19" t="str">
            <v xml:space="preserve">Occupied Rooms:  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  Rooms</v>
          </cell>
          <cell r="K19">
            <v>0</v>
          </cell>
          <cell r="L19" t="e">
            <v>#N/A</v>
          </cell>
          <cell r="M19" t="str">
            <v>0 - 1.24; Avg: 0.76</v>
          </cell>
          <cell r="N19">
            <v>0.25</v>
          </cell>
          <cell r="O19">
            <v>0.75</v>
          </cell>
          <cell r="P19" t="str">
            <v xml:space="preserve">Occupied Rooms:  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 t="str">
            <v xml:space="preserve">   Rooms</v>
          </cell>
          <cell r="V19">
            <v>0</v>
          </cell>
          <cell r="W19">
            <v>0.25</v>
          </cell>
          <cell r="X19">
            <v>0.75</v>
          </cell>
          <cell r="Y19" t="str">
            <v xml:space="preserve">Occupied Rooms:  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 t="str">
            <v xml:space="preserve">   Rooms</v>
          </cell>
          <cell r="AE19">
            <v>0</v>
          </cell>
        </row>
        <row r="20">
          <cell r="B20" t="str">
            <v xml:space="preserve">   Other Operated Departments</v>
          </cell>
          <cell r="C20">
            <v>0.5</v>
          </cell>
          <cell r="D20">
            <v>0.5</v>
          </cell>
          <cell r="E20" t="str">
            <v xml:space="preserve">Occupied Rooms:  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  Rooms</v>
          </cell>
          <cell r="K20">
            <v>0</v>
          </cell>
          <cell r="L20" t="e">
            <v>#N/A</v>
          </cell>
          <cell r="M20" t="str">
            <v>0 - 3.8; Avg: 2.36</v>
          </cell>
          <cell r="N20">
            <v>0.5</v>
          </cell>
          <cell r="O20">
            <v>0.5</v>
          </cell>
          <cell r="P20" t="str">
            <v xml:space="preserve">Occupied Rooms:  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 t="str">
            <v xml:space="preserve">   Rooms</v>
          </cell>
          <cell r="V20">
            <v>0</v>
          </cell>
          <cell r="W20">
            <v>0.5</v>
          </cell>
          <cell r="X20">
            <v>0.5</v>
          </cell>
          <cell r="Y20" t="str">
            <v xml:space="preserve">Occupied Rooms:  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 t="str">
            <v xml:space="preserve">   Rooms</v>
          </cell>
          <cell r="AE20">
            <v>0</v>
          </cell>
        </row>
        <row r="21">
          <cell r="B21" t="str">
            <v xml:space="preserve">   Miscellaneous Income   </v>
          </cell>
          <cell r="C21">
            <v>0.3</v>
          </cell>
          <cell r="D21">
            <v>0.7</v>
          </cell>
          <cell r="E21" t="str">
            <v xml:space="preserve">Occupied Rooms:  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  Rooms</v>
          </cell>
          <cell r="K21">
            <v>0</v>
          </cell>
          <cell r="L21" t="e">
            <v>#N/A</v>
          </cell>
          <cell r="M21" t="str">
            <v>0 - 0; Avg: 0</v>
          </cell>
          <cell r="N21">
            <v>0.3</v>
          </cell>
          <cell r="O21">
            <v>0.7</v>
          </cell>
          <cell r="P21" t="str">
            <v xml:space="preserve">Occupied Rooms:  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 t="str">
            <v xml:space="preserve">   Rooms</v>
          </cell>
          <cell r="V21">
            <v>0</v>
          </cell>
          <cell r="W21">
            <v>0.3</v>
          </cell>
          <cell r="X21">
            <v>0.7</v>
          </cell>
          <cell r="Y21" t="str">
            <v xml:space="preserve">Occupied Rooms:  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 t="str">
            <v xml:space="preserve">   Rooms</v>
          </cell>
          <cell r="AE21">
            <v>0</v>
          </cell>
        </row>
        <row r="22">
          <cell r="B22" t="str">
            <v xml:space="preserve">   Rev. Other Dept. 1</v>
          </cell>
          <cell r="C22">
            <v>0.5</v>
          </cell>
          <cell r="D22">
            <v>0.5</v>
          </cell>
          <cell r="E22" t="str">
            <v xml:space="preserve">Occupied Rooms:  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  Rooms</v>
          </cell>
          <cell r="K22">
            <v>0</v>
          </cell>
          <cell r="N22">
            <v>0.5</v>
          </cell>
          <cell r="O22">
            <v>0.5</v>
          </cell>
          <cell r="P22" t="str">
            <v xml:space="preserve">Occupied Rooms:  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 t="str">
            <v xml:space="preserve">   Rooms</v>
          </cell>
          <cell r="V22">
            <v>0</v>
          </cell>
          <cell r="W22">
            <v>0.5</v>
          </cell>
          <cell r="X22">
            <v>0.5</v>
          </cell>
          <cell r="Y22" t="str">
            <v xml:space="preserve">Occupied Rooms:  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 t="str">
            <v xml:space="preserve">   Rooms</v>
          </cell>
          <cell r="AE22">
            <v>0</v>
          </cell>
        </row>
        <row r="23">
          <cell r="B23" t="str">
            <v xml:space="preserve">   Rev. Other Dept. 2</v>
          </cell>
          <cell r="C23">
            <v>0.5</v>
          </cell>
          <cell r="D23">
            <v>0.5</v>
          </cell>
          <cell r="E23" t="str">
            <v xml:space="preserve">Occupied Rooms:  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  Rooms</v>
          </cell>
          <cell r="K23">
            <v>0</v>
          </cell>
          <cell r="N23">
            <v>0.5</v>
          </cell>
          <cell r="O23">
            <v>0.5</v>
          </cell>
          <cell r="P23" t="str">
            <v xml:space="preserve">Occupied Rooms:  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 t="str">
            <v xml:space="preserve">   Rooms</v>
          </cell>
          <cell r="V23">
            <v>0</v>
          </cell>
          <cell r="W23">
            <v>0.5</v>
          </cell>
          <cell r="X23">
            <v>0.5</v>
          </cell>
          <cell r="Y23" t="str">
            <v xml:space="preserve">Occupied Rooms:  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 t="str">
            <v xml:space="preserve">   Rooms</v>
          </cell>
          <cell r="AE23">
            <v>0</v>
          </cell>
        </row>
        <row r="24">
          <cell r="B24" t="str">
            <v xml:space="preserve">   Rev. Other Dept. 3</v>
          </cell>
          <cell r="C24">
            <v>0.5</v>
          </cell>
          <cell r="D24">
            <v>0.5</v>
          </cell>
          <cell r="E24" t="str">
            <v xml:space="preserve">Occupied Rooms:  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  Rooms</v>
          </cell>
          <cell r="K24">
            <v>0</v>
          </cell>
          <cell r="N24">
            <v>0.5</v>
          </cell>
          <cell r="O24">
            <v>0.5</v>
          </cell>
          <cell r="P24" t="str">
            <v xml:space="preserve">Occupied Rooms:  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 t="str">
            <v xml:space="preserve">   Rooms</v>
          </cell>
          <cell r="V24">
            <v>0</v>
          </cell>
          <cell r="W24">
            <v>0.5</v>
          </cell>
          <cell r="X24">
            <v>0.5</v>
          </cell>
          <cell r="Y24" t="str">
            <v xml:space="preserve">Occupied Rooms:  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 t="str">
            <v xml:space="preserve">   Rooms</v>
          </cell>
          <cell r="AE24">
            <v>0</v>
          </cell>
        </row>
        <row r="25">
          <cell r="B25" t="str">
            <v xml:space="preserve">   Rev. Other Dept. 4</v>
          </cell>
          <cell r="C25">
            <v>0.5</v>
          </cell>
          <cell r="D25">
            <v>0.5</v>
          </cell>
          <cell r="E25" t="str">
            <v xml:space="preserve">Occupied Rooms: 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  Rooms</v>
          </cell>
          <cell r="K25">
            <v>0</v>
          </cell>
          <cell r="N25">
            <v>0.5</v>
          </cell>
          <cell r="O25">
            <v>0.5</v>
          </cell>
          <cell r="P25" t="str">
            <v xml:space="preserve">Occupied Rooms:  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 t="str">
            <v xml:space="preserve">   Rooms</v>
          </cell>
          <cell r="V25">
            <v>0</v>
          </cell>
          <cell r="W25">
            <v>0.5</v>
          </cell>
          <cell r="X25">
            <v>0.5</v>
          </cell>
          <cell r="Y25" t="str">
            <v xml:space="preserve">Occupied Rooms:  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 t="str">
            <v xml:space="preserve">   Rooms</v>
          </cell>
          <cell r="AE25">
            <v>0</v>
          </cell>
        </row>
        <row r="26">
          <cell r="B26" t="str">
            <v xml:space="preserve">   Rev. Other Dept. 5</v>
          </cell>
          <cell r="C26">
            <v>0.5</v>
          </cell>
          <cell r="D26">
            <v>0.5</v>
          </cell>
          <cell r="E26" t="str">
            <v xml:space="preserve">Occupied Rooms:  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  Rooms</v>
          </cell>
          <cell r="K26">
            <v>0</v>
          </cell>
          <cell r="N26">
            <v>0.5</v>
          </cell>
          <cell r="O26">
            <v>0.5</v>
          </cell>
          <cell r="P26" t="str">
            <v xml:space="preserve">Occupied Rooms:  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 t="str">
            <v xml:space="preserve">   Rooms</v>
          </cell>
          <cell r="V26">
            <v>0</v>
          </cell>
          <cell r="W26">
            <v>0.5</v>
          </cell>
          <cell r="X26">
            <v>0.5</v>
          </cell>
          <cell r="Y26" t="str">
            <v xml:space="preserve">Occupied Rooms:  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 t="str">
            <v xml:space="preserve">   Rooms</v>
          </cell>
          <cell r="AE26">
            <v>0</v>
          </cell>
        </row>
        <row r="27">
          <cell r="B27" t="str">
            <v xml:space="preserve">   Rev. Other Dept. 6</v>
          </cell>
          <cell r="C27">
            <v>0.5</v>
          </cell>
          <cell r="D27">
            <v>0.5</v>
          </cell>
          <cell r="E27" t="str">
            <v xml:space="preserve">Occupied Rooms:  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 xml:space="preserve">   Rooms</v>
          </cell>
          <cell r="K27">
            <v>0</v>
          </cell>
          <cell r="N27">
            <v>0.5</v>
          </cell>
          <cell r="O27">
            <v>0.5</v>
          </cell>
          <cell r="P27" t="str">
            <v xml:space="preserve">Occupied Rooms:  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 t="str">
            <v xml:space="preserve">   Rooms</v>
          </cell>
          <cell r="V27">
            <v>0</v>
          </cell>
          <cell r="W27">
            <v>0.5</v>
          </cell>
          <cell r="X27">
            <v>0.5</v>
          </cell>
          <cell r="Y27" t="str">
            <v xml:space="preserve">Occupied Rooms:  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 t="str">
            <v xml:space="preserve">   Rooms</v>
          </cell>
          <cell r="AE27">
            <v>0</v>
          </cell>
        </row>
        <row r="28">
          <cell r="B28" t="str">
            <v>Total Revenue</v>
          </cell>
          <cell r="C28">
            <v>0</v>
          </cell>
          <cell r="K28">
            <v>0</v>
          </cell>
          <cell r="N28">
            <v>0</v>
          </cell>
          <cell r="V28">
            <v>0</v>
          </cell>
          <cell r="W28">
            <v>0</v>
          </cell>
          <cell r="AE28">
            <v>0</v>
          </cell>
        </row>
        <row r="30">
          <cell r="B30" t="str">
            <v>Departmental Expenses</v>
          </cell>
        </row>
        <row r="31">
          <cell r="B31" t="str">
            <v xml:space="preserve">   Rooms - Payroll</v>
          </cell>
          <cell r="C31">
            <v>0.6</v>
          </cell>
          <cell r="D31">
            <v>0.4</v>
          </cell>
          <cell r="E31" t="str">
            <v xml:space="preserve">Occupied Rooms:  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  Rooms</v>
          </cell>
          <cell r="K31">
            <v>0</v>
          </cell>
          <cell r="N31">
            <v>0.6</v>
          </cell>
          <cell r="O31">
            <v>0.4</v>
          </cell>
          <cell r="P31" t="str">
            <v xml:space="preserve">Occupied Rooms:  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 t="str">
            <v xml:space="preserve">   Rooms</v>
          </cell>
          <cell r="V31">
            <v>0</v>
          </cell>
          <cell r="W31">
            <v>0.6</v>
          </cell>
          <cell r="X31">
            <v>0.4</v>
          </cell>
          <cell r="Y31" t="str">
            <v xml:space="preserve">Occupied Rooms:  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 t="str">
            <v xml:space="preserve">   Rooms</v>
          </cell>
          <cell r="AE31">
            <v>0</v>
          </cell>
        </row>
        <row r="32">
          <cell r="B32" t="str">
            <v xml:space="preserve">   Rooms - Other</v>
          </cell>
          <cell r="C32">
            <v>0.6</v>
          </cell>
          <cell r="D32">
            <v>0.4</v>
          </cell>
          <cell r="E32" t="str">
            <v xml:space="preserve">Occupied Rooms: 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 xml:space="preserve">   Rooms</v>
          </cell>
          <cell r="K32">
            <v>0</v>
          </cell>
          <cell r="N32">
            <v>0.6</v>
          </cell>
          <cell r="O32">
            <v>0.4</v>
          </cell>
          <cell r="P32" t="str">
            <v xml:space="preserve">Occupied Rooms:  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 t="str">
            <v xml:space="preserve">   Rooms</v>
          </cell>
          <cell r="V32">
            <v>0</v>
          </cell>
          <cell r="W32">
            <v>0.6</v>
          </cell>
          <cell r="X32">
            <v>0.4</v>
          </cell>
          <cell r="Y32" t="str">
            <v xml:space="preserve">Occupied Rooms:  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 t="str">
            <v xml:space="preserve">   Rooms</v>
          </cell>
          <cell r="AE32">
            <v>0</v>
          </cell>
        </row>
        <row r="33">
          <cell r="B33" t="str">
            <v xml:space="preserve">   Rooms - Combined</v>
          </cell>
          <cell r="C33">
            <v>0.4</v>
          </cell>
          <cell r="D33">
            <v>0.6</v>
          </cell>
          <cell r="E33" t="str">
            <v xml:space="preserve">Occupied Rooms: 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  Rooms</v>
          </cell>
          <cell r="K33">
            <v>0</v>
          </cell>
          <cell r="L33" t="e">
            <v>#N/A</v>
          </cell>
          <cell r="M33" t="str">
            <v>0 - 60.87; Avg: 60.08</v>
          </cell>
          <cell r="N33">
            <v>0.4</v>
          </cell>
          <cell r="O33">
            <v>0.6</v>
          </cell>
          <cell r="P33" t="str">
            <v xml:space="preserve">Occupied Rooms:  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 t="str">
            <v xml:space="preserve">   Rooms</v>
          </cell>
          <cell r="V33">
            <v>0</v>
          </cell>
          <cell r="W33">
            <v>0.4</v>
          </cell>
          <cell r="X33">
            <v>0.6</v>
          </cell>
          <cell r="Y33" t="str">
            <v xml:space="preserve">Occupied Rooms:  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 t="str">
            <v xml:space="preserve">   Rooms</v>
          </cell>
          <cell r="AE33">
            <v>0</v>
          </cell>
        </row>
        <row r="34">
          <cell r="B34" t="str">
            <v xml:space="preserve">   Food - Cost of Sales</v>
          </cell>
          <cell r="C34">
            <v>0.5</v>
          </cell>
          <cell r="D34">
            <v>0.5</v>
          </cell>
          <cell r="E34" t="str">
            <v xml:space="preserve">   Food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 t="str">
            <v xml:space="preserve">   Food</v>
          </cell>
          <cell r="K34">
            <v>0</v>
          </cell>
          <cell r="N34">
            <v>0.5</v>
          </cell>
          <cell r="O34">
            <v>0.5</v>
          </cell>
          <cell r="P34" t="str">
            <v xml:space="preserve">   Food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 t="str">
            <v xml:space="preserve">   Food</v>
          </cell>
          <cell r="V34">
            <v>0</v>
          </cell>
          <cell r="W34">
            <v>0.5</v>
          </cell>
          <cell r="X34">
            <v>0.5</v>
          </cell>
          <cell r="Y34" t="str">
            <v xml:space="preserve">   Food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 t="str">
            <v xml:space="preserve">   Food</v>
          </cell>
          <cell r="AE34">
            <v>0</v>
          </cell>
        </row>
        <row r="35">
          <cell r="B35" t="str">
            <v xml:space="preserve">   Food - Payroll</v>
          </cell>
          <cell r="C35">
            <v>0.5</v>
          </cell>
          <cell r="D35">
            <v>0.5</v>
          </cell>
          <cell r="E35" t="str">
            <v xml:space="preserve">   Food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 xml:space="preserve">   Food</v>
          </cell>
          <cell r="K35">
            <v>0</v>
          </cell>
          <cell r="N35">
            <v>0.5</v>
          </cell>
          <cell r="O35">
            <v>0.5</v>
          </cell>
          <cell r="P35" t="str">
            <v xml:space="preserve">   Food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 t="str">
            <v xml:space="preserve">   Food</v>
          </cell>
          <cell r="V35">
            <v>0</v>
          </cell>
          <cell r="W35">
            <v>0.5</v>
          </cell>
          <cell r="X35">
            <v>0.5</v>
          </cell>
          <cell r="Y35" t="str">
            <v xml:space="preserve">   Food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 t="str">
            <v xml:space="preserve">   Food</v>
          </cell>
          <cell r="AE35">
            <v>0</v>
          </cell>
        </row>
        <row r="36">
          <cell r="B36" t="str">
            <v xml:space="preserve">   Food - Other</v>
          </cell>
          <cell r="C36">
            <v>0.5</v>
          </cell>
          <cell r="D36">
            <v>0.5</v>
          </cell>
          <cell r="E36" t="str">
            <v xml:space="preserve">   Food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 xml:space="preserve">   Food</v>
          </cell>
          <cell r="K36">
            <v>0</v>
          </cell>
          <cell r="N36">
            <v>0.5</v>
          </cell>
          <cell r="O36">
            <v>0.5</v>
          </cell>
          <cell r="P36" t="str">
            <v xml:space="preserve">   Food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 t="str">
            <v xml:space="preserve">   Food</v>
          </cell>
          <cell r="V36">
            <v>0</v>
          </cell>
          <cell r="W36">
            <v>0.5</v>
          </cell>
          <cell r="X36">
            <v>0.5</v>
          </cell>
          <cell r="Y36" t="str">
            <v xml:space="preserve">   Food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 t="str">
            <v xml:space="preserve">   Food</v>
          </cell>
          <cell r="AE36">
            <v>0</v>
          </cell>
        </row>
        <row r="37">
          <cell r="B37" t="str">
            <v xml:space="preserve">   Beverage - Cost of Sales</v>
          </cell>
          <cell r="C37">
            <v>0.1</v>
          </cell>
          <cell r="D37">
            <v>0.9</v>
          </cell>
          <cell r="E37" t="str">
            <v xml:space="preserve">   Beverage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 xml:space="preserve">   Beverage</v>
          </cell>
          <cell r="K37">
            <v>0</v>
          </cell>
          <cell r="N37">
            <v>0.1</v>
          </cell>
          <cell r="O37">
            <v>0.9</v>
          </cell>
          <cell r="P37" t="str">
            <v xml:space="preserve">   Beverage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 t="str">
            <v xml:space="preserve">   Beverage</v>
          </cell>
          <cell r="V37">
            <v>0</v>
          </cell>
          <cell r="W37">
            <v>0.1</v>
          </cell>
          <cell r="X37">
            <v>0.9</v>
          </cell>
          <cell r="Y37" t="str">
            <v xml:space="preserve">   Beverage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 t="str">
            <v xml:space="preserve">   Beverage</v>
          </cell>
          <cell r="AE37">
            <v>0</v>
          </cell>
        </row>
        <row r="38">
          <cell r="B38" t="str">
            <v xml:space="preserve">   Beverage - Payroll</v>
          </cell>
          <cell r="C38">
            <v>0.2</v>
          </cell>
          <cell r="D38">
            <v>0.8</v>
          </cell>
          <cell r="E38" t="str">
            <v xml:space="preserve">   Beverage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 xml:space="preserve">   Beverage</v>
          </cell>
          <cell r="K38">
            <v>0</v>
          </cell>
          <cell r="N38">
            <v>0.2</v>
          </cell>
          <cell r="O38">
            <v>0.8</v>
          </cell>
          <cell r="P38" t="str">
            <v xml:space="preserve">   Beverage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 t="str">
            <v xml:space="preserve">   Beverage</v>
          </cell>
          <cell r="V38">
            <v>0</v>
          </cell>
          <cell r="W38">
            <v>0.2</v>
          </cell>
          <cell r="X38">
            <v>0.8</v>
          </cell>
          <cell r="Y38" t="str">
            <v xml:space="preserve">   Beverage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 t="str">
            <v xml:space="preserve">   Beverage</v>
          </cell>
          <cell r="AE38">
            <v>0</v>
          </cell>
        </row>
        <row r="39">
          <cell r="B39" t="str">
            <v xml:space="preserve">   Beverage - Other</v>
          </cell>
          <cell r="C39">
            <v>0.5</v>
          </cell>
          <cell r="D39">
            <v>0.5</v>
          </cell>
          <cell r="E39" t="str">
            <v xml:space="preserve">   Beverage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 t="str">
            <v xml:space="preserve">   Beverage</v>
          </cell>
          <cell r="K39">
            <v>0</v>
          </cell>
          <cell r="N39">
            <v>0.5</v>
          </cell>
          <cell r="O39">
            <v>0.5</v>
          </cell>
          <cell r="P39" t="str">
            <v xml:space="preserve">   Beverage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 t="str">
            <v xml:space="preserve">   Beverage</v>
          </cell>
          <cell r="V39">
            <v>0</v>
          </cell>
          <cell r="W39">
            <v>0.5</v>
          </cell>
          <cell r="X39">
            <v>0.5</v>
          </cell>
          <cell r="Y39" t="str">
            <v xml:space="preserve">   Beverage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 t="str">
            <v xml:space="preserve">   Beverage</v>
          </cell>
          <cell r="AE39">
            <v>0</v>
          </cell>
        </row>
        <row r="40">
          <cell r="B40" t="str">
            <v xml:space="preserve">   Food &amp; Beverage - Combined</v>
          </cell>
          <cell r="C40">
            <v>0.55000000000000004</v>
          </cell>
          <cell r="D40">
            <v>0.44999999999999996</v>
          </cell>
          <cell r="E40" t="str">
            <v xml:space="preserve">   F&amp;B Combined Revenue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 xml:space="preserve">   F&amp;B Combined Revenue</v>
          </cell>
          <cell r="K40">
            <v>0</v>
          </cell>
          <cell r="L40" t="e">
            <v>#N/A</v>
          </cell>
          <cell r="M40" t="str">
            <v>0% - 73%; Avg: 45%</v>
          </cell>
          <cell r="N40">
            <v>0.55000000000000004</v>
          </cell>
          <cell r="O40">
            <v>0.44999999999999996</v>
          </cell>
          <cell r="P40" t="str">
            <v xml:space="preserve">   F&amp;B Combined Revenue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 t="str">
            <v xml:space="preserve">   F&amp;B Combined Revenue</v>
          </cell>
          <cell r="V40">
            <v>0</v>
          </cell>
          <cell r="W40">
            <v>0.55000000000000004</v>
          </cell>
          <cell r="X40">
            <v>0.44999999999999996</v>
          </cell>
          <cell r="Y40" t="str">
            <v xml:space="preserve">   F&amp;B Combined Revenue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 t="str">
            <v xml:space="preserve">   F&amp;B Combined Revenue</v>
          </cell>
          <cell r="AE40">
            <v>0</v>
          </cell>
        </row>
        <row r="41">
          <cell r="B41" t="str">
            <v xml:space="preserve">   Other Operated Departmental - Cost of Sales</v>
          </cell>
          <cell r="C41">
            <v>0.5</v>
          </cell>
          <cell r="D41">
            <v>0.5</v>
          </cell>
          <cell r="E41" t="str">
            <v xml:space="preserve">   Other Operated Departments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 xml:space="preserve">   Other Operated Departments</v>
          </cell>
          <cell r="K41">
            <v>0</v>
          </cell>
          <cell r="N41">
            <v>0.5</v>
          </cell>
          <cell r="O41">
            <v>0.5</v>
          </cell>
          <cell r="P41" t="str">
            <v xml:space="preserve">   Other Operated Departments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 t="str">
            <v xml:space="preserve">   Other Operated Departments</v>
          </cell>
          <cell r="V41">
            <v>0</v>
          </cell>
          <cell r="W41">
            <v>0.5</v>
          </cell>
          <cell r="X41">
            <v>0.5</v>
          </cell>
          <cell r="Y41" t="str">
            <v xml:space="preserve">   Other Operated Departments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 t="str">
            <v xml:space="preserve">   Other Operated Departments</v>
          </cell>
          <cell r="AE41">
            <v>0</v>
          </cell>
        </row>
        <row r="42">
          <cell r="B42" t="str">
            <v xml:space="preserve">   Other Operated Departmental - Payroll</v>
          </cell>
          <cell r="C42">
            <v>0.5</v>
          </cell>
          <cell r="D42">
            <v>0.5</v>
          </cell>
          <cell r="E42" t="str">
            <v xml:space="preserve">   Other Operated Departments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 xml:space="preserve">   Other Operated Departments</v>
          </cell>
          <cell r="K42">
            <v>0</v>
          </cell>
          <cell r="N42">
            <v>0.5</v>
          </cell>
          <cell r="O42">
            <v>0.5</v>
          </cell>
          <cell r="P42" t="str">
            <v xml:space="preserve">   Other Operated Departments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 t="str">
            <v xml:space="preserve">   Other Operated Departments</v>
          </cell>
          <cell r="V42">
            <v>0</v>
          </cell>
          <cell r="W42">
            <v>0.5</v>
          </cell>
          <cell r="X42">
            <v>0.5</v>
          </cell>
          <cell r="Y42" t="str">
            <v xml:space="preserve">   Other Operated Departments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 t="str">
            <v xml:space="preserve">   Other Operated Departments</v>
          </cell>
          <cell r="AE42">
            <v>0</v>
          </cell>
        </row>
        <row r="43">
          <cell r="B43" t="str">
            <v xml:space="preserve">   Other Operated Departmental - Other</v>
          </cell>
          <cell r="C43">
            <v>0.5</v>
          </cell>
          <cell r="D43">
            <v>0.5</v>
          </cell>
          <cell r="E43" t="str">
            <v xml:space="preserve">   Other Operated Departments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 xml:space="preserve">   Other Operated Departments</v>
          </cell>
          <cell r="K43">
            <v>0</v>
          </cell>
          <cell r="N43">
            <v>0.5</v>
          </cell>
          <cell r="O43">
            <v>0.5</v>
          </cell>
          <cell r="P43" t="str">
            <v xml:space="preserve">   Other Operated Departments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 t="str">
            <v xml:space="preserve">   Other Operated Departments</v>
          </cell>
          <cell r="V43">
            <v>0</v>
          </cell>
          <cell r="W43">
            <v>0.5</v>
          </cell>
          <cell r="X43">
            <v>0.5</v>
          </cell>
          <cell r="Y43" t="str">
            <v xml:space="preserve">   Other Operated Departments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 t="str">
            <v xml:space="preserve">   Other Operated Departments</v>
          </cell>
          <cell r="AE43">
            <v>0</v>
          </cell>
        </row>
        <row r="44">
          <cell r="B44" t="str">
            <v xml:space="preserve">   Other Operated Departments - Combined</v>
          </cell>
          <cell r="C44">
            <v>0.5</v>
          </cell>
          <cell r="D44">
            <v>0.5</v>
          </cell>
          <cell r="E44" t="str">
            <v xml:space="preserve">   Other Operated Departments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 t="str">
            <v xml:space="preserve">   Other Operated Departments</v>
          </cell>
          <cell r="K44">
            <v>0</v>
          </cell>
          <cell r="L44" t="e">
            <v>#N/A</v>
          </cell>
          <cell r="M44" t="str">
            <v>0% - 37%; Avg: 33%</v>
          </cell>
          <cell r="N44">
            <v>0.5</v>
          </cell>
          <cell r="O44">
            <v>0.5</v>
          </cell>
          <cell r="P44" t="str">
            <v xml:space="preserve">   Other Operated Departments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 t="str">
            <v xml:space="preserve">   Other Operated Departments</v>
          </cell>
          <cell r="V44">
            <v>0</v>
          </cell>
          <cell r="W44">
            <v>0.5</v>
          </cell>
          <cell r="X44">
            <v>0.5</v>
          </cell>
          <cell r="Y44" t="str">
            <v xml:space="preserve">   Other Operated Departments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 t="str">
            <v xml:space="preserve">   Other Operated Departments</v>
          </cell>
          <cell r="AE44">
            <v>0</v>
          </cell>
        </row>
        <row r="45">
          <cell r="B45" t="str">
            <v xml:space="preserve">   Miscellaneous Income Expense</v>
          </cell>
          <cell r="C45">
            <v>0.5</v>
          </cell>
          <cell r="D45">
            <v>0.5</v>
          </cell>
          <cell r="E45" t="str">
            <v xml:space="preserve">   Miscellaneous Income   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 xml:space="preserve">   Miscellaneous Income   </v>
          </cell>
          <cell r="K45">
            <v>0</v>
          </cell>
          <cell r="N45">
            <v>0.5</v>
          </cell>
          <cell r="O45">
            <v>0.5</v>
          </cell>
          <cell r="P45" t="str">
            <v xml:space="preserve">   Miscellaneous Income  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 t="str">
            <v xml:space="preserve">   Miscellaneous Income   </v>
          </cell>
          <cell r="V45">
            <v>0</v>
          </cell>
          <cell r="W45">
            <v>0.5</v>
          </cell>
          <cell r="X45">
            <v>0.5</v>
          </cell>
          <cell r="Y45" t="str">
            <v xml:space="preserve">   Miscellaneous Income   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 t="str">
            <v xml:space="preserve">   Miscellaneous Income   </v>
          </cell>
          <cell r="AE45">
            <v>0</v>
          </cell>
        </row>
        <row r="46">
          <cell r="B46" t="str">
            <v xml:space="preserve">   Exp. Other Dept. 1</v>
          </cell>
          <cell r="C46">
            <v>0.5</v>
          </cell>
          <cell r="D46">
            <v>0.5</v>
          </cell>
          <cell r="E46" t="str">
            <v xml:space="preserve">   Rev. Other Dept. 1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 t="str">
            <v xml:space="preserve">   Rev. Other Dept. 1</v>
          </cell>
          <cell r="K46">
            <v>0</v>
          </cell>
          <cell r="N46">
            <v>0.5</v>
          </cell>
          <cell r="O46">
            <v>0.5</v>
          </cell>
          <cell r="P46" t="str">
            <v xml:space="preserve">   Rev. Other Dept. 1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 t="str">
            <v xml:space="preserve">   Rev. Other Dept. 1</v>
          </cell>
          <cell r="V46">
            <v>0</v>
          </cell>
          <cell r="W46">
            <v>0.5</v>
          </cell>
          <cell r="X46">
            <v>0.5</v>
          </cell>
          <cell r="Y46" t="str">
            <v xml:space="preserve">   Rev. Other Dept. 1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 t="str">
            <v xml:space="preserve">   Rev. Other Dept. 1</v>
          </cell>
          <cell r="AE46">
            <v>0</v>
          </cell>
        </row>
        <row r="47">
          <cell r="B47" t="str">
            <v xml:space="preserve">   Exp. Other Dept. 2</v>
          </cell>
          <cell r="C47">
            <v>0.5</v>
          </cell>
          <cell r="D47">
            <v>0.5</v>
          </cell>
          <cell r="E47" t="str">
            <v xml:space="preserve">   Rev. Other Dept. 2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 xml:space="preserve">   Rev. Other Dept. 2</v>
          </cell>
          <cell r="K47">
            <v>0</v>
          </cell>
          <cell r="N47">
            <v>0.5</v>
          </cell>
          <cell r="O47">
            <v>0.5</v>
          </cell>
          <cell r="P47" t="str">
            <v xml:space="preserve">   Rev. Other Dept. 2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 t="str">
            <v xml:space="preserve">   Rev. Other Dept. 2</v>
          </cell>
          <cell r="V47">
            <v>0</v>
          </cell>
          <cell r="W47">
            <v>0.5</v>
          </cell>
          <cell r="X47">
            <v>0.5</v>
          </cell>
          <cell r="Y47" t="str">
            <v xml:space="preserve">   Rev. Other Dept. 2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 t="str">
            <v xml:space="preserve">   Rev. Other Dept. 2</v>
          </cell>
          <cell r="AE47">
            <v>0</v>
          </cell>
        </row>
        <row r="48">
          <cell r="B48" t="str">
            <v xml:space="preserve">   Exp. Other Dept. 3</v>
          </cell>
          <cell r="C48">
            <v>0.5</v>
          </cell>
          <cell r="D48">
            <v>0.5</v>
          </cell>
          <cell r="E48" t="str">
            <v xml:space="preserve">   Rev. Other Dept. 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  Rev. Other Dept. 3</v>
          </cell>
          <cell r="K48">
            <v>0</v>
          </cell>
          <cell r="N48">
            <v>0.5</v>
          </cell>
          <cell r="O48">
            <v>0.5</v>
          </cell>
          <cell r="P48" t="str">
            <v xml:space="preserve">   Rev. Other Dept. 3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 t="str">
            <v xml:space="preserve">   Rev. Other Dept. 3</v>
          </cell>
          <cell r="V48">
            <v>0</v>
          </cell>
          <cell r="W48">
            <v>0.5</v>
          </cell>
          <cell r="X48">
            <v>0.5</v>
          </cell>
          <cell r="Y48" t="str">
            <v xml:space="preserve">   Rev. Other Dept. 3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 t="str">
            <v xml:space="preserve">   Rev. Other Dept. 3</v>
          </cell>
          <cell r="AE48">
            <v>0</v>
          </cell>
        </row>
        <row r="49">
          <cell r="B49" t="str">
            <v xml:space="preserve">   Exp. Other Dept. 4</v>
          </cell>
          <cell r="C49">
            <v>0.5</v>
          </cell>
          <cell r="D49">
            <v>0.5</v>
          </cell>
          <cell r="E49" t="str">
            <v xml:space="preserve">   Rev. Other Dept. 4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  Rev. Other Dept. 4</v>
          </cell>
          <cell r="K49">
            <v>0</v>
          </cell>
          <cell r="N49">
            <v>0.5</v>
          </cell>
          <cell r="O49">
            <v>0.5</v>
          </cell>
          <cell r="P49" t="str">
            <v xml:space="preserve">   Rev. Other Dept. 4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 t="str">
            <v xml:space="preserve">   Rev. Other Dept. 4</v>
          </cell>
          <cell r="V49">
            <v>0</v>
          </cell>
          <cell r="W49">
            <v>0.5</v>
          </cell>
          <cell r="X49">
            <v>0.5</v>
          </cell>
          <cell r="Y49" t="str">
            <v xml:space="preserve">   Rev. Other Dept. 4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 t="str">
            <v xml:space="preserve">   Rev. Other Dept. 4</v>
          </cell>
          <cell r="AE49">
            <v>0</v>
          </cell>
        </row>
        <row r="50">
          <cell r="B50" t="str">
            <v xml:space="preserve">   Exp. Other Dept. 5</v>
          </cell>
          <cell r="C50">
            <v>0.5</v>
          </cell>
          <cell r="D50">
            <v>0.5</v>
          </cell>
          <cell r="E50" t="str">
            <v xml:space="preserve">   Rev. Other Dept. 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  Rev. Other Dept. 5</v>
          </cell>
          <cell r="K50">
            <v>0</v>
          </cell>
          <cell r="N50">
            <v>0.5</v>
          </cell>
          <cell r="O50">
            <v>0.5</v>
          </cell>
          <cell r="P50" t="str">
            <v xml:space="preserve">   Rev. Other Dept. 5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 t="str">
            <v xml:space="preserve">   Rev. Other Dept. 5</v>
          </cell>
          <cell r="V50">
            <v>0</v>
          </cell>
          <cell r="W50">
            <v>0.5</v>
          </cell>
          <cell r="X50">
            <v>0.5</v>
          </cell>
          <cell r="Y50" t="str">
            <v xml:space="preserve">   Rev. Other Dept. 5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 t="str">
            <v xml:space="preserve">   Rev. Other Dept. 5</v>
          </cell>
          <cell r="AE50">
            <v>0</v>
          </cell>
        </row>
        <row r="51">
          <cell r="B51" t="str">
            <v xml:space="preserve">   Exp. Other Dept. 6</v>
          </cell>
          <cell r="C51">
            <v>0.5</v>
          </cell>
          <cell r="D51">
            <v>0.5</v>
          </cell>
          <cell r="E51" t="str">
            <v xml:space="preserve">   Rev. Other Dept. 6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 xml:space="preserve">   Rev. Other Dept. 6</v>
          </cell>
          <cell r="K51">
            <v>0</v>
          </cell>
          <cell r="N51">
            <v>0.5</v>
          </cell>
          <cell r="O51">
            <v>0.5</v>
          </cell>
          <cell r="P51" t="str">
            <v xml:space="preserve">   Rev. Other Dept. 6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 t="str">
            <v xml:space="preserve">   Rev. Other Dept. 6</v>
          </cell>
          <cell r="V51">
            <v>0</v>
          </cell>
          <cell r="W51">
            <v>0.5</v>
          </cell>
          <cell r="X51">
            <v>0.5</v>
          </cell>
          <cell r="Y51" t="str">
            <v xml:space="preserve">   Rev. Other Dept. 6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 t="str">
            <v xml:space="preserve">   Rev. Other Dept. 6</v>
          </cell>
          <cell r="AE51">
            <v>0</v>
          </cell>
        </row>
        <row r="52">
          <cell r="B52" t="str">
            <v xml:space="preserve">   Exp. Other Dept. 7</v>
          </cell>
          <cell r="C52">
            <v>0.5</v>
          </cell>
          <cell r="D52">
            <v>0.5</v>
          </cell>
          <cell r="E52" t="str">
            <v xml:space="preserve">   Rev. Other Dept. 6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  Rev. Other Dept. 6</v>
          </cell>
          <cell r="K52">
            <v>0</v>
          </cell>
          <cell r="N52">
            <v>0.5</v>
          </cell>
          <cell r="O52">
            <v>0.5</v>
          </cell>
          <cell r="P52" t="str">
            <v xml:space="preserve">   Rev. Other Dept. 6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 t="str">
            <v xml:space="preserve">   Rev. Other Dept. 6</v>
          </cell>
          <cell r="V52">
            <v>0</v>
          </cell>
          <cell r="W52">
            <v>0.5</v>
          </cell>
          <cell r="X52">
            <v>0.5</v>
          </cell>
          <cell r="Y52" t="str">
            <v xml:space="preserve">   Rev. Other Dept. 6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 t="str">
            <v xml:space="preserve">   Rev. Other Dept. 6</v>
          </cell>
          <cell r="AE52">
            <v>0</v>
          </cell>
        </row>
        <row r="53">
          <cell r="B53" t="str">
            <v xml:space="preserve">   Exp. Other Dept. 8</v>
          </cell>
          <cell r="C53">
            <v>0.5</v>
          </cell>
          <cell r="D53">
            <v>0.5</v>
          </cell>
          <cell r="E53" t="str">
            <v xml:space="preserve">   Rev. Other Dept. 6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  Rev. Other Dept. 6</v>
          </cell>
          <cell r="K53">
            <v>0</v>
          </cell>
          <cell r="N53">
            <v>0.5</v>
          </cell>
          <cell r="O53">
            <v>0.5</v>
          </cell>
          <cell r="P53" t="str">
            <v xml:space="preserve">   Rev. Other Dept. 6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 t="str">
            <v xml:space="preserve">   Rev. Other Dept. 6</v>
          </cell>
          <cell r="V53">
            <v>0</v>
          </cell>
          <cell r="W53">
            <v>0.5</v>
          </cell>
          <cell r="X53">
            <v>0.5</v>
          </cell>
          <cell r="Y53" t="str">
            <v xml:space="preserve">   Rev. Other Dept. 6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 t="str">
            <v xml:space="preserve">   Rev. Other Dept. 6</v>
          </cell>
          <cell r="AE53">
            <v>0</v>
          </cell>
        </row>
        <row r="54">
          <cell r="B54" t="str">
            <v>Total Departmental Expenses</v>
          </cell>
          <cell r="C54">
            <v>0</v>
          </cell>
          <cell r="K54">
            <v>0</v>
          </cell>
          <cell r="N54">
            <v>0</v>
          </cell>
          <cell r="V54">
            <v>0</v>
          </cell>
          <cell r="W54">
            <v>0</v>
          </cell>
          <cell r="AE54">
            <v>0</v>
          </cell>
        </row>
        <row r="56">
          <cell r="B56" t="str">
            <v>Departmental Income (Loss)</v>
          </cell>
          <cell r="C56">
            <v>0</v>
          </cell>
          <cell r="K56">
            <v>0</v>
          </cell>
          <cell r="N56">
            <v>0</v>
          </cell>
          <cell r="V56">
            <v>0</v>
          </cell>
          <cell r="W56">
            <v>0</v>
          </cell>
          <cell r="AE56">
            <v>0</v>
          </cell>
        </row>
        <row r="58">
          <cell r="B58" t="str">
            <v>Undistributed Operating Expenses</v>
          </cell>
        </row>
        <row r="59">
          <cell r="B59" t="str">
            <v xml:space="preserve">   Administrative &amp; General - Payroll</v>
          </cell>
          <cell r="C59">
            <v>0.9</v>
          </cell>
          <cell r="D59">
            <v>9.9999999999999978E-2</v>
          </cell>
          <cell r="E59" t="str">
            <v>Total Revenue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 t="str">
            <v>Total Revenue</v>
          </cell>
          <cell r="K59">
            <v>0</v>
          </cell>
          <cell r="N59">
            <v>0.9</v>
          </cell>
          <cell r="O59">
            <v>9.9999999999999978E-2</v>
          </cell>
          <cell r="P59" t="str">
            <v>Total Revenue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 t="str">
            <v>Total Revenue</v>
          </cell>
          <cell r="V59">
            <v>0</v>
          </cell>
          <cell r="W59">
            <v>0.9</v>
          </cell>
          <cell r="X59">
            <v>9.9999999999999978E-2</v>
          </cell>
          <cell r="Y59" t="str">
            <v>Total Revenue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 t="str">
            <v>Total Revenue</v>
          </cell>
          <cell r="AE59">
            <v>0</v>
          </cell>
        </row>
        <row r="60">
          <cell r="B60" t="str">
            <v xml:space="preserve">   Administrative &amp; General - Other</v>
          </cell>
          <cell r="C60">
            <v>0</v>
          </cell>
          <cell r="D60">
            <v>1</v>
          </cell>
          <cell r="E60" t="str">
            <v>Total Revenue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 t="str">
            <v>Total Revenue</v>
          </cell>
          <cell r="K60">
            <v>0</v>
          </cell>
          <cell r="N60">
            <v>0</v>
          </cell>
          <cell r="O60">
            <v>1</v>
          </cell>
          <cell r="P60" t="str">
            <v>Total Revenue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 t="str">
            <v>Total Revenue</v>
          </cell>
          <cell r="V60">
            <v>0</v>
          </cell>
          <cell r="W60">
            <v>0</v>
          </cell>
          <cell r="X60">
            <v>1</v>
          </cell>
          <cell r="Y60" t="str">
            <v>Total Revenue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 t="str">
            <v>Total Revenue</v>
          </cell>
          <cell r="AE60">
            <v>0</v>
          </cell>
        </row>
        <row r="61">
          <cell r="B61" t="str">
            <v xml:space="preserve">   Administrative &amp; General - Combined</v>
          </cell>
          <cell r="C61">
            <v>0.75</v>
          </cell>
          <cell r="D61">
            <v>0.25</v>
          </cell>
          <cell r="E61" t="str">
            <v>Total Revenue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Total Revenue</v>
          </cell>
          <cell r="K61">
            <v>0</v>
          </cell>
          <cell r="L61" t="e">
            <v>#N/A</v>
          </cell>
          <cell r="M61" t="str">
            <v>00 - 7,055; Avg: 6,856</v>
          </cell>
          <cell r="N61">
            <v>0.75</v>
          </cell>
          <cell r="O61">
            <v>0.25</v>
          </cell>
          <cell r="P61" t="str">
            <v>Total Revenue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 t="str">
            <v>Total Revenue</v>
          </cell>
          <cell r="V61">
            <v>0</v>
          </cell>
          <cell r="W61">
            <v>0.75</v>
          </cell>
          <cell r="X61">
            <v>0.25</v>
          </cell>
          <cell r="Y61" t="str">
            <v>Total Revenue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 t="str">
            <v>Total Revenue</v>
          </cell>
          <cell r="AE61">
            <v>0</v>
          </cell>
        </row>
        <row r="62">
          <cell r="B62" t="str">
            <v xml:space="preserve">   Information &amp; Telecommunications Systems</v>
          </cell>
          <cell r="C62">
            <v>0.85</v>
          </cell>
          <cell r="D62">
            <v>0.15000000000000002</v>
          </cell>
          <cell r="E62" t="str">
            <v>Total Revenue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Total Revenue</v>
          </cell>
          <cell r="K62">
            <v>0</v>
          </cell>
          <cell r="L62" t="e">
            <v>#N/A</v>
          </cell>
          <cell r="M62" t="str">
            <v>00 - 622; Avg: 243</v>
          </cell>
          <cell r="N62">
            <v>0.85</v>
          </cell>
          <cell r="O62">
            <v>0.15000000000000002</v>
          </cell>
          <cell r="P62" t="str">
            <v>Total Revenue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 t="str">
            <v>Total Revenue</v>
          </cell>
          <cell r="V62">
            <v>0</v>
          </cell>
          <cell r="W62">
            <v>0.85</v>
          </cell>
          <cell r="X62">
            <v>0.15000000000000002</v>
          </cell>
          <cell r="Y62" t="str">
            <v>Total Revenue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 t="str">
            <v>Total Revenue</v>
          </cell>
          <cell r="AE62">
            <v>0</v>
          </cell>
        </row>
        <row r="63">
          <cell r="B63" t="str">
            <v xml:space="preserve">   Marketing - Payroll</v>
          </cell>
          <cell r="C63">
            <v>0.7</v>
          </cell>
          <cell r="D63">
            <v>0.30000000000000004</v>
          </cell>
          <cell r="E63" t="str">
            <v>Total Revenue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>Total Revenue</v>
          </cell>
          <cell r="K63">
            <v>0</v>
          </cell>
          <cell r="N63">
            <v>0.7</v>
          </cell>
          <cell r="O63">
            <v>0.30000000000000004</v>
          </cell>
          <cell r="P63" t="str">
            <v>Total Revenue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 t="str">
            <v>Total Revenue</v>
          </cell>
          <cell r="V63">
            <v>0</v>
          </cell>
          <cell r="W63">
            <v>0.7</v>
          </cell>
          <cell r="X63">
            <v>0.30000000000000004</v>
          </cell>
          <cell r="Y63" t="str">
            <v>Total Revenue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 t="str">
            <v>Total Revenue</v>
          </cell>
          <cell r="AE63">
            <v>0</v>
          </cell>
        </row>
        <row r="64">
          <cell r="B64" t="str">
            <v xml:space="preserve">   Marketing - Other</v>
          </cell>
          <cell r="C64">
            <v>0</v>
          </cell>
          <cell r="D64">
            <v>1</v>
          </cell>
          <cell r="E64" t="str">
            <v>Total Revenue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Total Revenue</v>
          </cell>
          <cell r="K64">
            <v>0</v>
          </cell>
          <cell r="N64">
            <v>0</v>
          </cell>
          <cell r="O64">
            <v>1</v>
          </cell>
          <cell r="P64" t="str">
            <v>Total Revenue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 t="str">
            <v>Total Revenue</v>
          </cell>
          <cell r="V64">
            <v>0</v>
          </cell>
          <cell r="W64">
            <v>0</v>
          </cell>
          <cell r="X64">
            <v>1</v>
          </cell>
          <cell r="Y64" t="str">
            <v>Total Revenue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 t="str">
            <v>Total Revenue</v>
          </cell>
          <cell r="AE64">
            <v>0</v>
          </cell>
        </row>
        <row r="65">
          <cell r="B65" t="str">
            <v xml:space="preserve">   Marketing - Combined</v>
          </cell>
          <cell r="C65">
            <v>0.7</v>
          </cell>
          <cell r="D65">
            <v>0.30000000000000004</v>
          </cell>
          <cell r="E65" t="str">
            <v>Total Revenue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Total Revenue</v>
          </cell>
          <cell r="K65">
            <v>0</v>
          </cell>
          <cell r="L65" t="e">
            <v>#N/A</v>
          </cell>
          <cell r="M65" t="str">
            <v>00 - 2,881; Avg: 2,514</v>
          </cell>
          <cell r="N65">
            <v>0.7</v>
          </cell>
          <cell r="O65">
            <v>0.30000000000000004</v>
          </cell>
          <cell r="P65" t="str">
            <v>Total Revenue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 t="str">
            <v>Total Revenue</v>
          </cell>
          <cell r="V65">
            <v>0</v>
          </cell>
          <cell r="W65">
            <v>0.7</v>
          </cell>
          <cell r="X65">
            <v>0.30000000000000004</v>
          </cell>
          <cell r="Y65" t="str">
            <v>Total Revenue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 t="str">
            <v>Total Revenue</v>
          </cell>
          <cell r="AE65">
            <v>0</v>
          </cell>
        </row>
        <row r="66">
          <cell r="B66" t="str">
            <v xml:space="preserve">   Franchise Fees</v>
          </cell>
        </row>
        <row r="67">
          <cell r="B67" t="str">
            <v xml:space="preserve">   Utility Costs</v>
          </cell>
          <cell r="C67">
            <v>0.9</v>
          </cell>
          <cell r="D67">
            <v>9.9999999999999978E-2</v>
          </cell>
          <cell r="E67" t="str">
            <v>Total Revenue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Total Revenue</v>
          </cell>
          <cell r="K67">
            <v>0</v>
          </cell>
          <cell r="L67" t="e">
            <v>#N/A</v>
          </cell>
          <cell r="M67" t="str">
            <v>00 - 2,289; Avg: 2,195</v>
          </cell>
          <cell r="N67">
            <v>0.9</v>
          </cell>
          <cell r="O67">
            <v>9.9999999999999978E-2</v>
          </cell>
          <cell r="P67" t="str">
            <v>Total Revenue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 t="str">
            <v>Total Revenue</v>
          </cell>
          <cell r="V67">
            <v>0</v>
          </cell>
          <cell r="W67">
            <v>0.9</v>
          </cell>
          <cell r="X67">
            <v>9.9999999999999978E-2</v>
          </cell>
          <cell r="Y67" t="str">
            <v>Total Revenue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 t="str">
            <v>Total Revenue</v>
          </cell>
          <cell r="AE67">
            <v>0</v>
          </cell>
        </row>
        <row r="68">
          <cell r="B68" t="str">
            <v xml:space="preserve">   Property Operation &amp; Maintenance - Payroll</v>
          </cell>
          <cell r="C68">
            <v>0.7</v>
          </cell>
          <cell r="D68">
            <v>0.30000000000000004</v>
          </cell>
          <cell r="E68" t="str">
            <v>Total Revenue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Total Revenue</v>
          </cell>
          <cell r="K68">
            <v>0</v>
          </cell>
          <cell r="N68">
            <v>0.7</v>
          </cell>
          <cell r="O68">
            <v>0.30000000000000004</v>
          </cell>
          <cell r="P68" t="str">
            <v>Total Revenue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 t="str">
            <v>Total Revenue</v>
          </cell>
          <cell r="V68">
            <v>0</v>
          </cell>
          <cell r="W68">
            <v>0.7</v>
          </cell>
          <cell r="X68">
            <v>0.30000000000000004</v>
          </cell>
          <cell r="Y68" t="str">
            <v>Total Revenue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 t="str">
            <v>Total Revenue</v>
          </cell>
          <cell r="AE68">
            <v>0</v>
          </cell>
        </row>
        <row r="69">
          <cell r="B69" t="str">
            <v xml:space="preserve">   Property Operation &amp; Maintenance - Other</v>
          </cell>
          <cell r="C69">
            <v>0.65</v>
          </cell>
          <cell r="D69">
            <v>0.35</v>
          </cell>
          <cell r="E69" t="str">
            <v>Total Revenue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Total Revenue</v>
          </cell>
          <cell r="K69">
            <v>0</v>
          </cell>
          <cell r="N69">
            <v>0.65</v>
          </cell>
          <cell r="O69">
            <v>0.35</v>
          </cell>
          <cell r="P69" t="str">
            <v>Total Revenue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 t="str">
            <v>Total Revenue</v>
          </cell>
          <cell r="V69">
            <v>0</v>
          </cell>
          <cell r="W69">
            <v>0.65</v>
          </cell>
          <cell r="X69">
            <v>0.35</v>
          </cell>
          <cell r="Y69" t="str">
            <v>Total Revenue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 t="str">
            <v>Total Revenue</v>
          </cell>
          <cell r="AE69">
            <v>0</v>
          </cell>
        </row>
        <row r="70">
          <cell r="B70" t="str">
            <v xml:space="preserve">   Property Operation &amp; Maintenance - Combined</v>
          </cell>
          <cell r="C70">
            <v>0.65</v>
          </cell>
          <cell r="D70">
            <v>0.35</v>
          </cell>
          <cell r="E70" t="str">
            <v>Total Revenue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Total Revenue</v>
          </cell>
          <cell r="K70">
            <v>0</v>
          </cell>
          <cell r="L70" t="e">
            <v>#N/A</v>
          </cell>
          <cell r="M70" t="str">
            <v>00 - 3,474; Avg: 3,275</v>
          </cell>
          <cell r="N70">
            <v>0.65</v>
          </cell>
          <cell r="O70">
            <v>0.35</v>
          </cell>
          <cell r="P70" t="str">
            <v>Total Revenue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 t="str">
            <v>Total Revenue</v>
          </cell>
          <cell r="V70">
            <v>0</v>
          </cell>
          <cell r="W70">
            <v>0.65</v>
          </cell>
          <cell r="X70">
            <v>0.35</v>
          </cell>
          <cell r="Y70" t="str">
            <v>Total Revenue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 t="str">
            <v>Total Revenue</v>
          </cell>
          <cell r="AE70">
            <v>0</v>
          </cell>
        </row>
        <row r="71">
          <cell r="B71" t="str">
            <v xml:space="preserve">   UDOE 1</v>
          </cell>
          <cell r="C71">
            <v>0.5</v>
          </cell>
          <cell r="D71">
            <v>0.5</v>
          </cell>
          <cell r="E71" t="str">
            <v>Total Revenue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Total Revenue</v>
          </cell>
          <cell r="K71">
            <v>0</v>
          </cell>
          <cell r="N71">
            <v>0.5</v>
          </cell>
          <cell r="O71">
            <v>0.5</v>
          </cell>
          <cell r="P71" t="str">
            <v>Total Revenue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 t="str">
            <v>Total Revenue</v>
          </cell>
          <cell r="V71">
            <v>0</v>
          </cell>
          <cell r="W71">
            <v>0.5</v>
          </cell>
          <cell r="X71">
            <v>0.5</v>
          </cell>
          <cell r="Y71" t="str">
            <v>Total Revenue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 t="str">
            <v>Total Revenue</v>
          </cell>
          <cell r="AE71">
            <v>0</v>
          </cell>
        </row>
        <row r="72">
          <cell r="B72" t="str">
            <v xml:space="preserve">   UDOE 2</v>
          </cell>
          <cell r="C72">
            <v>0.5</v>
          </cell>
          <cell r="D72">
            <v>0.5</v>
          </cell>
          <cell r="E72" t="str">
            <v>Total Revenue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 t="str">
            <v>Total Revenue</v>
          </cell>
          <cell r="K72">
            <v>0</v>
          </cell>
          <cell r="N72">
            <v>0.5</v>
          </cell>
          <cell r="O72">
            <v>0.5</v>
          </cell>
          <cell r="P72" t="str">
            <v>Total Revenue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 t="str">
            <v>Total Revenue</v>
          </cell>
          <cell r="V72">
            <v>0</v>
          </cell>
          <cell r="W72">
            <v>0.5</v>
          </cell>
          <cell r="X72">
            <v>0.5</v>
          </cell>
          <cell r="Y72" t="str">
            <v>Total Revenue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 t="str">
            <v>Total Revenue</v>
          </cell>
          <cell r="AE72">
            <v>0</v>
          </cell>
        </row>
        <row r="73">
          <cell r="B73" t="str">
            <v xml:space="preserve">   UDOE 3</v>
          </cell>
          <cell r="C73">
            <v>0.5</v>
          </cell>
          <cell r="D73">
            <v>0.5</v>
          </cell>
          <cell r="E73" t="str">
            <v>Total Revenue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str">
            <v>Total Revenue</v>
          </cell>
          <cell r="K73">
            <v>0</v>
          </cell>
          <cell r="N73">
            <v>0.5</v>
          </cell>
          <cell r="O73">
            <v>0.5</v>
          </cell>
          <cell r="P73" t="str">
            <v>Total Revenue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 t="str">
            <v>Total Revenue</v>
          </cell>
          <cell r="V73">
            <v>0</v>
          </cell>
          <cell r="W73">
            <v>0.5</v>
          </cell>
          <cell r="X73">
            <v>0.5</v>
          </cell>
          <cell r="Y73" t="str">
            <v>Total Revenue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 t="str">
            <v>Total Revenue</v>
          </cell>
          <cell r="AE73">
            <v>0</v>
          </cell>
        </row>
        <row r="74">
          <cell r="B74" t="str">
            <v>Total Undistributed Operating Expenses</v>
          </cell>
          <cell r="C74">
            <v>0</v>
          </cell>
          <cell r="K74">
            <v>0</v>
          </cell>
          <cell r="N74">
            <v>0</v>
          </cell>
          <cell r="V74">
            <v>0</v>
          </cell>
          <cell r="W74">
            <v>0</v>
          </cell>
          <cell r="AE74">
            <v>0</v>
          </cell>
        </row>
        <row r="76">
          <cell r="B76" t="str">
            <v>Income After Undistributed Operating Expenses</v>
          </cell>
          <cell r="C76">
            <v>0</v>
          </cell>
          <cell r="K76">
            <v>0</v>
          </cell>
          <cell r="N76">
            <v>0</v>
          </cell>
          <cell r="V76">
            <v>0</v>
          </cell>
          <cell r="W76">
            <v>0</v>
          </cell>
          <cell r="AE76">
            <v>0</v>
          </cell>
        </row>
        <row r="78">
          <cell r="B78" t="str">
            <v>Fixed Charges</v>
          </cell>
        </row>
        <row r="79">
          <cell r="B79" t="str">
            <v xml:space="preserve">   Management Fee</v>
          </cell>
        </row>
        <row r="80">
          <cell r="B80" t="str">
            <v xml:space="preserve">   Property Taxes</v>
          </cell>
          <cell r="C80">
            <v>1</v>
          </cell>
          <cell r="D80">
            <v>0</v>
          </cell>
          <cell r="E80" t="str">
            <v xml:space="preserve">Occupied Rooms:  </v>
          </cell>
          <cell r="G80">
            <v>0</v>
          </cell>
          <cell r="H80">
            <v>0</v>
          </cell>
          <cell r="I80">
            <v>0</v>
          </cell>
          <cell r="J80" t="str">
            <v>Total Revenue</v>
          </cell>
          <cell r="K80">
            <v>0</v>
          </cell>
          <cell r="N80">
            <v>1</v>
          </cell>
          <cell r="O80">
            <v>0</v>
          </cell>
          <cell r="P80" t="str">
            <v xml:space="preserve">Occupied Rooms:  </v>
          </cell>
          <cell r="R80">
            <v>0</v>
          </cell>
          <cell r="S80">
            <v>0</v>
          </cell>
          <cell r="T80">
            <v>0</v>
          </cell>
          <cell r="U80" t="str">
            <v>Total Revenue</v>
          </cell>
          <cell r="V80">
            <v>0</v>
          </cell>
          <cell r="W80">
            <v>1</v>
          </cell>
          <cell r="X80">
            <v>0</v>
          </cell>
          <cell r="Y80" t="str">
            <v xml:space="preserve">Occupied Rooms:  </v>
          </cell>
          <cell r="AA80">
            <v>0</v>
          </cell>
          <cell r="AB80">
            <v>0</v>
          </cell>
          <cell r="AC80">
            <v>0</v>
          </cell>
          <cell r="AD80" t="str">
            <v>Total Revenue</v>
          </cell>
          <cell r="AE80">
            <v>0</v>
          </cell>
        </row>
        <row r="81">
          <cell r="B81" t="str">
            <v xml:space="preserve">   Insurance</v>
          </cell>
          <cell r="C81">
            <v>1</v>
          </cell>
          <cell r="D81">
            <v>0</v>
          </cell>
          <cell r="E81" t="str">
            <v xml:space="preserve">Occupied Rooms:  </v>
          </cell>
          <cell r="G81">
            <v>0</v>
          </cell>
          <cell r="H81">
            <v>0</v>
          </cell>
          <cell r="I81">
            <v>0</v>
          </cell>
          <cell r="J81" t="str">
            <v>Total Revenue</v>
          </cell>
          <cell r="K81">
            <v>0</v>
          </cell>
          <cell r="L81" t="e">
            <v>#N/A</v>
          </cell>
          <cell r="M81" t="str">
            <v>00 - 1,251; Avg: 911</v>
          </cell>
          <cell r="N81">
            <v>1</v>
          </cell>
          <cell r="O81">
            <v>0</v>
          </cell>
          <cell r="P81" t="str">
            <v xml:space="preserve">Occupied Rooms:  </v>
          </cell>
          <cell r="R81">
            <v>0</v>
          </cell>
          <cell r="S81">
            <v>0</v>
          </cell>
          <cell r="T81">
            <v>0</v>
          </cell>
          <cell r="U81" t="str">
            <v>Total Revenue</v>
          </cell>
          <cell r="V81">
            <v>0</v>
          </cell>
          <cell r="W81">
            <v>1</v>
          </cell>
          <cell r="X81">
            <v>0</v>
          </cell>
          <cell r="Y81" t="str">
            <v xml:space="preserve">Occupied Rooms:  </v>
          </cell>
          <cell r="AA81">
            <v>0</v>
          </cell>
          <cell r="AB81">
            <v>0</v>
          </cell>
          <cell r="AC81">
            <v>0</v>
          </cell>
          <cell r="AD81" t="str">
            <v>Total Revenue</v>
          </cell>
          <cell r="AE81">
            <v>0</v>
          </cell>
        </row>
        <row r="82">
          <cell r="B82" t="str">
            <v xml:space="preserve">   Reserve for Replacement</v>
          </cell>
        </row>
        <row r="83">
          <cell r="B83" t="str">
            <v xml:space="preserve">   Fixed 1</v>
          </cell>
          <cell r="C83">
            <v>0</v>
          </cell>
          <cell r="D83">
            <v>1</v>
          </cell>
          <cell r="E83" t="str">
            <v xml:space="preserve">   Exp. Other Dept. 8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 t="str">
            <v>Total Revenue</v>
          </cell>
          <cell r="K83">
            <v>0</v>
          </cell>
          <cell r="N83">
            <v>0</v>
          </cell>
          <cell r="O83">
            <v>1</v>
          </cell>
          <cell r="P83" t="str">
            <v xml:space="preserve">   Exp. Other Dept. 8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 t="str">
            <v>Total Revenue</v>
          </cell>
          <cell r="V83">
            <v>0</v>
          </cell>
          <cell r="W83">
            <v>0</v>
          </cell>
          <cell r="X83">
            <v>1</v>
          </cell>
          <cell r="Y83" t="str">
            <v xml:space="preserve">   Exp. Other Dept. 8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 t="str">
            <v>Total Revenue</v>
          </cell>
          <cell r="AE83">
            <v>0</v>
          </cell>
        </row>
        <row r="84">
          <cell r="B84" t="str">
            <v xml:space="preserve">   Fixed 2</v>
          </cell>
          <cell r="C84">
            <v>1</v>
          </cell>
          <cell r="D84">
            <v>0</v>
          </cell>
          <cell r="E84" t="str">
            <v xml:space="preserve">   Exp. Other Dept. 8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Total Revenue</v>
          </cell>
          <cell r="K84">
            <v>0</v>
          </cell>
          <cell r="N84">
            <v>1</v>
          </cell>
          <cell r="O84">
            <v>0</v>
          </cell>
          <cell r="P84" t="str">
            <v xml:space="preserve">   Exp. Other Dept. 8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 t="str">
            <v>Total Revenue</v>
          </cell>
          <cell r="V84">
            <v>0</v>
          </cell>
          <cell r="W84">
            <v>1</v>
          </cell>
          <cell r="X84">
            <v>0</v>
          </cell>
          <cell r="Y84" t="str">
            <v xml:space="preserve">   Exp. Other Dept. 8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 t="str">
            <v>Total Revenue</v>
          </cell>
          <cell r="AE84">
            <v>0</v>
          </cell>
        </row>
        <row r="85">
          <cell r="B85" t="str">
            <v xml:space="preserve">   Fixed 3</v>
          </cell>
          <cell r="C85">
            <v>1</v>
          </cell>
          <cell r="D85">
            <v>0</v>
          </cell>
          <cell r="E85" t="str">
            <v xml:space="preserve">   Exp. Other Dept. 8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 t="str">
            <v>Total Revenue</v>
          </cell>
          <cell r="K85">
            <v>0</v>
          </cell>
          <cell r="N85">
            <v>1</v>
          </cell>
          <cell r="O85">
            <v>0</v>
          </cell>
          <cell r="P85" t="str">
            <v xml:space="preserve">   Exp. Other Dept. 8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 t="str">
            <v>Total Revenue</v>
          </cell>
          <cell r="V85">
            <v>0</v>
          </cell>
          <cell r="W85">
            <v>1</v>
          </cell>
          <cell r="X85">
            <v>0</v>
          </cell>
          <cell r="Y85" t="str">
            <v xml:space="preserve">   Exp. Other Dept. 8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 t="str">
            <v>Total Revenue</v>
          </cell>
          <cell r="AE85">
            <v>0</v>
          </cell>
        </row>
        <row r="86">
          <cell r="B86" t="str">
            <v>Total Fixed Charges</v>
          </cell>
          <cell r="C86">
            <v>0</v>
          </cell>
          <cell r="K86">
            <v>0</v>
          </cell>
          <cell r="N86">
            <v>0</v>
          </cell>
          <cell r="V86">
            <v>0</v>
          </cell>
          <cell r="W86">
            <v>0</v>
          </cell>
          <cell r="AE86">
            <v>0</v>
          </cell>
        </row>
        <row r="88">
          <cell r="B88" t="str">
            <v xml:space="preserve">  Incentive Management Fee</v>
          </cell>
          <cell r="C88">
            <v>0</v>
          </cell>
          <cell r="K88">
            <v>0</v>
          </cell>
          <cell r="N88">
            <v>0</v>
          </cell>
          <cell r="V88">
            <v>0</v>
          </cell>
          <cell r="W88">
            <v>0</v>
          </cell>
          <cell r="AE88">
            <v>0</v>
          </cell>
        </row>
      </sheetData>
      <sheetData sheetId="49"/>
      <sheetData sheetId="50"/>
      <sheetData sheetId="51"/>
      <sheetData sheetId="52"/>
      <sheetData sheetId="53"/>
      <sheetData sheetId="54"/>
      <sheetData sheetId="55">
        <row r="5">
          <cell r="D5">
            <v>0.11</v>
          </cell>
        </row>
        <row r="8">
          <cell r="D8">
            <v>10</v>
          </cell>
        </row>
      </sheetData>
      <sheetData sheetId="56"/>
      <sheetData sheetId="57"/>
      <sheetData sheetId="58"/>
      <sheetData sheetId="59">
        <row r="3">
          <cell r="C3" t="str">
            <v>Base 1</v>
          </cell>
          <cell r="L3" t="str">
            <v>Base 2</v>
          </cell>
          <cell r="U3" t="str">
            <v>Base 3</v>
          </cell>
        </row>
        <row r="4">
          <cell r="B4" t="str">
            <v>Base Year Default (from Operating History):</v>
          </cell>
          <cell r="C4" t="str">
            <v>Trailing 12 Month Actual</v>
          </cell>
          <cell r="L4" t="str">
            <v>Trailing 12 Month Actual</v>
          </cell>
          <cell r="U4" t="str">
            <v>Trailing 12 Month Actual</v>
          </cell>
        </row>
        <row r="5">
          <cell r="B5" t="str">
            <v>Number of Days in Year:</v>
          </cell>
          <cell r="C5">
            <v>365</v>
          </cell>
          <cell r="E5" t="str">
            <v>Start Year:</v>
          </cell>
          <cell r="F5">
            <v>1</v>
          </cell>
          <cell r="L5">
            <v>365</v>
          </cell>
          <cell r="N5" t="str">
            <v>Start Year:</v>
          </cell>
          <cell r="O5">
            <v>17</v>
          </cell>
          <cell r="U5">
            <v>365</v>
          </cell>
          <cell r="W5" t="str">
            <v>Start Year:</v>
          </cell>
          <cell r="X5">
            <v>18</v>
          </cell>
        </row>
        <row r="6">
          <cell r="B6" t="str">
            <v>Number of Rooms:</v>
          </cell>
          <cell r="C6">
            <v>1</v>
          </cell>
          <cell r="E6" t="str">
            <v>End Year:</v>
          </cell>
          <cell r="F6">
            <v>17</v>
          </cell>
          <cell r="L6">
            <v>1</v>
          </cell>
          <cell r="N6" t="str">
            <v>End Year:</v>
          </cell>
          <cell r="O6">
            <v>17</v>
          </cell>
          <cell r="U6">
            <v>1</v>
          </cell>
          <cell r="W6" t="str">
            <v>End Year:</v>
          </cell>
          <cell r="X6">
            <v>99</v>
          </cell>
        </row>
        <row r="7">
          <cell r="B7" t="str">
            <v>Annual Available Rooms:</v>
          </cell>
          <cell r="C7">
            <v>365</v>
          </cell>
          <cell r="L7">
            <v>365</v>
          </cell>
          <cell r="U7">
            <v>365</v>
          </cell>
        </row>
        <row r="8">
          <cell r="B8" t="str">
            <v xml:space="preserve">Occupied Rooms:  </v>
          </cell>
          <cell r="C8">
            <v>0</v>
          </cell>
          <cell r="L8">
            <v>0</v>
          </cell>
          <cell r="U8">
            <v>0</v>
          </cell>
        </row>
        <row r="9">
          <cell r="B9" t="str">
            <v xml:space="preserve">Annual Occupancy:  </v>
          </cell>
          <cell r="C9">
            <v>0</v>
          </cell>
          <cell r="L9">
            <v>0</v>
          </cell>
          <cell r="U9">
            <v>0</v>
          </cell>
        </row>
        <row r="10">
          <cell r="B10" t="str">
            <v xml:space="preserve">Average Rate:  </v>
          </cell>
          <cell r="C10">
            <v>0</v>
          </cell>
          <cell r="L10">
            <v>0</v>
          </cell>
          <cell r="U10">
            <v>0</v>
          </cell>
        </row>
        <row r="11">
          <cell r="B11" t="str">
            <v xml:space="preserve">RevPAR:  </v>
          </cell>
          <cell r="C11">
            <v>0</v>
          </cell>
          <cell r="L11">
            <v>0</v>
          </cell>
          <cell r="U11">
            <v>0</v>
          </cell>
        </row>
        <row r="13">
          <cell r="C13" t="str">
            <v>Fixed %</v>
          </cell>
          <cell r="D13" t="str">
            <v>Variable %</v>
          </cell>
          <cell r="E13" t="str">
            <v>Var. Driver</v>
          </cell>
          <cell r="F13" t="str">
            <v>Lump Sum</v>
          </cell>
          <cell r="G13" t="str">
            <v>PAR</v>
          </cell>
          <cell r="H13" t="str">
            <v>POR</v>
          </cell>
          <cell r="I13" t="str">
            <v xml:space="preserve">%  </v>
          </cell>
          <cell r="J13" t="str">
            <v>% of What</v>
          </cell>
          <cell r="K13" t="str">
            <v>Base 1 Amt.</v>
          </cell>
          <cell r="L13" t="str">
            <v>Fixed %</v>
          </cell>
          <cell r="M13" t="str">
            <v>Variable %</v>
          </cell>
          <cell r="N13" t="str">
            <v>Var. Driver</v>
          </cell>
          <cell r="O13" t="str">
            <v>Lump Sum</v>
          </cell>
          <cell r="P13" t="str">
            <v>PAR</v>
          </cell>
          <cell r="Q13" t="str">
            <v>POR</v>
          </cell>
          <cell r="R13" t="str">
            <v xml:space="preserve">%  </v>
          </cell>
          <cell r="S13" t="str">
            <v>% of What</v>
          </cell>
          <cell r="T13" t="str">
            <v>Base 1 Amt.</v>
          </cell>
          <cell r="U13" t="str">
            <v>Fixed %</v>
          </cell>
          <cell r="V13" t="str">
            <v>Variable %</v>
          </cell>
          <cell r="W13" t="str">
            <v>Var. Driver</v>
          </cell>
          <cell r="X13" t="str">
            <v>Lump Sum</v>
          </cell>
          <cell r="Y13" t="str">
            <v>PAR</v>
          </cell>
          <cell r="Z13" t="str">
            <v>POR</v>
          </cell>
          <cell r="AA13" t="str">
            <v xml:space="preserve">%  </v>
          </cell>
          <cell r="AB13" t="str">
            <v>% of What</v>
          </cell>
          <cell r="AC13" t="str">
            <v>Base 1 Amt.</v>
          </cell>
        </row>
        <row r="14">
          <cell r="B14" t="str">
            <v>Revenue</v>
          </cell>
        </row>
        <row r="15">
          <cell r="B15" t="str">
            <v xml:space="preserve">   Rooms</v>
          </cell>
          <cell r="C15">
            <v>0</v>
          </cell>
          <cell r="D15">
            <v>1</v>
          </cell>
          <cell r="E15" t="str">
            <v>NA</v>
          </cell>
          <cell r="F15">
            <v>0</v>
          </cell>
          <cell r="G15">
            <v>0</v>
          </cell>
          <cell r="H15">
            <v>0</v>
          </cell>
          <cell r="I15" t="str">
            <v>NA</v>
          </cell>
          <cell r="J15" t="str">
            <v>NA</v>
          </cell>
          <cell r="K15">
            <v>0</v>
          </cell>
          <cell r="L15">
            <v>0</v>
          </cell>
          <cell r="M15">
            <v>1</v>
          </cell>
          <cell r="N15" t="str">
            <v>NA</v>
          </cell>
          <cell r="O15">
            <v>0</v>
          </cell>
          <cell r="P15">
            <v>0</v>
          </cell>
          <cell r="Q15">
            <v>0</v>
          </cell>
          <cell r="R15" t="str">
            <v>NA</v>
          </cell>
          <cell r="S15" t="str">
            <v>NA</v>
          </cell>
          <cell r="T15">
            <v>0</v>
          </cell>
          <cell r="U15">
            <v>0</v>
          </cell>
          <cell r="V15">
            <v>1</v>
          </cell>
          <cell r="W15" t="str">
            <v>NA</v>
          </cell>
          <cell r="X15">
            <v>0</v>
          </cell>
          <cell r="Y15">
            <v>0</v>
          </cell>
          <cell r="Z15">
            <v>0</v>
          </cell>
          <cell r="AA15" t="str">
            <v>NA</v>
          </cell>
          <cell r="AB15" t="str">
            <v>NA</v>
          </cell>
          <cell r="AC15">
            <v>0</v>
          </cell>
        </row>
        <row r="16">
          <cell r="B16" t="str">
            <v xml:space="preserve">   Food</v>
          </cell>
          <cell r="C16">
            <v>0.25</v>
          </cell>
          <cell r="D16">
            <v>0.75</v>
          </cell>
          <cell r="E16" t="str">
            <v xml:space="preserve">Occupied Rooms:  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  Rooms</v>
          </cell>
          <cell r="K16">
            <v>0</v>
          </cell>
          <cell r="L16">
            <v>0.25</v>
          </cell>
          <cell r="M16">
            <v>0.75</v>
          </cell>
          <cell r="N16" t="str">
            <v xml:space="preserve">Occupied Rooms:  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 t="str">
            <v xml:space="preserve">   Rooms</v>
          </cell>
          <cell r="T16">
            <v>0</v>
          </cell>
          <cell r="U16">
            <v>0.25</v>
          </cell>
          <cell r="V16">
            <v>0.75</v>
          </cell>
          <cell r="W16" t="str">
            <v xml:space="preserve">Occupied Rooms:  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 t="str">
            <v xml:space="preserve">   Rooms</v>
          </cell>
          <cell r="AC16">
            <v>0</v>
          </cell>
        </row>
        <row r="17">
          <cell r="B17" t="str">
            <v xml:space="preserve">   Beverage</v>
          </cell>
          <cell r="C17">
            <v>0.25</v>
          </cell>
          <cell r="D17">
            <v>0.75</v>
          </cell>
          <cell r="E17" t="str">
            <v xml:space="preserve">Occupied Rooms:  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 xml:space="preserve">   Rooms</v>
          </cell>
          <cell r="K17">
            <v>0</v>
          </cell>
          <cell r="L17">
            <v>0.25</v>
          </cell>
          <cell r="M17">
            <v>0.75</v>
          </cell>
          <cell r="N17" t="str">
            <v xml:space="preserve">Occupied Rooms:  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 t="str">
            <v xml:space="preserve">   Rooms</v>
          </cell>
          <cell r="T17">
            <v>0</v>
          </cell>
          <cell r="U17">
            <v>0.25</v>
          </cell>
          <cell r="V17">
            <v>0.75</v>
          </cell>
          <cell r="W17" t="str">
            <v xml:space="preserve">Occupied Rooms:  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 t="str">
            <v xml:space="preserve">   Rooms</v>
          </cell>
          <cell r="AC17">
            <v>0</v>
          </cell>
        </row>
        <row r="18">
          <cell r="B18" t="str">
            <v xml:space="preserve">   Other Food &amp; Beverage</v>
          </cell>
          <cell r="C18">
            <v>0.25</v>
          </cell>
          <cell r="D18">
            <v>0.75</v>
          </cell>
          <cell r="E18" t="str">
            <v xml:space="preserve">Occupied Rooms:  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  Rooms</v>
          </cell>
          <cell r="K18">
            <v>0</v>
          </cell>
          <cell r="L18">
            <v>0.25</v>
          </cell>
          <cell r="M18">
            <v>0.75</v>
          </cell>
          <cell r="N18" t="str">
            <v xml:space="preserve">Occupied Rooms:  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 t="str">
            <v xml:space="preserve">   Rooms</v>
          </cell>
          <cell r="T18">
            <v>0</v>
          </cell>
          <cell r="U18">
            <v>0.25</v>
          </cell>
          <cell r="V18">
            <v>0.75</v>
          </cell>
          <cell r="W18" t="str">
            <v xml:space="preserve">Occupied Rooms:  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 t="str">
            <v xml:space="preserve">   Rooms</v>
          </cell>
          <cell r="AC18">
            <v>0</v>
          </cell>
        </row>
        <row r="19">
          <cell r="B19" t="str">
            <v xml:space="preserve">   Food &amp; Beverage</v>
          </cell>
          <cell r="C19">
            <v>0.25</v>
          </cell>
          <cell r="D19">
            <v>0.75</v>
          </cell>
          <cell r="E19" t="str">
            <v xml:space="preserve">Occupied Rooms:  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  Rooms</v>
          </cell>
          <cell r="K19">
            <v>0</v>
          </cell>
          <cell r="L19">
            <v>0.25</v>
          </cell>
          <cell r="M19">
            <v>0.75</v>
          </cell>
          <cell r="N19" t="str">
            <v xml:space="preserve">Occupied Rooms:  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 t="str">
            <v xml:space="preserve">   Rooms</v>
          </cell>
          <cell r="T19">
            <v>0</v>
          </cell>
          <cell r="U19">
            <v>0.25</v>
          </cell>
          <cell r="V19">
            <v>0.75</v>
          </cell>
          <cell r="W19" t="str">
            <v xml:space="preserve">Occupied Rooms:  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 t="str">
            <v xml:space="preserve">   Rooms</v>
          </cell>
          <cell r="AC19">
            <v>0</v>
          </cell>
        </row>
        <row r="20">
          <cell r="B20" t="str">
            <v xml:space="preserve">   Other Operated Departments</v>
          </cell>
          <cell r="C20">
            <v>0.5</v>
          </cell>
          <cell r="D20">
            <v>0.5</v>
          </cell>
          <cell r="E20" t="str">
            <v xml:space="preserve">Occupied Rooms:  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  Rooms</v>
          </cell>
          <cell r="K20">
            <v>0</v>
          </cell>
          <cell r="L20">
            <v>0.5</v>
          </cell>
          <cell r="M20">
            <v>0.5</v>
          </cell>
          <cell r="N20" t="str">
            <v xml:space="preserve">Occupied Rooms:  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 t="str">
            <v xml:space="preserve">   Rooms</v>
          </cell>
          <cell r="T20">
            <v>0</v>
          </cell>
          <cell r="U20">
            <v>0.5</v>
          </cell>
          <cell r="V20">
            <v>0.5</v>
          </cell>
          <cell r="W20" t="str">
            <v xml:space="preserve">Occupied Rooms:  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 t="str">
            <v xml:space="preserve">   Rooms</v>
          </cell>
          <cell r="AC20">
            <v>0</v>
          </cell>
        </row>
        <row r="21">
          <cell r="B21" t="str">
            <v xml:space="preserve">   Miscellaneous Income   </v>
          </cell>
          <cell r="C21">
            <v>0.3</v>
          </cell>
          <cell r="D21">
            <v>0.7</v>
          </cell>
          <cell r="E21" t="str">
            <v xml:space="preserve">Occupied Rooms:  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  Rooms</v>
          </cell>
          <cell r="K21">
            <v>0</v>
          </cell>
          <cell r="L21">
            <v>0.3</v>
          </cell>
          <cell r="M21">
            <v>0.7</v>
          </cell>
          <cell r="N21" t="str">
            <v xml:space="preserve">Occupied Rooms:  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 t="str">
            <v xml:space="preserve">   Rooms</v>
          </cell>
          <cell r="T21">
            <v>0</v>
          </cell>
          <cell r="U21">
            <v>0.3</v>
          </cell>
          <cell r="V21">
            <v>0.7</v>
          </cell>
          <cell r="W21" t="str">
            <v xml:space="preserve">Occupied Rooms:  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 t="str">
            <v xml:space="preserve">   Rooms</v>
          </cell>
          <cell r="AC21">
            <v>0</v>
          </cell>
        </row>
        <row r="22">
          <cell r="B22" t="str">
            <v xml:space="preserve">   Rev. Other Dept. 1</v>
          </cell>
          <cell r="C22">
            <v>0.5</v>
          </cell>
          <cell r="D22">
            <v>0.5</v>
          </cell>
          <cell r="E22" t="str">
            <v xml:space="preserve">Occupied Rooms:  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  Rooms</v>
          </cell>
          <cell r="K22">
            <v>0</v>
          </cell>
          <cell r="L22">
            <v>0.5</v>
          </cell>
          <cell r="M22">
            <v>0.5</v>
          </cell>
          <cell r="N22" t="str">
            <v xml:space="preserve">Occupied Rooms:  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 t="str">
            <v xml:space="preserve">   Rooms</v>
          </cell>
          <cell r="T22">
            <v>0</v>
          </cell>
          <cell r="U22">
            <v>0.5</v>
          </cell>
          <cell r="V22">
            <v>0.5</v>
          </cell>
          <cell r="W22" t="str">
            <v xml:space="preserve">Occupied Rooms:  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 t="str">
            <v xml:space="preserve">   Rooms</v>
          </cell>
          <cell r="AC22">
            <v>0</v>
          </cell>
        </row>
        <row r="23">
          <cell r="B23" t="str">
            <v xml:space="preserve">   Rev. Other Dept. 2</v>
          </cell>
          <cell r="C23">
            <v>0.5</v>
          </cell>
          <cell r="D23">
            <v>0.5</v>
          </cell>
          <cell r="E23" t="str">
            <v xml:space="preserve">Occupied Rooms:  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  Rooms</v>
          </cell>
          <cell r="K23">
            <v>0</v>
          </cell>
          <cell r="L23">
            <v>0.5</v>
          </cell>
          <cell r="M23">
            <v>0.5</v>
          </cell>
          <cell r="N23" t="str">
            <v xml:space="preserve">Occupied Rooms:  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 t="str">
            <v xml:space="preserve">   Rooms</v>
          </cell>
          <cell r="T23">
            <v>0</v>
          </cell>
          <cell r="U23">
            <v>0.5</v>
          </cell>
          <cell r="V23">
            <v>0.5</v>
          </cell>
          <cell r="W23" t="str">
            <v xml:space="preserve">Occupied Rooms:  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 t="str">
            <v xml:space="preserve">   Rooms</v>
          </cell>
          <cell r="AC23">
            <v>0</v>
          </cell>
        </row>
        <row r="24">
          <cell r="B24" t="str">
            <v xml:space="preserve">   Rev. Other Dept. 3</v>
          </cell>
          <cell r="C24">
            <v>0.5</v>
          </cell>
          <cell r="D24">
            <v>0.5</v>
          </cell>
          <cell r="E24" t="str">
            <v xml:space="preserve">Occupied Rooms:  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  Rooms</v>
          </cell>
          <cell r="K24">
            <v>0</v>
          </cell>
          <cell r="L24">
            <v>0.5</v>
          </cell>
          <cell r="M24">
            <v>0.5</v>
          </cell>
          <cell r="N24" t="str">
            <v xml:space="preserve">Occupied Rooms:  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 t="str">
            <v xml:space="preserve">   Rooms</v>
          </cell>
          <cell r="T24">
            <v>0</v>
          </cell>
          <cell r="U24">
            <v>0.5</v>
          </cell>
          <cell r="V24">
            <v>0.5</v>
          </cell>
          <cell r="W24" t="str">
            <v xml:space="preserve">Occupied Rooms:  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 t="str">
            <v xml:space="preserve">   Rooms</v>
          </cell>
          <cell r="AC24">
            <v>0</v>
          </cell>
        </row>
        <row r="25">
          <cell r="B25" t="str">
            <v xml:space="preserve">   Rev. Other Dept. 4</v>
          </cell>
          <cell r="C25">
            <v>0.5</v>
          </cell>
          <cell r="D25">
            <v>0.5</v>
          </cell>
          <cell r="E25" t="str">
            <v xml:space="preserve">Occupied Rooms: 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  Rooms</v>
          </cell>
          <cell r="K25">
            <v>0</v>
          </cell>
          <cell r="L25">
            <v>0.5</v>
          </cell>
          <cell r="M25">
            <v>0.5</v>
          </cell>
          <cell r="N25" t="str">
            <v xml:space="preserve">Occupied Rooms:  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 t="str">
            <v xml:space="preserve">   Rooms</v>
          </cell>
          <cell r="T25">
            <v>0</v>
          </cell>
          <cell r="U25">
            <v>0.5</v>
          </cell>
          <cell r="V25">
            <v>0.5</v>
          </cell>
          <cell r="W25" t="str">
            <v xml:space="preserve">Occupied Rooms:  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 t="str">
            <v xml:space="preserve">   Rooms</v>
          </cell>
          <cell r="AC25">
            <v>0</v>
          </cell>
        </row>
        <row r="26">
          <cell r="B26" t="str">
            <v xml:space="preserve">   Rev. Other Dept. 5</v>
          </cell>
          <cell r="C26">
            <v>0.5</v>
          </cell>
          <cell r="D26">
            <v>0.5</v>
          </cell>
          <cell r="E26" t="str">
            <v xml:space="preserve">Occupied Rooms:  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  Rooms</v>
          </cell>
          <cell r="K26">
            <v>0</v>
          </cell>
          <cell r="L26">
            <v>0.5</v>
          </cell>
          <cell r="M26">
            <v>0.5</v>
          </cell>
          <cell r="N26" t="str">
            <v xml:space="preserve">Occupied Rooms:  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 t="str">
            <v xml:space="preserve">   Rooms</v>
          </cell>
          <cell r="T26">
            <v>0</v>
          </cell>
          <cell r="U26">
            <v>0.5</v>
          </cell>
          <cell r="V26">
            <v>0.5</v>
          </cell>
          <cell r="W26" t="str">
            <v xml:space="preserve">Occupied Rooms:  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 t="str">
            <v xml:space="preserve">   Rooms</v>
          </cell>
          <cell r="AC26">
            <v>0</v>
          </cell>
        </row>
        <row r="27">
          <cell r="B27" t="str">
            <v xml:space="preserve">   Rev. Other Dept. 6</v>
          </cell>
          <cell r="C27">
            <v>0.5</v>
          </cell>
          <cell r="D27">
            <v>0.5</v>
          </cell>
          <cell r="E27" t="str">
            <v xml:space="preserve">Occupied Rooms:  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 xml:space="preserve">   Rooms</v>
          </cell>
          <cell r="K27">
            <v>0</v>
          </cell>
          <cell r="L27">
            <v>0.5</v>
          </cell>
          <cell r="M27">
            <v>0.5</v>
          </cell>
          <cell r="N27" t="str">
            <v xml:space="preserve">Occupied Rooms:  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 t="str">
            <v xml:space="preserve">   Rooms</v>
          </cell>
          <cell r="T27">
            <v>0</v>
          </cell>
          <cell r="U27">
            <v>0.5</v>
          </cell>
          <cell r="V27">
            <v>0.5</v>
          </cell>
          <cell r="W27" t="str">
            <v xml:space="preserve">Occupied Rooms:  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 t="str">
            <v xml:space="preserve">   Rooms</v>
          </cell>
          <cell r="AC27">
            <v>0</v>
          </cell>
        </row>
        <row r="28">
          <cell r="B28" t="str">
            <v>Total Revenue</v>
          </cell>
          <cell r="C28">
            <v>0</v>
          </cell>
          <cell r="K28">
            <v>0</v>
          </cell>
          <cell r="L28">
            <v>0</v>
          </cell>
          <cell r="T28">
            <v>0</v>
          </cell>
          <cell r="U28">
            <v>0</v>
          </cell>
          <cell r="AC28">
            <v>0</v>
          </cell>
        </row>
        <row r="30">
          <cell r="B30" t="str">
            <v>Departmental Expenses</v>
          </cell>
        </row>
        <row r="31">
          <cell r="B31" t="str">
            <v xml:space="preserve">   Rooms - Payroll</v>
          </cell>
          <cell r="C31">
            <v>0.6</v>
          </cell>
          <cell r="D31">
            <v>0.4</v>
          </cell>
          <cell r="E31" t="str">
            <v xml:space="preserve">Occupied Rooms:  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  Rooms</v>
          </cell>
          <cell r="K31">
            <v>0</v>
          </cell>
          <cell r="L31">
            <v>0.6</v>
          </cell>
          <cell r="M31">
            <v>0.4</v>
          </cell>
          <cell r="N31" t="str">
            <v xml:space="preserve">Occupied Rooms:  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 t="str">
            <v xml:space="preserve">   Rooms</v>
          </cell>
          <cell r="T31">
            <v>0</v>
          </cell>
          <cell r="U31">
            <v>0.6</v>
          </cell>
          <cell r="V31">
            <v>0.4</v>
          </cell>
          <cell r="W31" t="str">
            <v xml:space="preserve">Occupied Rooms:  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 t="str">
            <v xml:space="preserve">   Rooms</v>
          </cell>
          <cell r="AC31">
            <v>0</v>
          </cell>
        </row>
        <row r="32">
          <cell r="B32" t="str">
            <v xml:space="preserve">   Rooms - Other</v>
          </cell>
          <cell r="C32">
            <v>0.6</v>
          </cell>
          <cell r="D32">
            <v>0.4</v>
          </cell>
          <cell r="E32" t="str">
            <v xml:space="preserve">Occupied Rooms: 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 xml:space="preserve">   Rooms</v>
          </cell>
          <cell r="K32">
            <v>0</v>
          </cell>
          <cell r="L32">
            <v>0.6</v>
          </cell>
          <cell r="M32">
            <v>0.4</v>
          </cell>
          <cell r="N32" t="str">
            <v xml:space="preserve">Occupied Rooms:  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 t="str">
            <v xml:space="preserve">   Rooms</v>
          </cell>
          <cell r="T32">
            <v>0</v>
          </cell>
          <cell r="U32">
            <v>0.6</v>
          </cell>
          <cell r="V32">
            <v>0.4</v>
          </cell>
          <cell r="W32" t="str">
            <v xml:space="preserve">Occupied Rooms:  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 t="str">
            <v xml:space="preserve">   Rooms</v>
          </cell>
          <cell r="AC32">
            <v>0</v>
          </cell>
        </row>
        <row r="33">
          <cell r="B33" t="str">
            <v xml:space="preserve">   Rooms - Combined</v>
          </cell>
          <cell r="C33">
            <v>0.4</v>
          </cell>
          <cell r="D33">
            <v>0.6</v>
          </cell>
          <cell r="E33" t="str">
            <v xml:space="preserve">Occupied Rooms: 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  Rooms</v>
          </cell>
          <cell r="K33">
            <v>0</v>
          </cell>
          <cell r="L33">
            <v>0.4</v>
          </cell>
          <cell r="M33">
            <v>0.6</v>
          </cell>
          <cell r="N33" t="str">
            <v xml:space="preserve">Occupied Rooms:  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 t="str">
            <v xml:space="preserve">   Rooms</v>
          </cell>
          <cell r="T33">
            <v>0</v>
          </cell>
          <cell r="U33">
            <v>0.4</v>
          </cell>
          <cell r="V33">
            <v>0.6</v>
          </cell>
          <cell r="W33" t="str">
            <v xml:space="preserve">Occupied Rooms:  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 t="str">
            <v xml:space="preserve">   Rooms</v>
          </cell>
          <cell r="AC33">
            <v>0</v>
          </cell>
        </row>
        <row r="34">
          <cell r="B34" t="str">
            <v xml:space="preserve">   Food - Cost of Sales</v>
          </cell>
          <cell r="C34">
            <v>0.5</v>
          </cell>
          <cell r="D34">
            <v>0.5</v>
          </cell>
          <cell r="E34" t="str">
            <v xml:space="preserve">   Food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 t="str">
            <v xml:space="preserve">   Food</v>
          </cell>
          <cell r="K34">
            <v>0</v>
          </cell>
          <cell r="L34">
            <v>0.5</v>
          </cell>
          <cell r="M34">
            <v>0.5</v>
          </cell>
          <cell r="N34" t="str">
            <v xml:space="preserve">   Food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 t="str">
            <v xml:space="preserve">   Food</v>
          </cell>
          <cell r="T34">
            <v>0</v>
          </cell>
          <cell r="U34">
            <v>0.5</v>
          </cell>
          <cell r="V34">
            <v>0.5</v>
          </cell>
          <cell r="W34" t="str">
            <v xml:space="preserve">   Food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 t="str">
            <v xml:space="preserve">   Food</v>
          </cell>
          <cell r="AC34">
            <v>0</v>
          </cell>
        </row>
        <row r="35">
          <cell r="B35" t="str">
            <v xml:space="preserve">   Food - Payroll</v>
          </cell>
          <cell r="C35">
            <v>0.5</v>
          </cell>
          <cell r="D35">
            <v>0.5</v>
          </cell>
          <cell r="E35" t="str">
            <v xml:space="preserve">   Food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 xml:space="preserve">   Food</v>
          </cell>
          <cell r="K35">
            <v>0</v>
          </cell>
          <cell r="L35">
            <v>0.5</v>
          </cell>
          <cell r="M35">
            <v>0.5</v>
          </cell>
          <cell r="N35" t="str">
            <v xml:space="preserve">   Food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 t="str">
            <v xml:space="preserve">   Food</v>
          </cell>
          <cell r="T35">
            <v>0</v>
          </cell>
          <cell r="U35">
            <v>0.5</v>
          </cell>
          <cell r="V35">
            <v>0.5</v>
          </cell>
          <cell r="W35" t="str">
            <v xml:space="preserve">   Food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 t="str">
            <v xml:space="preserve">   Food</v>
          </cell>
          <cell r="AC35">
            <v>0</v>
          </cell>
        </row>
        <row r="36">
          <cell r="B36" t="str">
            <v xml:space="preserve">   Food - Other</v>
          </cell>
          <cell r="C36">
            <v>0.5</v>
          </cell>
          <cell r="D36">
            <v>0.5</v>
          </cell>
          <cell r="E36" t="str">
            <v xml:space="preserve">   Food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 xml:space="preserve">   Food</v>
          </cell>
          <cell r="K36">
            <v>0</v>
          </cell>
          <cell r="L36">
            <v>0.5</v>
          </cell>
          <cell r="M36">
            <v>0.5</v>
          </cell>
          <cell r="N36" t="str">
            <v xml:space="preserve">   Food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 t="str">
            <v xml:space="preserve">   Food</v>
          </cell>
          <cell r="T36">
            <v>0</v>
          </cell>
          <cell r="U36">
            <v>0.5</v>
          </cell>
          <cell r="V36">
            <v>0.5</v>
          </cell>
          <cell r="W36" t="str">
            <v xml:space="preserve">   Food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 t="str">
            <v xml:space="preserve">   Food</v>
          </cell>
          <cell r="AC36">
            <v>0</v>
          </cell>
        </row>
        <row r="37">
          <cell r="B37" t="str">
            <v xml:space="preserve">   Beverage - Cost of Sales</v>
          </cell>
          <cell r="C37">
            <v>0.1</v>
          </cell>
          <cell r="D37">
            <v>0.9</v>
          </cell>
          <cell r="E37" t="str">
            <v xml:space="preserve">   Beverage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 xml:space="preserve">   Beverage</v>
          </cell>
          <cell r="K37">
            <v>0</v>
          </cell>
          <cell r="L37">
            <v>0.1</v>
          </cell>
          <cell r="M37">
            <v>0.9</v>
          </cell>
          <cell r="N37" t="str">
            <v xml:space="preserve">   Beverage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 t="str">
            <v xml:space="preserve">   Beverage</v>
          </cell>
          <cell r="T37">
            <v>0</v>
          </cell>
          <cell r="U37">
            <v>0.1</v>
          </cell>
          <cell r="V37">
            <v>0.9</v>
          </cell>
          <cell r="W37" t="str">
            <v xml:space="preserve">   Beverage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 t="str">
            <v xml:space="preserve">   Beverage</v>
          </cell>
          <cell r="AC37">
            <v>0</v>
          </cell>
        </row>
        <row r="38">
          <cell r="B38" t="str">
            <v xml:space="preserve">   Beverage - Payroll</v>
          </cell>
          <cell r="C38">
            <v>0.2</v>
          </cell>
          <cell r="D38">
            <v>0.8</v>
          </cell>
          <cell r="E38" t="str">
            <v xml:space="preserve">   Beverage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 xml:space="preserve">   Beverage</v>
          </cell>
          <cell r="K38">
            <v>0</v>
          </cell>
          <cell r="L38">
            <v>0.2</v>
          </cell>
          <cell r="M38">
            <v>0.8</v>
          </cell>
          <cell r="N38" t="str">
            <v xml:space="preserve">   Beverage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 t="str">
            <v xml:space="preserve">   Beverage</v>
          </cell>
          <cell r="T38">
            <v>0</v>
          </cell>
          <cell r="U38">
            <v>0.2</v>
          </cell>
          <cell r="V38">
            <v>0.8</v>
          </cell>
          <cell r="W38" t="str">
            <v xml:space="preserve">   Beverage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 t="str">
            <v xml:space="preserve">   Beverage</v>
          </cell>
          <cell r="AC38">
            <v>0</v>
          </cell>
        </row>
        <row r="39">
          <cell r="B39" t="str">
            <v xml:space="preserve">   Beverage - Other</v>
          </cell>
          <cell r="C39">
            <v>0.5</v>
          </cell>
          <cell r="D39">
            <v>0.5</v>
          </cell>
          <cell r="E39" t="str">
            <v xml:space="preserve">   Beverage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 t="str">
            <v xml:space="preserve">   Beverage</v>
          </cell>
          <cell r="K39">
            <v>0</v>
          </cell>
          <cell r="L39">
            <v>0.5</v>
          </cell>
          <cell r="M39">
            <v>0.5</v>
          </cell>
          <cell r="N39" t="str">
            <v xml:space="preserve">   Beverage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 t="str">
            <v xml:space="preserve">   Beverage</v>
          </cell>
          <cell r="T39">
            <v>0</v>
          </cell>
          <cell r="U39">
            <v>0.5</v>
          </cell>
          <cell r="V39">
            <v>0.5</v>
          </cell>
          <cell r="W39" t="str">
            <v xml:space="preserve">   Beverage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 t="str">
            <v xml:space="preserve">   Beverage</v>
          </cell>
          <cell r="AC39">
            <v>0</v>
          </cell>
        </row>
        <row r="40">
          <cell r="B40" t="str">
            <v xml:space="preserve">   Food &amp; Beverage - Combined</v>
          </cell>
          <cell r="C40">
            <v>0.55000000000000004</v>
          </cell>
          <cell r="D40">
            <v>0.44999999999999996</v>
          </cell>
          <cell r="E40" t="str">
            <v xml:space="preserve">   F&amp;B Combined Revenue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 xml:space="preserve">   F&amp;B Combined Revenue</v>
          </cell>
          <cell r="K40">
            <v>0</v>
          </cell>
          <cell r="L40">
            <v>0.55000000000000004</v>
          </cell>
          <cell r="M40">
            <v>0.44999999999999996</v>
          </cell>
          <cell r="N40" t="str">
            <v xml:space="preserve">   F&amp;B Combined Revenue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 t="str">
            <v xml:space="preserve">   F&amp;B Combined Revenue</v>
          </cell>
          <cell r="T40">
            <v>0</v>
          </cell>
          <cell r="U40">
            <v>0.55000000000000004</v>
          </cell>
          <cell r="V40">
            <v>0.44999999999999996</v>
          </cell>
          <cell r="W40" t="str">
            <v xml:space="preserve">   F&amp;B Combined Revenue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 t="str">
            <v xml:space="preserve">   F&amp;B Combined Revenue</v>
          </cell>
          <cell r="AC40">
            <v>0</v>
          </cell>
        </row>
        <row r="41">
          <cell r="B41" t="str">
            <v xml:space="preserve">   Other Operated Departmental - Cost of Sales</v>
          </cell>
          <cell r="C41">
            <v>0.5</v>
          </cell>
          <cell r="D41">
            <v>0.5</v>
          </cell>
          <cell r="E41" t="str">
            <v xml:space="preserve">   Other Operated Departments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 xml:space="preserve">   Other Operated Departments</v>
          </cell>
          <cell r="K41">
            <v>0</v>
          </cell>
          <cell r="L41">
            <v>0.5</v>
          </cell>
          <cell r="M41">
            <v>0.5</v>
          </cell>
          <cell r="N41" t="str">
            <v xml:space="preserve">   Other Operated Departments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 t="str">
            <v xml:space="preserve">   Other Operated Departments</v>
          </cell>
          <cell r="T41">
            <v>0</v>
          </cell>
          <cell r="U41">
            <v>0.5</v>
          </cell>
          <cell r="V41">
            <v>0.5</v>
          </cell>
          <cell r="W41" t="str">
            <v xml:space="preserve">   Other Operated Departments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 t="str">
            <v xml:space="preserve">   Other Operated Departments</v>
          </cell>
          <cell r="AC41">
            <v>0</v>
          </cell>
        </row>
        <row r="42">
          <cell r="B42" t="str">
            <v xml:space="preserve">   Other Operated Departmental - Payroll</v>
          </cell>
          <cell r="C42">
            <v>0.5</v>
          </cell>
          <cell r="D42">
            <v>0.5</v>
          </cell>
          <cell r="E42" t="str">
            <v xml:space="preserve">   Other Operated Departments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 xml:space="preserve">   Other Operated Departments</v>
          </cell>
          <cell r="K42">
            <v>0</v>
          </cell>
          <cell r="L42">
            <v>0.5</v>
          </cell>
          <cell r="M42">
            <v>0.5</v>
          </cell>
          <cell r="N42" t="str">
            <v xml:space="preserve">   Other Operated Departments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 t="str">
            <v xml:space="preserve">   Other Operated Departments</v>
          </cell>
          <cell r="T42">
            <v>0</v>
          </cell>
          <cell r="U42">
            <v>0.5</v>
          </cell>
          <cell r="V42">
            <v>0.5</v>
          </cell>
          <cell r="W42" t="str">
            <v xml:space="preserve">   Other Operated Departments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 t="str">
            <v xml:space="preserve">   Other Operated Departments</v>
          </cell>
          <cell r="AC42">
            <v>0</v>
          </cell>
        </row>
        <row r="43">
          <cell r="B43" t="str">
            <v xml:space="preserve">   Other Operated Departmental - Other</v>
          </cell>
          <cell r="C43">
            <v>0.5</v>
          </cell>
          <cell r="D43">
            <v>0.5</v>
          </cell>
          <cell r="E43" t="str">
            <v xml:space="preserve">   Other Operated Departments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 xml:space="preserve">   Other Operated Departments</v>
          </cell>
          <cell r="K43">
            <v>0</v>
          </cell>
          <cell r="L43">
            <v>0.5</v>
          </cell>
          <cell r="M43">
            <v>0.5</v>
          </cell>
          <cell r="N43" t="str">
            <v xml:space="preserve">   Other Operated Departments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 t="str">
            <v xml:space="preserve">   Other Operated Departments</v>
          </cell>
          <cell r="T43">
            <v>0</v>
          </cell>
          <cell r="U43">
            <v>0.5</v>
          </cell>
          <cell r="V43">
            <v>0.5</v>
          </cell>
          <cell r="W43" t="str">
            <v xml:space="preserve">   Other Operated Departments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 t="str">
            <v xml:space="preserve">   Other Operated Departments</v>
          </cell>
          <cell r="AC43">
            <v>0</v>
          </cell>
        </row>
        <row r="44">
          <cell r="B44" t="str">
            <v xml:space="preserve">   Other Operated Departments - Combined</v>
          </cell>
          <cell r="C44">
            <v>0.5</v>
          </cell>
          <cell r="D44">
            <v>0.5</v>
          </cell>
          <cell r="E44" t="str">
            <v xml:space="preserve">   Other Operated Departments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 t="str">
            <v xml:space="preserve">   Other Operated Departments</v>
          </cell>
          <cell r="K44">
            <v>0</v>
          </cell>
          <cell r="L44">
            <v>0.5</v>
          </cell>
          <cell r="M44">
            <v>0.5</v>
          </cell>
          <cell r="N44" t="str">
            <v xml:space="preserve">   Other Operated Departments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 t="str">
            <v xml:space="preserve">   Other Operated Departments</v>
          </cell>
          <cell r="T44">
            <v>0</v>
          </cell>
          <cell r="U44">
            <v>0.5</v>
          </cell>
          <cell r="V44">
            <v>0.5</v>
          </cell>
          <cell r="W44" t="str">
            <v xml:space="preserve">   Other Operated Departments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 t="str">
            <v xml:space="preserve">   Other Operated Departments</v>
          </cell>
          <cell r="AC44">
            <v>0</v>
          </cell>
        </row>
        <row r="45">
          <cell r="B45" t="str">
            <v xml:space="preserve">   Miscellaneous Income Expense</v>
          </cell>
          <cell r="C45">
            <v>0.5</v>
          </cell>
          <cell r="D45">
            <v>0.5</v>
          </cell>
          <cell r="E45" t="str">
            <v xml:space="preserve">   Miscellaneous Income   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 xml:space="preserve">   Miscellaneous Income   </v>
          </cell>
          <cell r="K45">
            <v>0</v>
          </cell>
          <cell r="L45">
            <v>0.5</v>
          </cell>
          <cell r="M45">
            <v>0.5</v>
          </cell>
          <cell r="N45" t="str">
            <v xml:space="preserve">   Miscellaneous Income   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 t="str">
            <v xml:space="preserve">   Miscellaneous Income   </v>
          </cell>
          <cell r="T45">
            <v>0</v>
          </cell>
          <cell r="U45">
            <v>0.5</v>
          </cell>
          <cell r="V45">
            <v>0.5</v>
          </cell>
          <cell r="W45" t="str">
            <v xml:space="preserve">   Miscellaneous Income   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 t="str">
            <v xml:space="preserve">   Miscellaneous Income   </v>
          </cell>
          <cell r="AC45">
            <v>0</v>
          </cell>
        </row>
        <row r="46">
          <cell r="B46" t="str">
            <v xml:space="preserve">   Exp. Other Dept. 1</v>
          </cell>
          <cell r="C46">
            <v>0.5</v>
          </cell>
          <cell r="D46">
            <v>0.5</v>
          </cell>
          <cell r="E46" t="str">
            <v xml:space="preserve">   Rev. Other Dept. 1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 t="str">
            <v xml:space="preserve">   Rev. Other Dept. 1</v>
          </cell>
          <cell r="K46">
            <v>0</v>
          </cell>
          <cell r="L46">
            <v>0.5</v>
          </cell>
          <cell r="M46">
            <v>0.5</v>
          </cell>
          <cell r="N46" t="str">
            <v xml:space="preserve">   Rev. Other Dept. 1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 t="str">
            <v xml:space="preserve">   Rev. Other Dept. 1</v>
          </cell>
          <cell r="T46">
            <v>0</v>
          </cell>
          <cell r="U46">
            <v>0.5</v>
          </cell>
          <cell r="V46">
            <v>0.5</v>
          </cell>
          <cell r="W46" t="str">
            <v xml:space="preserve">   Rev. Other Dept. 1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 t="str">
            <v xml:space="preserve">   Rev. Other Dept. 1</v>
          </cell>
          <cell r="AC46">
            <v>0</v>
          </cell>
        </row>
        <row r="47">
          <cell r="B47" t="str">
            <v xml:space="preserve">   Exp. Other Dept. 2</v>
          </cell>
          <cell r="C47">
            <v>0.5</v>
          </cell>
          <cell r="D47">
            <v>0.5</v>
          </cell>
          <cell r="E47" t="str">
            <v xml:space="preserve">   Rev. Other Dept. 2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 xml:space="preserve">   Rev. Other Dept. 2</v>
          </cell>
          <cell r="K47">
            <v>0</v>
          </cell>
          <cell r="L47">
            <v>0.5</v>
          </cell>
          <cell r="M47">
            <v>0.5</v>
          </cell>
          <cell r="N47" t="str">
            <v xml:space="preserve">   Rev. Other Dept. 2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 t="str">
            <v xml:space="preserve">   Rev. Other Dept. 2</v>
          </cell>
          <cell r="T47">
            <v>0</v>
          </cell>
          <cell r="U47">
            <v>0.5</v>
          </cell>
          <cell r="V47">
            <v>0.5</v>
          </cell>
          <cell r="W47" t="str">
            <v xml:space="preserve">   Rev. Other Dept. 2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 t="str">
            <v xml:space="preserve">   Rev. Other Dept. 2</v>
          </cell>
          <cell r="AC47">
            <v>0</v>
          </cell>
        </row>
        <row r="48">
          <cell r="B48" t="str">
            <v xml:space="preserve">   Exp. Other Dept. 3</v>
          </cell>
          <cell r="C48">
            <v>0.5</v>
          </cell>
          <cell r="D48">
            <v>0.5</v>
          </cell>
          <cell r="E48" t="str">
            <v xml:space="preserve">   Rev. Other Dept. 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  Rev. Other Dept. 3</v>
          </cell>
          <cell r="K48">
            <v>0</v>
          </cell>
          <cell r="L48">
            <v>0.5</v>
          </cell>
          <cell r="M48">
            <v>0.5</v>
          </cell>
          <cell r="N48" t="str">
            <v xml:space="preserve">   Rev. Other Dept. 3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 t="str">
            <v xml:space="preserve">   Rev. Other Dept. 3</v>
          </cell>
          <cell r="T48">
            <v>0</v>
          </cell>
          <cell r="U48">
            <v>0.5</v>
          </cell>
          <cell r="V48">
            <v>0.5</v>
          </cell>
          <cell r="W48" t="str">
            <v xml:space="preserve">   Rev. Other Dept. 3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 t="str">
            <v xml:space="preserve">   Rev. Other Dept. 3</v>
          </cell>
          <cell r="AC48">
            <v>0</v>
          </cell>
        </row>
        <row r="49">
          <cell r="B49" t="str">
            <v xml:space="preserve">   Exp. Other Dept. 4</v>
          </cell>
          <cell r="C49">
            <v>0.5</v>
          </cell>
          <cell r="D49">
            <v>0.5</v>
          </cell>
          <cell r="E49" t="str">
            <v xml:space="preserve">   Rev. Other Dept. 4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  Rev. Other Dept. 4</v>
          </cell>
          <cell r="K49">
            <v>0</v>
          </cell>
          <cell r="L49">
            <v>0.5</v>
          </cell>
          <cell r="M49">
            <v>0.5</v>
          </cell>
          <cell r="N49" t="str">
            <v xml:space="preserve">   Rev. Other Dept. 4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 t="str">
            <v xml:space="preserve">   Rev. Other Dept. 4</v>
          </cell>
          <cell r="T49">
            <v>0</v>
          </cell>
          <cell r="U49">
            <v>0.5</v>
          </cell>
          <cell r="V49">
            <v>0.5</v>
          </cell>
          <cell r="W49" t="str">
            <v xml:space="preserve">   Rev. Other Dept. 4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 t="str">
            <v xml:space="preserve">   Rev. Other Dept. 4</v>
          </cell>
          <cell r="AC49">
            <v>0</v>
          </cell>
        </row>
        <row r="50">
          <cell r="B50" t="str">
            <v xml:space="preserve">   Exp. Other Dept. 5</v>
          </cell>
          <cell r="C50">
            <v>0.5</v>
          </cell>
          <cell r="D50">
            <v>0.5</v>
          </cell>
          <cell r="E50" t="str">
            <v xml:space="preserve">   Rev. Other Dept. 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  Rev. Other Dept. 5</v>
          </cell>
          <cell r="K50">
            <v>0</v>
          </cell>
          <cell r="L50">
            <v>0.5</v>
          </cell>
          <cell r="M50">
            <v>0.5</v>
          </cell>
          <cell r="N50" t="str">
            <v xml:space="preserve">   Rev. Other Dept. 5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 t="str">
            <v xml:space="preserve">   Rev. Other Dept. 5</v>
          </cell>
          <cell r="T50">
            <v>0</v>
          </cell>
          <cell r="U50">
            <v>0.5</v>
          </cell>
          <cell r="V50">
            <v>0.5</v>
          </cell>
          <cell r="W50" t="str">
            <v xml:space="preserve">   Rev. Other Dept. 5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 t="str">
            <v xml:space="preserve">   Rev. Other Dept. 5</v>
          </cell>
          <cell r="AC50">
            <v>0</v>
          </cell>
        </row>
        <row r="51">
          <cell r="B51" t="str">
            <v xml:space="preserve">   Exp. Other Dept. 6</v>
          </cell>
          <cell r="C51">
            <v>0.5</v>
          </cell>
          <cell r="D51">
            <v>0.5</v>
          </cell>
          <cell r="E51" t="str">
            <v xml:space="preserve">   Rev. Other Dept. 6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 xml:space="preserve">   Rev. Other Dept. 6</v>
          </cell>
          <cell r="K51">
            <v>0</v>
          </cell>
          <cell r="L51">
            <v>0.5</v>
          </cell>
          <cell r="M51">
            <v>0.5</v>
          </cell>
          <cell r="N51" t="str">
            <v xml:space="preserve">   Rev. Other Dept. 6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 t="str">
            <v xml:space="preserve">   Rev. Other Dept. 6</v>
          </cell>
          <cell r="T51">
            <v>0</v>
          </cell>
          <cell r="U51">
            <v>0.5</v>
          </cell>
          <cell r="V51">
            <v>0.5</v>
          </cell>
          <cell r="W51" t="str">
            <v xml:space="preserve">   Rev. Other Dept. 6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 t="str">
            <v xml:space="preserve">   Rev. Other Dept. 6</v>
          </cell>
          <cell r="AC51">
            <v>0</v>
          </cell>
        </row>
        <row r="52">
          <cell r="B52" t="str">
            <v xml:space="preserve">   Exp. Other Dept. 7</v>
          </cell>
          <cell r="C52">
            <v>0.5</v>
          </cell>
          <cell r="D52">
            <v>0.5</v>
          </cell>
          <cell r="E52" t="str">
            <v xml:space="preserve">   Rev. Other Dept. 6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  Rev. Other Dept. 6</v>
          </cell>
          <cell r="K52">
            <v>0</v>
          </cell>
          <cell r="L52">
            <v>0.5</v>
          </cell>
          <cell r="M52">
            <v>0.5</v>
          </cell>
          <cell r="N52" t="str">
            <v xml:space="preserve">   Rev. Other Dept. 6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 t="str">
            <v xml:space="preserve">   Rev. Other Dept. 6</v>
          </cell>
          <cell r="T52">
            <v>0</v>
          </cell>
          <cell r="U52">
            <v>0.5</v>
          </cell>
          <cell r="V52">
            <v>0.5</v>
          </cell>
          <cell r="W52" t="str">
            <v xml:space="preserve">   Rev. Other Dept. 6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 t="str">
            <v xml:space="preserve">   Rev. Other Dept. 6</v>
          </cell>
          <cell r="AC52">
            <v>0</v>
          </cell>
        </row>
        <row r="53">
          <cell r="B53" t="str">
            <v xml:space="preserve">   Exp. Other Dept. 8</v>
          </cell>
          <cell r="C53">
            <v>0.5</v>
          </cell>
          <cell r="D53">
            <v>0.5</v>
          </cell>
          <cell r="E53" t="str">
            <v xml:space="preserve">   Rev. Other Dept. 6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  Rev. Other Dept. 6</v>
          </cell>
          <cell r="K53">
            <v>0</v>
          </cell>
          <cell r="L53">
            <v>0.5</v>
          </cell>
          <cell r="M53">
            <v>0.5</v>
          </cell>
          <cell r="N53" t="str">
            <v xml:space="preserve">   Rev. Other Dept. 6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 t="str">
            <v xml:space="preserve">   Rev. Other Dept. 6</v>
          </cell>
          <cell r="T53">
            <v>0</v>
          </cell>
          <cell r="U53">
            <v>0.5</v>
          </cell>
          <cell r="V53">
            <v>0.5</v>
          </cell>
          <cell r="W53" t="str">
            <v xml:space="preserve">   Rev. Other Dept. 6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  Rev. Other Dept. 6</v>
          </cell>
          <cell r="AC53">
            <v>0</v>
          </cell>
        </row>
        <row r="54">
          <cell r="B54" t="str">
            <v>Total Departmental Expenses</v>
          </cell>
          <cell r="C54">
            <v>0</v>
          </cell>
          <cell r="K54">
            <v>0</v>
          </cell>
          <cell r="L54">
            <v>0</v>
          </cell>
          <cell r="T54">
            <v>0</v>
          </cell>
          <cell r="U54">
            <v>0</v>
          </cell>
          <cell r="AC54">
            <v>0</v>
          </cell>
        </row>
        <row r="56">
          <cell r="B56" t="str">
            <v>Departmental Income (Loss)</v>
          </cell>
          <cell r="C56">
            <v>0</v>
          </cell>
          <cell r="K56">
            <v>0</v>
          </cell>
          <cell r="L56">
            <v>0</v>
          </cell>
          <cell r="T56">
            <v>0</v>
          </cell>
          <cell r="U56">
            <v>0</v>
          </cell>
          <cell r="AC56">
            <v>0</v>
          </cell>
        </row>
        <row r="58">
          <cell r="B58" t="str">
            <v>Undistributed Operating Expenses</v>
          </cell>
        </row>
        <row r="59">
          <cell r="B59" t="str">
            <v xml:space="preserve">   Administrative &amp; General - Payroll</v>
          </cell>
          <cell r="C59">
            <v>0.9</v>
          </cell>
          <cell r="D59">
            <v>9.9999999999999978E-2</v>
          </cell>
          <cell r="E59" t="str">
            <v>Total Revenue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 t="str">
            <v>Total Revenue</v>
          </cell>
          <cell r="K59">
            <v>0</v>
          </cell>
          <cell r="L59">
            <v>0.9</v>
          </cell>
          <cell r="M59">
            <v>9.9999999999999978E-2</v>
          </cell>
          <cell r="N59" t="str">
            <v>Total Revenue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 t="str">
            <v>Total Revenue</v>
          </cell>
          <cell r="T59">
            <v>0</v>
          </cell>
          <cell r="U59">
            <v>0.9</v>
          </cell>
          <cell r="V59">
            <v>9.9999999999999978E-2</v>
          </cell>
          <cell r="W59" t="str">
            <v>Total Revenue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 t="str">
            <v>Total Revenue</v>
          </cell>
          <cell r="AC59">
            <v>0</v>
          </cell>
        </row>
        <row r="60">
          <cell r="B60" t="str">
            <v xml:space="preserve">   Administrative &amp; General - Other</v>
          </cell>
          <cell r="C60">
            <v>0</v>
          </cell>
          <cell r="D60">
            <v>1</v>
          </cell>
          <cell r="E60" t="str">
            <v>Total Revenue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 t="str">
            <v>Total Revenue</v>
          </cell>
          <cell r="K60">
            <v>0</v>
          </cell>
          <cell r="L60">
            <v>0</v>
          </cell>
          <cell r="M60">
            <v>1</v>
          </cell>
          <cell r="N60" t="str">
            <v>Total Revenue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 t="str">
            <v>Total Revenue</v>
          </cell>
          <cell r="T60">
            <v>0</v>
          </cell>
          <cell r="U60">
            <v>0</v>
          </cell>
          <cell r="V60">
            <v>1</v>
          </cell>
          <cell r="W60" t="str">
            <v>Total Revenue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 t="str">
            <v>Total Revenue</v>
          </cell>
          <cell r="AC60">
            <v>0</v>
          </cell>
        </row>
        <row r="61">
          <cell r="B61" t="str">
            <v xml:space="preserve">   Administrative &amp; General - Combined</v>
          </cell>
          <cell r="C61">
            <v>0.75</v>
          </cell>
          <cell r="D61">
            <v>0.25</v>
          </cell>
          <cell r="E61" t="str">
            <v>Total Revenue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Total Revenue</v>
          </cell>
          <cell r="K61">
            <v>0</v>
          </cell>
          <cell r="L61">
            <v>0.75</v>
          </cell>
          <cell r="M61">
            <v>0.25</v>
          </cell>
          <cell r="N61" t="str">
            <v>Total Revenue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 t="str">
            <v>Total Revenue</v>
          </cell>
          <cell r="T61">
            <v>0</v>
          </cell>
          <cell r="U61">
            <v>0.75</v>
          </cell>
          <cell r="V61">
            <v>0.25</v>
          </cell>
          <cell r="W61" t="str">
            <v>Total Revenue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 t="str">
            <v>Total Revenue</v>
          </cell>
          <cell r="AC61">
            <v>0</v>
          </cell>
        </row>
        <row r="62">
          <cell r="B62" t="str">
            <v xml:space="preserve">   Information &amp; Telecommunications Systems</v>
          </cell>
          <cell r="C62">
            <v>0.85</v>
          </cell>
          <cell r="D62">
            <v>0.15000000000000002</v>
          </cell>
          <cell r="E62" t="str">
            <v>Total Revenue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Total Revenue</v>
          </cell>
          <cell r="K62">
            <v>0</v>
          </cell>
          <cell r="L62">
            <v>0.85</v>
          </cell>
          <cell r="M62">
            <v>0.15000000000000002</v>
          </cell>
          <cell r="N62" t="str">
            <v>Total Revenue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 t="str">
            <v>Total Revenue</v>
          </cell>
          <cell r="T62">
            <v>0</v>
          </cell>
          <cell r="U62">
            <v>0.85</v>
          </cell>
          <cell r="V62">
            <v>0.15000000000000002</v>
          </cell>
          <cell r="W62" t="str">
            <v>Total Revenue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 t="str">
            <v>Total Revenue</v>
          </cell>
          <cell r="AC62">
            <v>0</v>
          </cell>
        </row>
        <row r="63">
          <cell r="B63" t="str">
            <v xml:space="preserve">   Marketing - Payroll</v>
          </cell>
          <cell r="C63">
            <v>0.7</v>
          </cell>
          <cell r="D63">
            <v>0.30000000000000004</v>
          </cell>
          <cell r="E63" t="str">
            <v>Total Revenue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>Total Revenue</v>
          </cell>
          <cell r="K63">
            <v>0</v>
          </cell>
          <cell r="L63">
            <v>0.7</v>
          </cell>
          <cell r="M63">
            <v>0.30000000000000004</v>
          </cell>
          <cell r="N63" t="str">
            <v>Total Revenue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 t="str">
            <v>Total Revenue</v>
          </cell>
          <cell r="T63">
            <v>0</v>
          </cell>
          <cell r="U63">
            <v>0.7</v>
          </cell>
          <cell r="V63">
            <v>0.30000000000000004</v>
          </cell>
          <cell r="W63" t="str">
            <v>Total Revenue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 t="str">
            <v>Total Revenue</v>
          </cell>
          <cell r="AC63">
            <v>0</v>
          </cell>
        </row>
        <row r="64">
          <cell r="B64" t="str">
            <v xml:space="preserve">   Marketing - Other</v>
          </cell>
          <cell r="C64">
            <v>0</v>
          </cell>
          <cell r="D64">
            <v>1</v>
          </cell>
          <cell r="E64" t="str">
            <v>Total Revenue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Total Revenue</v>
          </cell>
          <cell r="K64">
            <v>0</v>
          </cell>
          <cell r="L64">
            <v>0</v>
          </cell>
          <cell r="M64">
            <v>1</v>
          </cell>
          <cell r="N64" t="str">
            <v>Total Revenue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 t="str">
            <v>Total Revenue</v>
          </cell>
          <cell r="T64">
            <v>0</v>
          </cell>
          <cell r="U64">
            <v>0</v>
          </cell>
          <cell r="V64">
            <v>1</v>
          </cell>
          <cell r="W64" t="str">
            <v>Total Revenue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 t="str">
            <v>Total Revenue</v>
          </cell>
          <cell r="AC64">
            <v>0</v>
          </cell>
        </row>
        <row r="65">
          <cell r="B65" t="str">
            <v xml:space="preserve">   Marketing - Combined</v>
          </cell>
          <cell r="C65">
            <v>0.7</v>
          </cell>
          <cell r="D65">
            <v>0.30000000000000004</v>
          </cell>
          <cell r="E65" t="str">
            <v>Total Revenue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Total Revenue</v>
          </cell>
          <cell r="K65">
            <v>0</v>
          </cell>
          <cell r="L65">
            <v>0.7</v>
          </cell>
          <cell r="M65">
            <v>0.30000000000000004</v>
          </cell>
          <cell r="N65" t="str">
            <v>Total Revenue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 t="str">
            <v>Total Revenue</v>
          </cell>
          <cell r="T65">
            <v>0</v>
          </cell>
          <cell r="U65">
            <v>0.7</v>
          </cell>
          <cell r="V65">
            <v>0.30000000000000004</v>
          </cell>
          <cell r="W65" t="str">
            <v>Total Revenue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 t="str">
            <v>Total Revenue</v>
          </cell>
          <cell r="AC65">
            <v>0</v>
          </cell>
        </row>
        <row r="66">
          <cell r="B66" t="str">
            <v xml:space="preserve">   Franchise Fees</v>
          </cell>
        </row>
        <row r="67">
          <cell r="B67" t="str">
            <v xml:space="preserve">   Utility Costs</v>
          </cell>
          <cell r="C67">
            <v>0.9</v>
          </cell>
          <cell r="D67">
            <v>9.9999999999999978E-2</v>
          </cell>
          <cell r="E67" t="str">
            <v>Total Revenue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Total Revenue</v>
          </cell>
          <cell r="K67">
            <v>0</v>
          </cell>
          <cell r="L67">
            <v>0.9</v>
          </cell>
          <cell r="M67">
            <v>9.9999999999999978E-2</v>
          </cell>
          <cell r="N67" t="str">
            <v>Total Revenue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 t="str">
            <v>Total Revenue</v>
          </cell>
          <cell r="T67">
            <v>0</v>
          </cell>
          <cell r="U67">
            <v>0.9</v>
          </cell>
          <cell r="V67">
            <v>9.9999999999999978E-2</v>
          </cell>
          <cell r="W67" t="str">
            <v>Total Revenue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 t="str">
            <v>Total Revenue</v>
          </cell>
          <cell r="AC67">
            <v>0</v>
          </cell>
        </row>
        <row r="68">
          <cell r="B68" t="str">
            <v xml:space="preserve">   Property Operation &amp; Maintenance - Payroll</v>
          </cell>
          <cell r="C68">
            <v>0.7</v>
          </cell>
          <cell r="D68">
            <v>0.30000000000000004</v>
          </cell>
          <cell r="E68" t="str">
            <v>Total Revenue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Total Revenue</v>
          </cell>
          <cell r="K68">
            <v>0</v>
          </cell>
          <cell r="L68">
            <v>0.7</v>
          </cell>
          <cell r="M68">
            <v>0.30000000000000004</v>
          </cell>
          <cell r="N68" t="str">
            <v>Total Revenue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 t="str">
            <v>Total Revenue</v>
          </cell>
          <cell r="T68">
            <v>0</v>
          </cell>
          <cell r="U68">
            <v>0.7</v>
          </cell>
          <cell r="V68">
            <v>0.30000000000000004</v>
          </cell>
          <cell r="W68" t="str">
            <v>Total Revenue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 t="str">
            <v>Total Revenue</v>
          </cell>
          <cell r="AC68">
            <v>0</v>
          </cell>
        </row>
        <row r="69">
          <cell r="B69" t="str">
            <v xml:space="preserve">   Property Operation &amp; Maintenance - Other</v>
          </cell>
          <cell r="C69">
            <v>0.65</v>
          </cell>
          <cell r="D69">
            <v>0.35</v>
          </cell>
          <cell r="E69" t="str">
            <v>Total Revenue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Total Revenue</v>
          </cell>
          <cell r="K69">
            <v>0</v>
          </cell>
          <cell r="L69">
            <v>0.65</v>
          </cell>
          <cell r="M69">
            <v>0.35</v>
          </cell>
          <cell r="N69" t="str">
            <v>Total Revenue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 t="str">
            <v>Total Revenue</v>
          </cell>
          <cell r="T69">
            <v>0</v>
          </cell>
          <cell r="U69">
            <v>0.65</v>
          </cell>
          <cell r="V69">
            <v>0.35</v>
          </cell>
          <cell r="W69" t="str">
            <v>Total Revenue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 t="str">
            <v>Total Revenue</v>
          </cell>
          <cell r="AC69">
            <v>0</v>
          </cell>
        </row>
        <row r="70">
          <cell r="B70" t="str">
            <v xml:space="preserve">   Property Operation &amp; Maintenance - Combined</v>
          </cell>
          <cell r="C70">
            <v>0.65</v>
          </cell>
          <cell r="D70">
            <v>0.35</v>
          </cell>
          <cell r="E70" t="str">
            <v>Total Revenue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Total Revenue</v>
          </cell>
          <cell r="K70">
            <v>0</v>
          </cell>
          <cell r="L70">
            <v>0.65</v>
          </cell>
          <cell r="M70">
            <v>0.35</v>
          </cell>
          <cell r="N70" t="str">
            <v>Total Revenue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 t="str">
            <v>Total Revenue</v>
          </cell>
          <cell r="T70">
            <v>0</v>
          </cell>
          <cell r="U70">
            <v>0.65</v>
          </cell>
          <cell r="V70">
            <v>0.35</v>
          </cell>
          <cell r="W70" t="str">
            <v>Total Revenue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 t="str">
            <v>Total Revenue</v>
          </cell>
          <cell r="AC70">
            <v>0</v>
          </cell>
        </row>
        <row r="71">
          <cell r="B71" t="str">
            <v xml:space="preserve">   UDOE 1</v>
          </cell>
          <cell r="C71">
            <v>0.5</v>
          </cell>
          <cell r="D71">
            <v>0.5</v>
          </cell>
          <cell r="E71" t="str">
            <v>Total Revenue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Total Revenue</v>
          </cell>
          <cell r="K71">
            <v>0</v>
          </cell>
          <cell r="L71">
            <v>0.5</v>
          </cell>
          <cell r="M71">
            <v>0.5</v>
          </cell>
          <cell r="N71" t="str">
            <v>Total Revenue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 t="str">
            <v>Total Revenue</v>
          </cell>
          <cell r="T71">
            <v>0</v>
          </cell>
          <cell r="U71">
            <v>0.5</v>
          </cell>
          <cell r="V71">
            <v>0.5</v>
          </cell>
          <cell r="W71" t="str">
            <v>Total Revenue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 t="str">
            <v>Total Revenue</v>
          </cell>
          <cell r="AC71">
            <v>0</v>
          </cell>
        </row>
        <row r="72">
          <cell r="B72" t="str">
            <v xml:space="preserve">   UDOE 2</v>
          </cell>
          <cell r="C72">
            <v>0.5</v>
          </cell>
          <cell r="D72">
            <v>0.5</v>
          </cell>
          <cell r="E72" t="str">
            <v>Total Revenue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 t="str">
            <v>Total Revenue</v>
          </cell>
          <cell r="K72">
            <v>0</v>
          </cell>
          <cell r="L72">
            <v>0.5</v>
          </cell>
          <cell r="M72">
            <v>0.5</v>
          </cell>
          <cell r="N72" t="str">
            <v>Total Revenue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 t="str">
            <v>Total Revenue</v>
          </cell>
          <cell r="T72">
            <v>0</v>
          </cell>
          <cell r="U72">
            <v>0.5</v>
          </cell>
          <cell r="V72">
            <v>0.5</v>
          </cell>
          <cell r="W72" t="str">
            <v>Total Revenue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 t="str">
            <v>Total Revenue</v>
          </cell>
          <cell r="AC72">
            <v>0</v>
          </cell>
        </row>
        <row r="73">
          <cell r="B73" t="str">
            <v xml:space="preserve">   UDOE 3</v>
          </cell>
          <cell r="C73">
            <v>0.5</v>
          </cell>
          <cell r="D73">
            <v>0.5</v>
          </cell>
          <cell r="E73" t="str">
            <v>Total Revenue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str">
            <v>Total Revenue</v>
          </cell>
          <cell r="K73">
            <v>0</v>
          </cell>
          <cell r="L73">
            <v>0.5</v>
          </cell>
          <cell r="M73">
            <v>0.5</v>
          </cell>
          <cell r="N73" t="str">
            <v>Total Revenue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 t="str">
            <v>Total Revenue</v>
          </cell>
          <cell r="T73">
            <v>0</v>
          </cell>
          <cell r="U73">
            <v>0.5</v>
          </cell>
          <cell r="V73">
            <v>0.5</v>
          </cell>
          <cell r="W73" t="str">
            <v>Total Revenue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 t="str">
            <v>Total Revenue</v>
          </cell>
          <cell r="AC73">
            <v>0</v>
          </cell>
        </row>
        <row r="74">
          <cell r="B74" t="str">
            <v>Total Undistributed Operating Expenses</v>
          </cell>
          <cell r="C74">
            <v>0</v>
          </cell>
          <cell r="K74">
            <v>0</v>
          </cell>
          <cell r="L74">
            <v>0</v>
          </cell>
          <cell r="T74">
            <v>0</v>
          </cell>
          <cell r="U74">
            <v>0</v>
          </cell>
          <cell r="AC74">
            <v>0</v>
          </cell>
        </row>
        <row r="76">
          <cell r="B76" t="str">
            <v>Income After Undistributed Operating Expenses</v>
          </cell>
          <cell r="C76">
            <v>0</v>
          </cell>
          <cell r="K76">
            <v>0</v>
          </cell>
          <cell r="L76">
            <v>0</v>
          </cell>
          <cell r="T76">
            <v>0</v>
          </cell>
          <cell r="U76">
            <v>0</v>
          </cell>
          <cell r="AC76">
            <v>0</v>
          </cell>
        </row>
        <row r="78">
          <cell r="B78" t="str">
            <v>Fixed Charges</v>
          </cell>
        </row>
        <row r="79">
          <cell r="B79" t="str">
            <v xml:space="preserve">   Management Fee</v>
          </cell>
        </row>
        <row r="80">
          <cell r="B80" t="str">
            <v xml:space="preserve">   Property Taxes</v>
          </cell>
          <cell r="C80">
            <v>1</v>
          </cell>
          <cell r="D80">
            <v>0</v>
          </cell>
          <cell r="E80" t="str">
            <v xml:space="preserve">Occupied Rooms:  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Total Revenue</v>
          </cell>
          <cell r="K80">
            <v>0</v>
          </cell>
          <cell r="L80">
            <v>1</v>
          </cell>
          <cell r="M80">
            <v>0</v>
          </cell>
          <cell r="N80" t="str">
            <v xml:space="preserve">Occupied Rooms:  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 t="str">
            <v>Total Revenue</v>
          </cell>
          <cell r="T80">
            <v>0</v>
          </cell>
          <cell r="U80">
            <v>1</v>
          </cell>
          <cell r="V80">
            <v>0</v>
          </cell>
          <cell r="W80" t="str">
            <v xml:space="preserve">Occupied Rooms:  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 t="str">
            <v>Total Revenue</v>
          </cell>
          <cell r="AC80">
            <v>0</v>
          </cell>
        </row>
        <row r="81">
          <cell r="B81" t="str">
            <v xml:space="preserve">   Insurance</v>
          </cell>
          <cell r="C81">
            <v>1</v>
          </cell>
          <cell r="D81">
            <v>0</v>
          </cell>
          <cell r="E81" t="str">
            <v xml:space="preserve">Occupied Rooms:  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Total Revenue</v>
          </cell>
          <cell r="K81">
            <v>0</v>
          </cell>
          <cell r="L81">
            <v>1</v>
          </cell>
          <cell r="M81">
            <v>0</v>
          </cell>
          <cell r="N81" t="str">
            <v xml:space="preserve">Occupied Rooms:  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 t="str">
            <v>Total Revenue</v>
          </cell>
          <cell r="T81">
            <v>0</v>
          </cell>
          <cell r="U81">
            <v>1</v>
          </cell>
          <cell r="V81">
            <v>0</v>
          </cell>
          <cell r="W81" t="str">
            <v xml:space="preserve">Occupied Rooms:  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 t="str">
            <v>Total Revenue</v>
          </cell>
          <cell r="AC81">
            <v>0</v>
          </cell>
        </row>
        <row r="82">
          <cell r="B82" t="str">
            <v xml:space="preserve">   Reserve for Replacement</v>
          </cell>
        </row>
        <row r="83">
          <cell r="B83" t="str">
            <v xml:space="preserve">   Fixed 1</v>
          </cell>
          <cell r="C83">
            <v>0</v>
          </cell>
          <cell r="D83">
            <v>1</v>
          </cell>
          <cell r="E83" t="str">
            <v xml:space="preserve">   Exp. Other Dept. 8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 t="str">
            <v>Total Revenue</v>
          </cell>
          <cell r="K83">
            <v>0</v>
          </cell>
          <cell r="L83">
            <v>0</v>
          </cell>
          <cell r="M83">
            <v>1</v>
          </cell>
          <cell r="N83" t="str">
            <v xml:space="preserve">   Exp. Other Dept. 8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 t="str">
            <v>Total Revenue</v>
          </cell>
          <cell r="T83">
            <v>0</v>
          </cell>
          <cell r="U83">
            <v>0</v>
          </cell>
          <cell r="V83">
            <v>1</v>
          </cell>
          <cell r="W83" t="str">
            <v xml:space="preserve">   Exp. Other Dept. 8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 t="str">
            <v>Total Revenue</v>
          </cell>
          <cell r="AC83">
            <v>0</v>
          </cell>
        </row>
        <row r="84">
          <cell r="B84" t="str">
            <v xml:space="preserve">   Fixed 2</v>
          </cell>
          <cell r="C84">
            <v>1</v>
          </cell>
          <cell r="D84">
            <v>0</v>
          </cell>
          <cell r="E84" t="str">
            <v xml:space="preserve">   Exp. Other Dept. 8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Total Revenue</v>
          </cell>
          <cell r="K84">
            <v>0</v>
          </cell>
          <cell r="L84">
            <v>1</v>
          </cell>
          <cell r="M84">
            <v>0</v>
          </cell>
          <cell r="N84" t="str">
            <v xml:space="preserve">   Exp. Other Dept. 8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 t="str">
            <v>Total Revenue</v>
          </cell>
          <cell r="T84">
            <v>0</v>
          </cell>
          <cell r="U84">
            <v>1</v>
          </cell>
          <cell r="V84">
            <v>0</v>
          </cell>
          <cell r="W84" t="str">
            <v xml:space="preserve">   Exp. Other Dept. 8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 t="str">
            <v>Total Revenue</v>
          </cell>
          <cell r="AC84">
            <v>0</v>
          </cell>
        </row>
        <row r="85">
          <cell r="B85" t="str">
            <v xml:space="preserve">   Fixed 3</v>
          </cell>
          <cell r="C85">
            <v>1</v>
          </cell>
          <cell r="D85">
            <v>0</v>
          </cell>
          <cell r="E85" t="str">
            <v xml:space="preserve">   Exp. Other Dept. 8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 t="str">
            <v>Total Revenue</v>
          </cell>
          <cell r="K85">
            <v>0</v>
          </cell>
          <cell r="L85">
            <v>1</v>
          </cell>
          <cell r="M85">
            <v>0</v>
          </cell>
          <cell r="N85" t="str">
            <v xml:space="preserve">   Exp. Other Dept. 8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 t="str">
            <v>Total Revenue</v>
          </cell>
          <cell r="T85">
            <v>0</v>
          </cell>
          <cell r="U85">
            <v>1</v>
          </cell>
          <cell r="V85">
            <v>0</v>
          </cell>
          <cell r="W85" t="str">
            <v xml:space="preserve">   Exp. Other Dept. 8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 t="str">
            <v>Total Revenue</v>
          </cell>
          <cell r="AC85">
            <v>0</v>
          </cell>
        </row>
        <row r="86">
          <cell r="B86" t="str">
            <v>Total Fixed Charges</v>
          </cell>
          <cell r="C86">
            <v>0</v>
          </cell>
          <cell r="K86">
            <v>0</v>
          </cell>
          <cell r="L86">
            <v>0</v>
          </cell>
          <cell r="T86">
            <v>0</v>
          </cell>
          <cell r="U86">
            <v>0</v>
          </cell>
          <cell r="AC86">
            <v>0</v>
          </cell>
        </row>
        <row r="88">
          <cell r="B88" t="str">
            <v xml:space="preserve">  Incentive Management Fee</v>
          </cell>
          <cell r="C88">
            <v>0</v>
          </cell>
          <cell r="K88">
            <v>0</v>
          </cell>
          <cell r="L88">
            <v>0</v>
          </cell>
          <cell r="T88">
            <v>0</v>
          </cell>
          <cell r="U88">
            <v>0</v>
          </cell>
          <cell r="AC88">
            <v>0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6">
          <cell r="C16">
            <v>0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33">
          <cell r="AH133" t="e">
            <v>#N/A</v>
          </cell>
        </row>
      </sheetData>
      <sheetData sheetId="87">
        <row r="43">
          <cell r="F43" t="e">
            <v>#N/A</v>
          </cell>
        </row>
        <row r="44">
          <cell r="F44" t="e">
            <v>#N/A</v>
          </cell>
        </row>
      </sheetData>
      <sheetData sheetId="8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s_graphs"/>
      <sheetName val="Summary"/>
      <sheetName val="IRR_Calculation"/>
      <sheetName val="dropdown fields"/>
      <sheetName val="Rooms"/>
      <sheetName val="list"/>
      <sheetName val="2015 YE Act"/>
      <sheetName val="Supporting Schedules"/>
      <sheetName val="Input Page"/>
      <sheetName val="Data Validations"/>
      <sheetName val="MSTR"/>
      <sheetName val="Bank List"/>
      <sheetName val="Trans Type"/>
      <sheetName val="Lookups"/>
      <sheetName val="AE Reference Sheet"/>
      <sheetName val="Underwriting Assumptions"/>
      <sheetName val="Occ Cost Analysis"/>
      <sheetName val="AE RR"/>
      <sheetName val="Sheet5"/>
      <sheetName val="Leasing Activity"/>
      <sheetName val="Summary Stats"/>
      <sheetName val="Summary Stats - Dec"/>
      <sheetName val="Deduction"/>
      <sheetName val="Occupied Area"/>
      <sheetName val="CF"/>
      <sheetName val="PGR"/>
      <sheetName val="Deduction - Dec"/>
      <sheetName val="Occupied Area - Dec"/>
      <sheetName val="CF - Dec"/>
      <sheetName val="PGR - Dec"/>
      <sheetName val="Rent Roll 1.17"/>
      <sheetName val="Total Tenant Revenue "/>
      <sheetName val="Property Sales and Occupancy Co"/>
      <sheetName val="Sch Base Rental Rev"/>
      <sheetName val="Retail Sales % Rev"/>
      <sheetName val="Exp Reimb"/>
      <sheetName val="Retail Sales"/>
      <sheetName val="Leases"/>
      <sheetName val="Sheet1"/>
      <sheetName val="Sales"/>
      <sheetName val="Sales Data"/>
      <sheetName val="Sales Data v2"/>
    </sheetNames>
    <sheetDataSet>
      <sheetData sheetId="0">
        <row r="12">
          <cell r="A12" t="str">
            <v>Yr 1</v>
          </cell>
          <cell r="G12">
            <v>1</v>
          </cell>
          <cell r="H12">
            <v>21312753</v>
          </cell>
          <cell r="K12">
            <v>20655114</v>
          </cell>
          <cell r="L12">
            <v>19595403.681635536</v>
          </cell>
        </row>
        <row r="13">
          <cell r="G13">
            <v>2</v>
          </cell>
          <cell r="H13">
            <v>22703977</v>
          </cell>
          <cell r="K13">
            <v>22214927</v>
          </cell>
          <cell r="L13">
            <v>20917933.708900958</v>
          </cell>
        </row>
        <row r="14">
          <cell r="G14">
            <v>3</v>
          </cell>
          <cell r="H14">
            <v>23289088</v>
          </cell>
          <cell r="K14">
            <v>21780529</v>
          </cell>
          <cell r="L14">
            <v>21431602.977256998</v>
          </cell>
        </row>
        <row r="15">
          <cell r="G15">
            <v>4</v>
          </cell>
          <cell r="H15">
            <v>23894859</v>
          </cell>
          <cell r="K15">
            <v>22507380</v>
          </cell>
          <cell r="L15">
            <v>21963074.576347277</v>
          </cell>
        </row>
        <row r="16">
          <cell r="G16">
            <v>5</v>
          </cell>
          <cell r="H16">
            <v>24719909</v>
          </cell>
          <cell r="K16">
            <v>23010856</v>
          </cell>
          <cell r="L16">
            <v>22710853.19940117</v>
          </cell>
        </row>
        <row r="17">
          <cell r="G17">
            <v>6</v>
          </cell>
          <cell r="H17">
            <v>25975167</v>
          </cell>
          <cell r="K17">
            <v>22812833</v>
          </cell>
          <cell r="L17">
            <v>23885748.967377216</v>
          </cell>
        </row>
        <row r="18">
          <cell r="G18">
            <v>7</v>
          </cell>
          <cell r="H18">
            <v>28691489</v>
          </cell>
          <cell r="K18">
            <v>22455706</v>
          </cell>
          <cell r="L18">
            <v>26518494.246072304</v>
          </cell>
        </row>
        <row r="19">
          <cell r="G19">
            <v>8</v>
          </cell>
          <cell r="H19">
            <v>30659817</v>
          </cell>
          <cell r="K19">
            <v>29178784</v>
          </cell>
          <cell r="L19">
            <v>28399902.455915194</v>
          </cell>
        </row>
        <row r="20">
          <cell r="G20">
            <v>9</v>
          </cell>
          <cell r="H20">
            <v>31193653</v>
          </cell>
          <cell r="K20">
            <v>30122886</v>
          </cell>
          <cell r="L20">
            <v>28843341.874151804</v>
          </cell>
        </row>
        <row r="21">
          <cell r="G21">
            <v>10</v>
          </cell>
          <cell r="H21">
            <v>32157016</v>
          </cell>
          <cell r="K21">
            <v>26727473</v>
          </cell>
          <cell r="L21">
            <v>29712692.429117873</v>
          </cell>
        </row>
        <row r="22">
          <cell r="G22">
            <v>11</v>
          </cell>
          <cell r="H22">
            <v>33663611</v>
          </cell>
          <cell r="K22">
            <v>31917730</v>
          </cell>
          <cell r="L22">
            <v>31121514.486282591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>
        <row r="12">
          <cell r="G12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ldwide Plaza"/>
      <sheetName val="Assumed Debt"/>
      <sheetName val="Output (Placeholder)"/>
      <sheetName val="Closing Cost SBS (Placeholder)"/>
      <sheetName val="BREP RR"/>
      <sheetName val="RL --&gt;"/>
      <sheetName val="RL Rent Roll"/>
      <sheetName val="RL Rollover"/>
      <sheetName val="RL MLAs"/>
      <sheetName val="Argus --&gt;"/>
      <sheetName val="Argus CFs"/>
      <sheetName val="Mapping"/>
      <sheetName val="Libor"/>
    </sheetNames>
    <sheetDataSet>
      <sheetData sheetId="0">
        <row r="6">
          <cell r="B6">
            <v>42916</v>
          </cell>
        </row>
      </sheetData>
      <sheetData sheetId="1"/>
      <sheetData sheetId="2"/>
      <sheetData sheetId="3"/>
      <sheetData sheetId="4"/>
      <sheetData sheetId="5"/>
      <sheetData sheetId="6">
        <row r="16">
          <cell r="A16">
            <v>1</v>
          </cell>
          <cell r="C16" t="str">
            <v>WorldwidePlaza (1)</v>
          </cell>
          <cell r="D16" t="str">
            <v>Blue Dog Cafe</v>
          </cell>
          <cell r="E16" t="str">
            <v>Contract</v>
          </cell>
          <cell r="F16" t="str">
            <v>Store 100</v>
          </cell>
          <cell r="G16">
            <v>40544</v>
          </cell>
          <cell r="H16">
            <v>44377</v>
          </cell>
          <cell r="I16">
            <v>1334</v>
          </cell>
          <cell r="K16" t="e">
            <v>#VALUE!</v>
          </cell>
          <cell r="M16">
            <v>42736</v>
          </cell>
          <cell r="N16">
            <v>1334</v>
          </cell>
          <cell r="O16">
            <v>66.584707646176909</v>
          </cell>
          <cell r="P16">
            <v>88824</v>
          </cell>
          <cell r="Q16" t="str">
            <v>Blue Dog Cafe (ST100)</v>
          </cell>
          <cell r="R16">
            <v>74.94</v>
          </cell>
          <cell r="S16">
            <v>100.38</v>
          </cell>
          <cell r="T16">
            <v>0.74656306037059172</v>
          </cell>
          <cell r="U16" t="str">
            <v>Market</v>
          </cell>
          <cell r="V16" t="str">
            <v>Retail - Street</v>
          </cell>
          <cell r="W16">
            <v>0</v>
          </cell>
        </row>
        <row r="17">
          <cell r="A17">
            <v>0</v>
          </cell>
          <cell r="M17">
            <v>42917</v>
          </cell>
          <cell r="O17">
            <v>68.581709145427283</v>
          </cell>
        </row>
        <row r="18">
          <cell r="A18">
            <v>0</v>
          </cell>
          <cell r="M18">
            <v>43282</v>
          </cell>
          <cell r="O18">
            <v>70.641679160419784</v>
          </cell>
        </row>
        <row r="19">
          <cell r="A19">
            <v>0</v>
          </cell>
          <cell r="M19">
            <v>43647</v>
          </cell>
          <cell r="O19">
            <v>72.755622188905548</v>
          </cell>
        </row>
        <row r="20">
          <cell r="A20">
            <v>0</v>
          </cell>
          <cell r="M20">
            <v>44013</v>
          </cell>
          <cell r="O20">
            <v>74.941529235382305</v>
          </cell>
        </row>
        <row r="21">
          <cell r="A21">
            <v>0</v>
          </cell>
        </row>
        <row r="22">
          <cell r="A22">
            <v>2</v>
          </cell>
          <cell r="C22" t="str">
            <v>WorldwidePlaza (1)</v>
          </cell>
          <cell r="D22" t="str">
            <v>Building Storage</v>
          </cell>
          <cell r="E22" t="str">
            <v>Contract</v>
          </cell>
          <cell r="F22" t="str">
            <v>Store 101</v>
          </cell>
          <cell r="G22">
            <v>40179</v>
          </cell>
          <cell r="H22">
            <v>51501</v>
          </cell>
          <cell r="I22">
            <v>888</v>
          </cell>
          <cell r="K22" t="e">
            <v>#VALUE!</v>
          </cell>
          <cell r="M22">
            <v>42736</v>
          </cell>
          <cell r="N22">
            <v>888</v>
          </cell>
          <cell r="O22">
            <v>0</v>
          </cell>
          <cell r="P22">
            <v>0</v>
          </cell>
          <cell r="Q22" t="str">
            <v>None</v>
          </cell>
          <cell r="S22" t="str">
            <v>Expires after Report Term</v>
          </cell>
          <cell r="U22" t="str">
            <v>Market</v>
          </cell>
          <cell r="V22" t="str">
            <v>Retail - Arcade</v>
          </cell>
          <cell r="W22">
            <v>0</v>
          </cell>
        </row>
        <row r="23">
          <cell r="A23">
            <v>0</v>
          </cell>
          <cell r="O23" t="str">
            <v>Rent continues after Report Term</v>
          </cell>
        </row>
        <row r="24">
          <cell r="A24">
            <v>0</v>
          </cell>
        </row>
        <row r="25">
          <cell r="A25">
            <v>3</v>
          </cell>
          <cell r="C25" t="str">
            <v>WorldwidePlaza (1)</v>
          </cell>
          <cell r="D25" t="str">
            <v>Building Storage / Security</v>
          </cell>
          <cell r="E25" t="str">
            <v>Contract</v>
          </cell>
          <cell r="F25" t="str">
            <v>C2-00</v>
          </cell>
          <cell r="G25">
            <v>35977</v>
          </cell>
          <cell r="H25">
            <v>51501</v>
          </cell>
          <cell r="I25">
            <v>2040</v>
          </cell>
          <cell r="K25" t="e">
            <v>#VALUE!</v>
          </cell>
          <cell r="M25">
            <v>42736</v>
          </cell>
          <cell r="N25">
            <v>2040</v>
          </cell>
          <cell r="O25">
            <v>0</v>
          </cell>
          <cell r="P25">
            <v>0</v>
          </cell>
          <cell r="Q25" t="str">
            <v>None</v>
          </cell>
          <cell r="S25" t="str">
            <v>Expires after Report Term</v>
          </cell>
          <cell r="U25" t="str">
            <v>Market</v>
          </cell>
          <cell r="V25" t="str">
            <v>Concourse</v>
          </cell>
          <cell r="W25">
            <v>0</v>
          </cell>
        </row>
        <row r="26">
          <cell r="A26">
            <v>0</v>
          </cell>
          <cell r="O26" t="str">
            <v>Rent continues after Report Term</v>
          </cell>
        </row>
        <row r="27">
          <cell r="A27">
            <v>0</v>
          </cell>
        </row>
        <row r="28">
          <cell r="A28">
            <v>4</v>
          </cell>
          <cell r="C28" t="str">
            <v>WorldwidePlaza (1)</v>
          </cell>
          <cell r="D28" t="str">
            <v>CBS Broadcasting, Inc</v>
          </cell>
          <cell r="E28" t="str">
            <v>Contract</v>
          </cell>
          <cell r="F28" t="str">
            <v>3000</v>
          </cell>
          <cell r="G28">
            <v>41913</v>
          </cell>
          <cell r="H28">
            <v>46418</v>
          </cell>
          <cell r="I28">
            <v>32598</v>
          </cell>
          <cell r="K28" t="e">
            <v>#VALUE!</v>
          </cell>
          <cell r="M28">
            <v>42736</v>
          </cell>
          <cell r="N28">
            <v>32598</v>
          </cell>
          <cell r="O28">
            <v>61.000184060371801</v>
          </cell>
          <cell r="P28">
            <v>1988484</v>
          </cell>
          <cell r="Q28" t="str">
            <v>CBS (3000)</v>
          </cell>
          <cell r="R28">
            <v>66</v>
          </cell>
          <cell r="S28">
            <v>108.58</v>
          </cell>
          <cell r="T28">
            <v>0.60784674894087309</v>
          </cell>
          <cell r="U28" t="str">
            <v>Market</v>
          </cell>
          <cell r="V28" t="str">
            <v>Office Mid-High (30-39)</v>
          </cell>
          <cell r="W28">
            <v>0</v>
          </cell>
        </row>
        <row r="29">
          <cell r="A29">
            <v>0</v>
          </cell>
          <cell r="M29">
            <v>44440</v>
          </cell>
          <cell r="O29">
            <v>66</v>
          </cell>
        </row>
        <row r="30">
          <cell r="A30">
            <v>0</v>
          </cell>
        </row>
        <row r="31">
          <cell r="A31">
            <v>5</v>
          </cell>
          <cell r="C31" t="str">
            <v>WorldwidePlaza (1)</v>
          </cell>
          <cell r="D31" t="str">
            <v>Cogent</v>
          </cell>
          <cell r="E31" t="str">
            <v>Contract</v>
          </cell>
          <cell r="F31" t="str">
            <v>Roof</v>
          </cell>
          <cell r="G31">
            <v>41640</v>
          </cell>
          <cell r="H31">
            <v>43465</v>
          </cell>
          <cell r="I31">
            <v>1</v>
          </cell>
          <cell r="K31" t="e">
            <v>#VALUE!</v>
          </cell>
          <cell r="M31">
            <v>42736</v>
          </cell>
          <cell r="N31">
            <v>1</v>
          </cell>
          <cell r="O31">
            <v>7200</v>
          </cell>
          <cell r="P31">
            <v>7200</v>
          </cell>
          <cell r="Q31" t="str">
            <v>None</v>
          </cell>
          <cell r="R31">
            <v>7200</v>
          </cell>
          <cell r="S31">
            <v>0</v>
          </cell>
          <cell r="T31">
            <v>0</v>
          </cell>
          <cell r="U31" t="str">
            <v>Renew</v>
          </cell>
          <cell r="V31" t="str">
            <v>Telecom</v>
          </cell>
          <cell r="W31">
            <v>0</v>
          </cell>
        </row>
        <row r="32">
          <cell r="A32">
            <v>0</v>
          </cell>
        </row>
        <row r="33">
          <cell r="A33">
            <v>6</v>
          </cell>
          <cell r="C33" t="str">
            <v>WorldwidePlaza (1)</v>
          </cell>
          <cell r="D33" t="str">
            <v>Cravath Swaine &amp; Moore</v>
          </cell>
          <cell r="E33" t="str">
            <v>Contract</v>
          </cell>
          <cell r="F33" t="str">
            <v>2000</v>
          </cell>
          <cell r="G33">
            <v>39326</v>
          </cell>
          <cell r="H33">
            <v>45535</v>
          </cell>
          <cell r="I33">
            <v>33556</v>
          </cell>
          <cell r="K33" t="e">
            <v>#VALUE!</v>
          </cell>
          <cell r="M33">
            <v>42736</v>
          </cell>
          <cell r="N33">
            <v>33556</v>
          </cell>
          <cell r="O33">
            <v>107.00011920371915</v>
          </cell>
          <cell r="P33">
            <v>3590496</v>
          </cell>
          <cell r="Q33" t="str">
            <v>Cravath (2000)</v>
          </cell>
          <cell r="R33">
            <v>121</v>
          </cell>
          <cell r="S33">
            <v>83.88</v>
          </cell>
          <cell r="T33">
            <v>1.4425369575584168</v>
          </cell>
          <cell r="U33" t="str">
            <v>Market</v>
          </cell>
          <cell r="V33" t="str">
            <v>Office Mid-Low (20-29)</v>
          </cell>
          <cell r="W33">
            <v>0</v>
          </cell>
        </row>
        <row r="34">
          <cell r="A34">
            <v>0</v>
          </cell>
          <cell r="M34">
            <v>42979</v>
          </cell>
          <cell r="O34">
            <v>114</v>
          </cell>
        </row>
        <row r="35">
          <cell r="A35">
            <v>0</v>
          </cell>
          <cell r="M35">
            <v>44805</v>
          </cell>
          <cell r="O35">
            <v>120.99988079628085</v>
          </cell>
        </row>
        <row r="36">
          <cell r="A36">
            <v>0</v>
          </cell>
        </row>
        <row r="37">
          <cell r="A37">
            <v>7</v>
          </cell>
          <cell r="C37" t="str">
            <v>WorldwidePlaza (1)</v>
          </cell>
          <cell r="D37" t="str">
            <v>Cravath Swaine &amp; Moore</v>
          </cell>
          <cell r="E37" t="str">
            <v>Contract</v>
          </cell>
          <cell r="F37" t="str">
            <v>3200</v>
          </cell>
          <cell r="G37">
            <v>39995</v>
          </cell>
          <cell r="H37">
            <v>45535</v>
          </cell>
          <cell r="I37">
            <v>34144</v>
          </cell>
          <cell r="K37" t="e">
            <v>#VALUE!</v>
          </cell>
          <cell r="M37">
            <v>42736</v>
          </cell>
          <cell r="N37">
            <v>34144</v>
          </cell>
          <cell r="O37">
            <v>117</v>
          </cell>
          <cell r="P37">
            <v>3994848</v>
          </cell>
          <cell r="Q37" t="str">
            <v>Cravath (3200)</v>
          </cell>
          <cell r="R37">
            <v>131</v>
          </cell>
          <cell r="S37">
            <v>99.37</v>
          </cell>
          <cell r="T37">
            <v>1.3183053235382911</v>
          </cell>
          <cell r="U37" t="str">
            <v>Market</v>
          </cell>
          <cell r="V37" t="str">
            <v>Office Mid-High (30-39)</v>
          </cell>
          <cell r="W37">
            <v>0</v>
          </cell>
        </row>
        <row r="38">
          <cell r="A38">
            <v>0</v>
          </cell>
          <cell r="M38">
            <v>43647</v>
          </cell>
          <cell r="O38">
            <v>123.99988284910965</v>
          </cell>
        </row>
        <row r="39">
          <cell r="A39">
            <v>0</v>
          </cell>
          <cell r="M39">
            <v>45474</v>
          </cell>
          <cell r="O39">
            <v>131.00011715089033</v>
          </cell>
        </row>
        <row r="40">
          <cell r="A40">
            <v>0</v>
          </cell>
        </row>
        <row r="41">
          <cell r="A41">
            <v>8</v>
          </cell>
          <cell r="C41" t="str">
            <v>WorldwidePlaza (1)</v>
          </cell>
          <cell r="D41" t="str">
            <v>Cravath Swaine &amp; Moore</v>
          </cell>
          <cell r="E41" t="str">
            <v>Contract</v>
          </cell>
          <cell r="F41" t="str">
            <v>See Notes</v>
          </cell>
          <cell r="G41">
            <v>40057</v>
          </cell>
          <cell r="H41">
            <v>45535</v>
          </cell>
          <cell r="I41">
            <v>549435</v>
          </cell>
          <cell r="K41" t="e">
            <v>#VALUE!</v>
          </cell>
          <cell r="M41">
            <v>42736</v>
          </cell>
          <cell r="N41">
            <v>549435</v>
          </cell>
          <cell r="O41">
            <v>90.000010920309052</v>
          </cell>
          <cell r="P41">
            <v>49449156</v>
          </cell>
          <cell r="Q41" t="str">
            <v>Cravath (See Notes)</v>
          </cell>
          <cell r="R41">
            <v>95</v>
          </cell>
          <cell r="S41">
            <v>101.11</v>
          </cell>
          <cell r="T41">
            <v>0.93957076451389576</v>
          </cell>
          <cell r="U41" t="str">
            <v>Market</v>
          </cell>
          <cell r="V41" t="str">
            <v>Cravath MLA</v>
          </cell>
          <cell r="W41" t="str">
            <v>Suite	SF	Mkt Rent_x000D_100	5,770	$60.00 _x000D_200	7,267	$60.00 _x000D_1800	38,979	$60.00 _x000D_2100	32,235	$65.00 _x000D_2200	32,235	$65.00 _x000D_3100	33,233	$77.00 _x000D_3600	33,292	$77.00 _x000D_3800	33,292	$77.00 _x000D_3900	33,292	$77.00 _x000D_4000	33,280	$85.00 _x000D_4100	33,280	$85.00 _x000D_4200	31,727	$85.00 _x000D_4300	31,733	$85.00 _x000D_4400	31,733	$85.00 _x000D_4500	31,733	$85.00_x000D_Total	549,435	78.35_x000D_</v>
          </cell>
        </row>
        <row r="42">
          <cell r="A42">
            <v>0</v>
          </cell>
          <cell r="M42">
            <v>43709</v>
          </cell>
          <cell r="O42">
            <v>95.000005460154526</v>
          </cell>
        </row>
        <row r="43">
          <cell r="A43">
            <v>0</v>
          </cell>
        </row>
        <row r="44">
          <cell r="A44">
            <v>9</v>
          </cell>
          <cell r="C44" t="str">
            <v>WorldwidePlaza (1)</v>
          </cell>
          <cell r="D44" t="str">
            <v>Donna Bell's Bake Shop</v>
          </cell>
          <cell r="E44" t="str">
            <v>Contract</v>
          </cell>
          <cell r="F44" t="str">
            <v>Store 107</v>
          </cell>
          <cell r="G44">
            <v>40391</v>
          </cell>
          <cell r="H44">
            <v>44227</v>
          </cell>
          <cell r="I44">
            <v>676</v>
          </cell>
          <cell r="K44" t="e">
            <v>#VALUE!</v>
          </cell>
          <cell r="M44">
            <v>42736</v>
          </cell>
          <cell r="N44">
            <v>676</v>
          </cell>
          <cell r="O44">
            <v>101.50295857988165</v>
          </cell>
          <cell r="P44">
            <v>68616</v>
          </cell>
          <cell r="Q44" t="str">
            <v>Donna Bella (ST107)</v>
          </cell>
          <cell r="R44">
            <v>110.91</v>
          </cell>
          <cell r="S44">
            <v>100.38</v>
          </cell>
          <cell r="T44">
            <v>1.1049013747758518</v>
          </cell>
          <cell r="U44" t="str">
            <v>Market</v>
          </cell>
          <cell r="V44" t="str">
            <v>Retail - Street</v>
          </cell>
          <cell r="W44">
            <v>0</v>
          </cell>
        </row>
        <row r="45">
          <cell r="A45">
            <v>0</v>
          </cell>
          <cell r="M45">
            <v>42948</v>
          </cell>
          <cell r="O45">
            <v>104.53846153846153</v>
          </cell>
        </row>
        <row r="46">
          <cell r="A46">
            <v>0</v>
          </cell>
          <cell r="M46">
            <v>43313</v>
          </cell>
          <cell r="O46">
            <v>107.68047337278107</v>
          </cell>
        </row>
        <row r="47">
          <cell r="A47">
            <v>0</v>
          </cell>
          <cell r="M47">
            <v>43678</v>
          </cell>
          <cell r="O47">
            <v>110.89349112426035</v>
          </cell>
        </row>
        <row r="48">
          <cell r="A48">
            <v>0</v>
          </cell>
        </row>
        <row r="49">
          <cell r="A49">
            <v>10</v>
          </cell>
          <cell r="C49" t="str">
            <v>WorldwidePlaza (1)</v>
          </cell>
          <cell r="D49" t="str">
            <v>Just Salad</v>
          </cell>
          <cell r="E49" t="str">
            <v>Contract</v>
          </cell>
          <cell r="F49" t="str">
            <v>Store 110</v>
          </cell>
          <cell r="G49">
            <v>41091</v>
          </cell>
          <cell r="H49">
            <v>44926</v>
          </cell>
          <cell r="I49">
            <v>1819</v>
          </cell>
          <cell r="K49" t="e">
            <v>#VALUE!</v>
          </cell>
          <cell r="M49">
            <v>42736</v>
          </cell>
          <cell r="N49">
            <v>1819</v>
          </cell>
          <cell r="O49">
            <v>89.09950522264981</v>
          </cell>
          <cell r="P49">
            <v>162072</v>
          </cell>
          <cell r="Q49" t="str">
            <v>Just Salad (ST110)</v>
          </cell>
          <cell r="R49">
            <v>103.3</v>
          </cell>
          <cell r="S49">
            <v>103.4</v>
          </cell>
          <cell r="T49">
            <v>0.99903288201160534</v>
          </cell>
          <cell r="U49" t="str">
            <v>Market</v>
          </cell>
          <cell r="V49" t="str">
            <v>Retail - Street</v>
          </cell>
          <cell r="W49">
            <v>0</v>
          </cell>
        </row>
        <row r="50">
          <cell r="A50">
            <v>0</v>
          </cell>
          <cell r="M50">
            <v>42917</v>
          </cell>
          <cell r="O50">
            <v>91.771302913688842</v>
          </cell>
        </row>
        <row r="51">
          <cell r="A51">
            <v>0</v>
          </cell>
          <cell r="M51">
            <v>43282</v>
          </cell>
          <cell r="O51">
            <v>94.528862012094564</v>
          </cell>
        </row>
        <row r="52">
          <cell r="A52">
            <v>0</v>
          </cell>
          <cell r="M52">
            <v>43647</v>
          </cell>
          <cell r="O52">
            <v>97.36558548653106</v>
          </cell>
        </row>
        <row r="53">
          <cell r="A53">
            <v>0</v>
          </cell>
          <cell r="M53">
            <v>44013</v>
          </cell>
          <cell r="O53">
            <v>100.28147333699835</v>
          </cell>
        </row>
        <row r="54">
          <cell r="A54">
            <v>0</v>
          </cell>
          <cell r="M54">
            <v>44378</v>
          </cell>
          <cell r="O54">
            <v>103.28971962616822</v>
          </cell>
        </row>
        <row r="55">
          <cell r="A55">
            <v>0</v>
          </cell>
        </row>
        <row r="56">
          <cell r="A56">
            <v>11</v>
          </cell>
          <cell r="C56" t="str">
            <v>WorldwidePlaza (1)</v>
          </cell>
          <cell r="D56" t="str">
            <v>Level 3</v>
          </cell>
          <cell r="E56" t="str">
            <v>Contract</v>
          </cell>
          <cell r="F56" t="str">
            <v>Roof</v>
          </cell>
          <cell r="G56">
            <v>42370</v>
          </cell>
          <cell r="H56">
            <v>46022</v>
          </cell>
          <cell r="I56">
            <v>1</v>
          </cell>
          <cell r="K56" t="e">
            <v>#VALUE!</v>
          </cell>
          <cell r="M56">
            <v>42736</v>
          </cell>
          <cell r="N56">
            <v>1</v>
          </cell>
          <cell r="O56">
            <v>18000</v>
          </cell>
          <cell r="P56">
            <v>18000</v>
          </cell>
          <cell r="Q56" t="str">
            <v>None</v>
          </cell>
          <cell r="R56">
            <v>18000</v>
          </cell>
          <cell r="S56">
            <v>0</v>
          </cell>
          <cell r="T56">
            <v>0</v>
          </cell>
          <cell r="U56" t="str">
            <v>Renew</v>
          </cell>
          <cell r="V56" t="str">
            <v>Telecom</v>
          </cell>
          <cell r="W56">
            <v>0</v>
          </cell>
        </row>
        <row r="57">
          <cell r="A57">
            <v>0</v>
          </cell>
        </row>
        <row r="58">
          <cell r="A58">
            <v>12</v>
          </cell>
          <cell r="C58" t="str">
            <v>WorldwidePlaza (1)</v>
          </cell>
          <cell r="D58" t="str">
            <v>M Shanken Communications</v>
          </cell>
          <cell r="E58" t="str">
            <v>Contract</v>
          </cell>
          <cell r="F58" t="str">
            <v>0206</v>
          </cell>
          <cell r="G58">
            <v>41730</v>
          </cell>
          <cell r="H58">
            <v>45747</v>
          </cell>
          <cell r="I58">
            <v>4202</v>
          </cell>
          <cell r="K58" t="e">
            <v>#VALUE!</v>
          </cell>
          <cell r="M58">
            <v>42736</v>
          </cell>
          <cell r="N58">
            <v>4202</v>
          </cell>
          <cell r="O58">
            <v>47.500237981913372</v>
          </cell>
          <cell r="P58">
            <v>199596</v>
          </cell>
          <cell r="Q58" t="str">
            <v>None</v>
          </cell>
          <cell r="R58">
            <v>50</v>
          </cell>
          <cell r="S58">
            <v>79.75</v>
          </cell>
          <cell r="T58">
            <v>0.62695924764890287</v>
          </cell>
          <cell r="U58" t="str">
            <v>Market</v>
          </cell>
          <cell r="V58" t="str">
            <v>Office Low (2-19)</v>
          </cell>
          <cell r="W58">
            <v>0</v>
          </cell>
        </row>
        <row r="59">
          <cell r="A59">
            <v>0</v>
          </cell>
          <cell r="M59">
            <v>43922</v>
          </cell>
          <cell r="O59">
            <v>49.999048072346504</v>
          </cell>
        </row>
        <row r="60">
          <cell r="A60">
            <v>0</v>
          </cell>
        </row>
        <row r="61">
          <cell r="A61">
            <v>13</v>
          </cell>
          <cell r="C61" t="str">
            <v>WorldwidePlaza (1)</v>
          </cell>
          <cell r="D61" t="str">
            <v>M Shanken Communications</v>
          </cell>
          <cell r="E61" t="str">
            <v>Contract</v>
          </cell>
          <cell r="F61" t="str">
            <v>3300</v>
          </cell>
          <cell r="G61">
            <v>41730</v>
          </cell>
          <cell r="H61">
            <v>45747</v>
          </cell>
          <cell r="I61">
            <v>34216</v>
          </cell>
          <cell r="K61" t="e">
            <v>#VALUE!</v>
          </cell>
          <cell r="M61">
            <v>42736</v>
          </cell>
          <cell r="N61">
            <v>34216</v>
          </cell>
          <cell r="O61">
            <v>60</v>
          </cell>
          <cell r="P61">
            <v>2052960</v>
          </cell>
          <cell r="Q61" t="str">
            <v>M Shanken (3300, 206)</v>
          </cell>
          <cell r="R61">
            <v>65</v>
          </cell>
          <cell r="S61">
            <v>102.35</v>
          </cell>
          <cell r="T61">
            <v>0.63507572056668293</v>
          </cell>
          <cell r="U61" t="str">
            <v>Market</v>
          </cell>
          <cell r="V61" t="str">
            <v>Office Mid-High (30-39)</v>
          </cell>
          <cell r="W61">
            <v>0</v>
          </cell>
        </row>
        <row r="62">
          <cell r="A62">
            <v>0</v>
          </cell>
          <cell r="M62">
            <v>43922</v>
          </cell>
          <cell r="O62">
            <v>65.00011690437222</v>
          </cell>
        </row>
        <row r="63">
          <cell r="A63">
            <v>0</v>
          </cell>
        </row>
        <row r="64">
          <cell r="A64">
            <v>14</v>
          </cell>
          <cell r="C64" t="str">
            <v>WorldwidePlaza (1)</v>
          </cell>
          <cell r="D64" t="str">
            <v>Nomura Holdings Concourse</v>
          </cell>
          <cell r="E64" t="str">
            <v>Contract</v>
          </cell>
          <cell r="F64" t="str">
            <v>Concourse</v>
          </cell>
          <cell r="G64">
            <v>40909</v>
          </cell>
          <cell r="H64">
            <v>48852</v>
          </cell>
          <cell r="I64">
            <v>69180</v>
          </cell>
          <cell r="K64" t="e">
            <v>#VALUE!</v>
          </cell>
          <cell r="M64">
            <v>42736</v>
          </cell>
          <cell r="N64">
            <v>69180</v>
          </cell>
          <cell r="O64">
            <v>23</v>
          </cell>
          <cell r="P64">
            <v>1591140</v>
          </cell>
          <cell r="Q64" t="str">
            <v>None</v>
          </cell>
          <cell r="R64">
            <v>29</v>
          </cell>
          <cell r="S64">
            <v>50.51</v>
          </cell>
          <cell r="T64">
            <v>0.57414373391407647</v>
          </cell>
          <cell r="U64" t="str">
            <v>Market</v>
          </cell>
          <cell r="V64" t="str">
            <v>Concourse</v>
          </cell>
          <cell r="W64" t="str">
            <v>Includes the following:_x000D__x000D_Suite	                                                                 SF_x000D_Concourse 1	                                                 26,055 _x000D_Concourse 2-03 (Initial Concourse 2 Space)	 19,136 _x000D_First Amend:  Adds Conc. Level 1 Exp. Space	 19,318 _x000D_Concourse 2-02 (Additional Concourse 2 space)	 4,671</v>
          </cell>
        </row>
        <row r="65">
          <cell r="A65">
            <v>0</v>
          </cell>
          <cell r="M65">
            <v>43344</v>
          </cell>
          <cell r="O65">
            <v>25</v>
          </cell>
        </row>
        <row r="66">
          <cell r="A66">
            <v>0</v>
          </cell>
          <cell r="M66">
            <v>45170</v>
          </cell>
          <cell r="O66">
            <v>27</v>
          </cell>
        </row>
        <row r="67">
          <cell r="A67">
            <v>0</v>
          </cell>
          <cell r="M67">
            <v>46997</v>
          </cell>
          <cell r="O67">
            <v>29</v>
          </cell>
        </row>
        <row r="68">
          <cell r="A68">
            <v>0</v>
          </cell>
        </row>
        <row r="69">
          <cell r="A69">
            <v>15</v>
          </cell>
          <cell r="C69" t="str">
            <v>WorldwidePlaza (1)</v>
          </cell>
          <cell r="D69" t="str">
            <v>Nomura Holdings Lower Premise</v>
          </cell>
          <cell r="E69" t="str">
            <v>Contract</v>
          </cell>
          <cell r="F69" t="str">
            <v>0200-1900</v>
          </cell>
          <cell r="G69">
            <v>40909</v>
          </cell>
          <cell r="H69">
            <v>48852</v>
          </cell>
          <cell r="I69">
            <v>552030</v>
          </cell>
          <cell r="K69" t="e">
            <v>#VALUE!</v>
          </cell>
          <cell r="M69">
            <v>42736</v>
          </cell>
          <cell r="N69">
            <v>552030</v>
          </cell>
          <cell r="O69">
            <v>46</v>
          </cell>
          <cell r="P69">
            <v>25393380</v>
          </cell>
          <cell r="Q69" t="str">
            <v>None</v>
          </cell>
          <cell r="R69">
            <v>58</v>
          </cell>
          <cell r="S69">
            <v>101.03</v>
          </cell>
          <cell r="T69">
            <v>0.57408690487973868</v>
          </cell>
          <cell r="U69" t="str">
            <v>Market</v>
          </cell>
          <cell r="V69" t="str">
            <v>Office Low (2-19)</v>
          </cell>
          <cell r="W69" t="str">
            <v>Includes the following:_x000D__x000D_Suite	SF_x000D_203	 7,739 _x000D_204	 6,744 _x000D_400	 72,417 _x000D_500	 54,805 _x000D_600	 54,812 _x000D_700	 47,354 _x000D_800	 47,372 _x000D_900	 47,372 _x000D_1000	 47,372 _x000D_1500	 42,178 _x000D_1600	 42,164 _x000D_1700	 41,578 _x000D_1900	 40,123</v>
          </cell>
        </row>
        <row r="70">
          <cell r="A70">
            <v>0</v>
          </cell>
          <cell r="M70">
            <v>43344</v>
          </cell>
          <cell r="O70">
            <v>50</v>
          </cell>
        </row>
        <row r="71">
          <cell r="A71">
            <v>0</v>
          </cell>
          <cell r="M71">
            <v>45170</v>
          </cell>
          <cell r="O71">
            <v>54</v>
          </cell>
        </row>
        <row r="72">
          <cell r="A72">
            <v>0</v>
          </cell>
          <cell r="M72">
            <v>46997</v>
          </cell>
          <cell r="O72">
            <v>58</v>
          </cell>
        </row>
        <row r="73">
          <cell r="A73">
            <v>0</v>
          </cell>
        </row>
        <row r="74">
          <cell r="A74">
            <v>16</v>
          </cell>
          <cell r="C74" t="str">
            <v>WorldwidePlaza (1)</v>
          </cell>
          <cell r="D74" t="str">
            <v>Nomura Holdings Upper Premise</v>
          </cell>
          <cell r="E74" t="str">
            <v>Contract</v>
          </cell>
          <cell r="F74" t="str">
            <v>2300-2800</v>
          </cell>
          <cell r="G74">
            <v>40909</v>
          </cell>
          <cell r="H74">
            <v>48852</v>
          </cell>
          <cell r="I74">
            <v>198696</v>
          </cell>
          <cell r="K74" t="e">
            <v>#VALUE!</v>
          </cell>
          <cell r="M74">
            <v>42736</v>
          </cell>
          <cell r="N74">
            <v>198696</v>
          </cell>
          <cell r="O74">
            <v>51</v>
          </cell>
          <cell r="P74">
            <v>10133496</v>
          </cell>
          <cell r="Q74" t="str">
            <v>Nomura (All)</v>
          </cell>
          <cell r="R74">
            <v>63</v>
          </cell>
          <cell r="S74">
            <v>109.45</v>
          </cell>
          <cell r="T74">
            <v>0.57560529922338965</v>
          </cell>
          <cell r="U74" t="str">
            <v>Market</v>
          </cell>
          <cell r="V74" t="str">
            <v>Office Mid-Low (20-29)</v>
          </cell>
          <cell r="W74" t="str">
            <v>Includes the following:_x000D__x000D_Suite	SF_x000D_2300	 33,116 _x000D_2400	 33,116 _x000D_2500	 33,116 _x000D_2600	 33,116 _x000D_2700	 33,116 _x000D_2800	 33,116</v>
          </cell>
        </row>
        <row r="75">
          <cell r="A75">
            <v>0</v>
          </cell>
          <cell r="M75">
            <v>43344</v>
          </cell>
          <cell r="O75">
            <v>55</v>
          </cell>
        </row>
        <row r="76">
          <cell r="A76">
            <v>0</v>
          </cell>
          <cell r="M76">
            <v>45170</v>
          </cell>
          <cell r="O76">
            <v>59</v>
          </cell>
        </row>
        <row r="77">
          <cell r="A77">
            <v>0</v>
          </cell>
          <cell r="M77">
            <v>46997</v>
          </cell>
          <cell r="O77">
            <v>63</v>
          </cell>
        </row>
        <row r="78">
          <cell r="A78">
            <v>0</v>
          </cell>
        </row>
        <row r="79">
          <cell r="A79">
            <v>17</v>
          </cell>
          <cell r="C79" t="str">
            <v>WorldwidePlaza (1)</v>
          </cell>
          <cell r="D79" t="str">
            <v>Pret A Manger</v>
          </cell>
          <cell r="E79" t="str">
            <v>Contract</v>
          </cell>
          <cell r="F79" t="str">
            <v>Store 105</v>
          </cell>
          <cell r="G79">
            <v>41122</v>
          </cell>
          <cell r="H79">
            <v>46752</v>
          </cell>
          <cell r="I79">
            <v>1685</v>
          </cell>
          <cell r="K79" t="e">
            <v>#VALUE!</v>
          </cell>
          <cell r="M79">
            <v>42736</v>
          </cell>
          <cell r="N79">
            <v>1685</v>
          </cell>
          <cell r="O79">
            <v>215.24510385756676</v>
          </cell>
          <cell r="P79">
            <v>362688</v>
          </cell>
          <cell r="Q79" t="str">
            <v>Pret (ST105)</v>
          </cell>
          <cell r="R79">
            <v>275.52999999999997</v>
          </cell>
          <cell r="S79">
            <v>282.02999999999997</v>
          </cell>
          <cell r="T79">
            <v>0.97695280643903126</v>
          </cell>
          <cell r="U79" t="str">
            <v>Market</v>
          </cell>
          <cell r="V79" t="str">
            <v>Retail - Avenue</v>
          </cell>
          <cell r="W79">
            <v>0</v>
          </cell>
        </row>
        <row r="80">
          <cell r="A80">
            <v>0</v>
          </cell>
          <cell r="M80">
            <v>43101</v>
          </cell>
          <cell r="O80">
            <v>220.62195845697329</v>
          </cell>
        </row>
        <row r="81">
          <cell r="A81">
            <v>0</v>
          </cell>
          <cell r="M81">
            <v>43466</v>
          </cell>
          <cell r="O81">
            <v>226.14124629080118</v>
          </cell>
        </row>
        <row r="82">
          <cell r="A82">
            <v>0</v>
          </cell>
          <cell r="M82">
            <v>43831</v>
          </cell>
          <cell r="O82">
            <v>231.79584569732938</v>
          </cell>
        </row>
        <row r="83">
          <cell r="A83">
            <v>0</v>
          </cell>
          <cell r="M83">
            <v>44197</v>
          </cell>
          <cell r="O83">
            <v>237.58575667655785</v>
          </cell>
        </row>
        <row r="84">
          <cell r="A84">
            <v>0</v>
          </cell>
          <cell r="M84">
            <v>44562</v>
          </cell>
          <cell r="O84">
            <v>243.52522255192878</v>
          </cell>
        </row>
        <row r="85">
          <cell r="A85">
            <v>0</v>
          </cell>
          <cell r="M85">
            <v>44927</v>
          </cell>
          <cell r="O85">
            <v>249.61424332344214</v>
          </cell>
        </row>
        <row r="86">
          <cell r="A86">
            <v>0</v>
          </cell>
          <cell r="M86">
            <v>45292</v>
          </cell>
          <cell r="O86">
            <v>255.85994065281898</v>
          </cell>
        </row>
        <row r="87">
          <cell r="A87">
            <v>0</v>
          </cell>
          <cell r="M87">
            <v>45658</v>
          </cell>
          <cell r="O87">
            <v>262.25519287833828</v>
          </cell>
        </row>
        <row r="88">
          <cell r="A88">
            <v>0</v>
          </cell>
          <cell r="M88">
            <v>46023</v>
          </cell>
          <cell r="O88">
            <v>268.80712166172106</v>
          </cell>
        </row>
        <row r="89">
          <cell r="A89">
            <v>0</v>
          </cell>
          <cell r="M89">
            <v>46388</v>
          </cell>
          <cell r="O89">
            <v>275.52997032640951</v>
          </cell>
        </row>
        <row r="90">
          <cell r="A90">
            <v>0</v>
          </cell>
        </row>
        <row r="91">
          <cell r="A91">
            <v>18</v>
          </cell>
          <cell r="C91" t="str">
            <v>WorldwidePlaza (1)</v>
          </cell>
          <cell r="D91" t="str">
            <v>Prometheus Global Media, LLC</v>
          </cell>
          <cell r="E91" t="str">
            <v>Contract</v>
          </cell>
          <cell r="F91" t="str">
            <v>2900</v>
          </cell>
          <cell r="G91">
            <v>42217</v>
          </cell>
          <cell r="H91">
            <v>43555</v>
          </cell>
          <cell r="I91">
            <v>33181</v>
          </cell>
          <cell r="K91" t="e">
            <v>#VALUE!</v>
          </cell>
          <cell r="M91">
            <v>42736</v>
          </cell>
          <cell r="N91">
            <v>33181</v>
          </cell>
          <cell r="O91">
            <v>57.750158223079474</v>
          </cell>
          <cell r="P91">
            <v>1916208</v>
          </cell>
          <cell r="Q91" t="str">
            <v>Prometheus (2900) Est 2016 BY</v>
          </cell>
          <cell r="R91">
            <v>57.75</v>
          </cell>
          <cell r="S91">
            <v>71.66</v>
          </cell>
          <cell r="T91">
            <v>0.8058889198995256</v>
          </cell>
          <cell r="U91" t="str">
            <v>Option</v>
          </cell>
          <cell r="V91" t="str">
            <v>Office Mid-Low (20-29)</v>
          </cell>
          <cell r="W91">
            <v>0</v>
          </cell>
        </row>
        <row r="92">
          <cell r="A92">
            <v>0</v>
          </cell>
        </row>
        <row r="93">
          <cell r="A93">
            <v>19</v>
          </cell>
          <cell r="C93" t="str">
            <v>WorldwidePlaza (1)</v>
          </cell>
          <cell r="D93" t="str">
            <v>Prometheus Global Media, LLC</v>
          </cell>
          <cell r="E93" t="str">
            <v>Contract</v>
          </cell>
          <cell r="F93" t="str">
            <v>2900</v>
          </cell>
          <cell r="G93">
            <v>43556</v>
          </cell>
          <cell r="H93">
            <v>45991</v>
          </cell>
          <cell r="I93">
            <v>33181</v>
          </cell>
          <cell r="K93" t="str">
            <v> </v>
          </cell>
          <cell r="M93">
            <v>43556</v>
          </cell>
          <cell r="N93">
            <v>33181</v>
          </cell>
          <cell r="O93">
            <v>57.750158223079474</v>
          </cell>
          <cell r="Q93" t="str">
            <v>Prometheus (2900) Est 2016 BY</v>
          </cell>
          <cell r="R93">
            <v>62.75</v>
          </cell>
          <cell r="S93">
            <v>86.4</v>
          </cell>
          <cell r="T93">
            <v>0.72627314814814814</v>
          </cell>
          <cell r="U93" t="str">
            <v>Market</v>
          </cell>
          <cell r="V93" t="str">
            <v>Office Mid-Low (20-29)</v>
          </cell>
          <cell r="W93">
            <v>0</v>
          </cell>
        </row>
        <row r="94">
          <cell r="A94">
            <v>0</v>
          </cell>
          <cell r="M94">
            <v>44136</v>
          </cell>
          <cell r="O94">
            <v>62.750007534432356</v>
          </cell>
        </row>
        <row r="95">
          <cell r="A95">
            <v>0</v>
          </cell>
        </row>
        <row r="96">
          <cell r="A96">
            <v>20</v>
          </cell>
          <cell r="C96" t="str">
            <v>WorldwidePlaza (1)</v>
          </cell>
          <cell r="D96" t="str">
            <v>Rainbow Broadband</v>
          </cell>
          <cell r="E96" t="str">
            <v>Contract</v>
          </cell>
          <cell r="F96" t="str">
            <v>Roof</v>
          </cell>
          <cell r="G96">
            <v>40026</v>
          </cell>
          <cell r="H96">
            <v>44135</v>
          </cell>
          <cell r="I96">
            <v>1</v>
          </cell>
          <cell r="K96" t="e">
            <v>#VALUE!</v>
          </cell>
          <cell r="M96">
            <v>42736</v>
          </cell>
          <cell r="N96">
            <v>1</v>
          </cell>
          <cell r="O96">
            <v>33696</v>
          </cell>
          <cell r="P96">
            <v>33696</v>
          </cell>
          <cell r="Q96" t="str">
            <v>None</v>
          </cell>
          <cell r="R96">
            <v>37908</v>
          </cell>
          <cell r="S96">
            <v>0</v>
          </cell>
          <cell r="T96">
            <v>0</v>
          </cell>
          <cell r="U96" t="str">
            <v>Renew</v>
          </cell>
          <cell r="V96" t="str">
            <v>Telecom</v>
          </cell>
          <cell r="W96">
            <v>0</v>
          </cell>
        </row>
        <row r="97">
          <cell r="A97">
            <v>0</v>
          </cell>
          <cell r="M97">
            <v>43040</v>
          </cell>
          <cell r="O97">
            <v>35040</v>
          </cell>
        </row>
        <row r="98">
          <cell r="A98">
            <v>0</v>
          </cell>
          <cell r="M98">
            <v>43405</v>
          </cell>
          <cell r="O98">
            <v>36444</v>
          </cell>
        </row>
        <row r="99">
          <cell r="A99">
            <v>0</v>
          </cell>
          <cell r="M99">
            <v>43770</v>
          </cell>
          <cell r="O99">
            <v>37908</v>
          </cell>
        </row>
        <row r="100">
          <cell r="A100">
            <v>0</v>
          </cell>
        </row>
        <row r="101">
          <cell r="A101">
            <v>21</v>
          </cell>
          <cell r="C101" t="str">
            <v>WorldwidePlaza (1)</v>
          </cell>
          <cell r="D101" t="str">
            <v>Roberts &amp; Holland</v>
          </cell>
          <cell r="E101" t="str">
            <v>Contract</v>
          </cell>
          <cell r="F101" t="str">
            <v>3700</v>
          </cell>
          <cell r="G101">
            <v>39417</v>
          </cell>
          <cell r="H101">
            <v>43069</v>
          </cell>
          <cell r="I101">
            <v>33578</v>
          </cell>
          <cell r="K101" t="e">
            <v>#VALUE!</v>
          </cell>
          <cell r="M101">
            <v>42736</v>
          </cell>
          <cell r="N101">
            <v>33578</v>
          </cell>
          <cell r="O101">
            <v>58.184882959080348</v>
          </cell>
          <cell r="P101">
            <v>1953732</v>
          </cell>
          <cell r="Q101" t="str">
            <v>Roberts (3700)</v>
          </cell>
          <cell r="R101">
            <v>58.18</v>
          </cell>
          <cell r="S101">
            <v>77</v>
          </cell>
          <cell r="T101">
            <v>0.75558441558441558</v>
          </cell>
          <cell r="U101" t="str">
            <v>Vacate</v>
          </cell>
          <cell r="V101" t="str">
            <v>Office Mid-High (30-39)</v>
          </cell>
          <cell r="W101">
            <v>0</v>
          </cell>
        </row>
        <row r="102">
          <cell r="A102">
            <v>0</v>
          </cell>
        </row>
        <row r="103">
          <cell r="A103">
            <v>22</v>
          </cell>
          <cell r="C103" t="str">
            <v>WorldwidePlaza (1)</v>
          </cell>
          <cell r="D103" t="str">
            <v>Rubenstein Associates Inc</v>
          </cell>
          <cell r="E103" t="str">
            <v>Contract</v>
          </cell>
          <cell r="F103" t="str">
            <v>3400-3500</v>
          </cell>
          <cell r="G103">
            <v>42125</v>
          </cell>
          <cell r="H103">
            <v>47968</v>
          </cell>
          <cell r="I103">
            <v>68432</v>
          </cell>
          <cell r="K103" t="e">
            <v>#VALUE!</v>
          </cell>
          <cell r="M103">
            <v>42736</v>
          </cell>
          <cell r="N103">
            <v>68432</v>
          </cell>
          <cell r="O103">
            <v>61.99994154781389</v>
          </cell>
          <cell r="P103">
            <v>4242780</v>
          </cell>
          <cell r="Q103" t="str">
            <v>Rubenstein (34-35) Est 2016 BY</v>
          </cell>
          <cell r="R103">
            <v>72</v>
          </cell>
          <cell r="S103">
            <v>122.21</v>
          </cell>
          <cell r="T103">
            <v>0.58914982407331651</v>
          </cell>
          <cell r="U103" t="str">
            <v>Market</v>
          </cell>
          <cell r="V103" t="str">
            <v>Office Mid-High (30-39)</v>
          </cell>
          <cell r="W103">
            <v>0</v>
          </cell>
        </row>
        <row r="104">
          <cell r="A104">
            <v>0</v>
          </cell>
          <cell r="M104">
            <v>44317</v>
          </cell>
          <cell r="O104">
            <v>67.00005845218611</v>
          </cell>
        </row>
        <row r="105">
          <cell r="A105">
            <v>0</v>
          </cell>
          <cell r="M105">
            <v>46143</v>
          </cell>
          <cell r="O105">
            <v>72</v>
          </cell>
        </row>
        <row r="106">
          <cell r="A106">
            <v>0</v>
          </cell>
        </row>
        <row r="107">
          <cell r="A107">
            <v>23</v>
          </cell>
          <cell r="C107" t="str">
            <v>WorldwidePlaza (1)</v>
          </cell>
          <cell r="D107" t="str">
            <v>Starbucks (#7393)</v>
          </cell>
          <cell r="E107" t="str">
            <v>Contract</v>
          </cell>
          <cell r="F107" t="str">
            <v>Store 111</v>
          </cell>
          <cell r="G107">
            <v>36495</v>
          </cell>
          <cell r="H107">
            <v>44469</v>
          </cell>
          <cell r="I107">
            <v>1830</v>
          </cell>
          <cell r="K107" t="e">
            <v>#VALUE!</v>
          </cell>
          <cell r="M107">
            <v>42736</v>
          </cell>
          <cell r="N107">
            <v>1830</v>
          </cell>
          <cell r="O107">
            <v>72.131147540983605</v>
          </cell>
          <cell r="P107">
            <v>132000</v>
          </cell>
          <cell r="Q107" t="str">
            <v>Starbucks (ST111)</v>
          </cell>
          <cell r="R107">
            <v>72.13</v>
          </cell>
          <cell r="S107">
            <v>100.38</v>
          </cell>
          <cell r="T107">
            <v>0.71856943614265789</v>
          </cell>
          <cell r="U107" t="str">
            <v>Market</v>
          </cell>
          <cell r="V107" t="str">
            <v>Retail - Street</v>
          </cell>
          <cell r="W107">
            <v>0</v>
          </cell>
        </row>
        <row r="108">
          <cell r="A108">
            <v>0</v>
          </cell>
        </row>
        <row r="109">
          <cell r="A109">
            <v>24</v>
          </cell>
          <cell r="C109" t="str">
            <v>WorldwidePlaza (1)</v>
          </cell>
          <cell r="D109" t="str">
            <v>Starbucks (#7670)</v>
          </cell>
          <cell r="E109" t="str">
            <v>Contract</v>
          </cell>
          <cell r="F109" t="str">
            <v>Store 106</v>
          </cell>
          <cell r="G109">
            <v>42583</v>
          </cell>
          <cell r="H109">
            <v>46234</v>
          </cell>
          <cell r="I109">
            <v>1603</v>
          </cell>
          <cell r="K109" t="e">
            <v>#VALUE!</v>
          </cell>
          <cell r="M109">
            <v>42736</v>
          </cell>
          <cell r="N109">
            <v>1603</v>
          </cell>
          <cell r="O109">
            <v>196.50655021834061</v>
          </cell>
          <cell r="P109">
            <v>315000</v>
          </cell>
          <cell r="Q109" t="str">
            <v>Starbucks (ST106) Est 2016 BY</v>
          </cell>
          <cell r="R109">
            <v>216.16</v>
          </cell>
          <cell r="S109">
            <v>273.82</v>
          </cell>
          <cell r="T109">
            <v>0.7894237090059163</v>
          </cell>
          <cell r="U109" t="str">
            <v>Option</v>
          </cell>
          <cell r="V109" t="str">
            <v>Retail - Avenue</v>
          </cell>
          <cell r="W109">
            <v>0</v>
          </cell>
        </row>
        <row r="110">
          <cell r="A110">
            <v>0</v>
          </cell>
          <cell r="M110">
            <v>44409</v>
          </cell>
          <cell r="O110">
            <v>216.15720524017468</v>
          </cell>
        </row>
        <row r="111">
          <cell r="A111">
            <v>0</v>
          </cell>
        </row>
        <row r="112">
          <cell r="A112">
            <v>25</v>
          </cell>
          <cell r="C112" t="str">
            <v>WorldwidePlaza (1)</v>
          </cell>
          <cell r="D112" t="str">
            <v>OPTION - Starbucks (#7670)</v>
          </cell>
          <cell r="E112" t="str">
            <v>Speculative</v>
          </cell>
          <cell r="F112" t="str">
            <v>Store 106</v>
          </cell>
          <cell r="G112">
            <v>46235</v>
          </cell>
          <cell r="H112">
            <v>48060</v>
          </cell>
          <cell r="I112">
            <v>1603</v>
          </cell>
          <cell r="K112" t="str">
            <v> </v>
          </cell>
          <cell r="M112">
            <v>46235</v>
          </cell>
          <cell r="N112">
            <v>1603</v>
          </cell>
          <cell r="O112">
            <v>248.57891453524641</v>
          </cell>
          <cell r="Q112" t="str">
            <v>Starbucks (ST106) Est 2016 BY</v>
          </cell>
          <cell r="R112">
            <v>248.58</v>
          </cell>
          <cell r="S112">
            <v>317.43</v>
          </cell>
          <cell r="T112">
            <v>0.78310178622058413</v>
          </cell>
          <cell r="U112" t="str">
            <v>Market</v>
          </cell>
          <cell r="V112" t="str">
            <v>Retail - Avenue</v>
          </cell>
          <cell r="W112">
            <v>0</v>
          </cell>
        </row>
        <row r="113">
          <cell r="A113">
            <v>0</v>
          </cell>
        </row>
        <row r="114">
          <cell r="A114">
            <v>26</v>
          </cell>
          <cell r="C114" t="str">
            <v>WorldwidePlaza (1)</v>
          </cell>
          <cell r="D114" t="str">
            <v>Sushi Dream Corp</v>
          </cell>
          <cell r="E114" t="str">
            <v>Contract</v>
          </cell>
          <cell r="F114" t="str">
            <v>Store 105</v>
          </cell>
          <cell r="G114">
            <v>42614</v>
          </cell>
          <cell r="H114">
            <v>46234</v>
          </cell>
          <cell r="I114">
            <v>622</v>
          </cell>
          <cell r="K114" t="e">
            <v>#VALUE!</v>
          </cell>
          <cell r="M114">
            <v>42736</v>
          </cell>
          <cell r="N114">
            <v>622</v>
          </cell>
          <cell r="O114">
            <v>100.32154340836013</v>
          </cell>
          <cell r="P114">
            <v>62400</v>
          </cell>
          <cell r="Q114" t="str">
            <v>Sushi (ST105) Est 2016 BY</v>
          </cell>
          <cell r="R114">
            <v>130.9</v>
          </cell>
          <cell r="S114">
            <v>116.37</v>
          </cell>
          <cell r="T114">
            <v>1.1248603591991062</v>
          </cell>
          <cell r="U114" t="str">
            <v>Market</v>
          </cell>
          <cell r="V114" t="str">
            <v>Retail - Street</v>
          </cell>
          <cell r="W114">
            <v>0</v>
          </cell>
        </row>
        <row r="115">
          <cell r="A115">
            <v>0</v>
          </cell>
          <cell r="M115">
            <v>42948</v>
          </cell>
          <cell r="O115">
            <v>103.33118971061093</v>
          </cell>
        </row>
        <row r="116">
          <cell r="A116">
            <v>0</v>
          </cell>
          <cell r="M116">
            <v>43313</v>
          </cell>
          <cell r="O116">
            <v>106.43729903536978</v>
          </cell>
        </row>
        <row r="117">
          <cell r="A117">
            <v>0</v>
          </cell>
          <cell r="M117">
            <v>43678</v>
          </cell>
          <cell r="O117">
            <v>109.60128617363344</v>
          </cell>
        </row>
        <row r="118">
          <cell r="A118">
            <v>0</v>
          </cell>
          <cell r="M118">
            <v>44044</v>
          </cell>
          <cell r="O118">
            <v>112.91961414790997</v>
          </cell>
        </row>
        <row r="119">
          <cell r="A119">
            <v>0</v>
          </cell>
          <cell r="M119">
            <v>44409</v>
          </cell>
          <cell r="O119">
            <v>116.29581993569131</v>
          </cell>
        </row>
        <row r="120">
          <cell r="A120">
            <v>0</v>
          </cell>
          <cell r="M120">
            <v>44774</v>
          </cell>
          <cell r="O120">
            <v>119.78778135048232</v>
          </cell>
        </row>
        <row r="121">
          <cell r="A121">
            <v>0</v>
          </cell>
          <cell r="M121">
            <v>45139</v>
          </cell>
          <cell r="O121">
            <v>123.37620578778134</v>
          </cell>
        </row>
        <row r="122">
          <cell r="A122">
            <v>0</v>
          </cell>
          <cell r="M122">
            <v>45505</v>
          </cell>
          <cell r="O122">
            <v>127.08038585209003</v>
          </cell>
        </row>
        <row r="123">
          <cell r="A123">
            <v>0</v>
          </cell>
          <cell r="M123">
            <v>45870</v>
          </cell>
          <cell r="O123">
            <v>130.90032154340835</v>
          </cell>
        </row>
        <row r="124">
          <cell r="A124">
            <v>0</v>
          </cell>
        </row>
        <row r="125">
          <cell r="A125">
            <v>27</v>
          </cell>
          <cell r="C125" t="str">
            <v>WorldwidePlaza (1)</v>
          </cell>
          <cell r="D125" t="str">
            <v>Value Locksmith</v>
          </cell>
          <cell r="E125" t="str">
            <v>Contract</v>
          </cell>
          <cell r="F125" t="str">
            <v>Store 109</v>
          </cell>
          <cell r="G125">
            <v>38777</v>
          </cell>
          <cell r="H125">
            <v>44286</v>
          </cell>
          <cell r="I125">
            <v>1465</v>
          </cell>
          <cell r="K125" t="e">
            <v>#VALUE!</v>
          </cell>
          <cell r="M125">
            <v>42736</v>
          </cell>
          <cell r="N125">
            <v>1465</v>
          </cell>
          <cell r="O125">
            <v>41.307849829351532</v>
          </cell>
          <cell r="P125">
            <v>60516</v>
          </cell>
          <cell r="Q125" t="str">
            <v>Value (ST109)</v>
          </cell>
          <cell r="R125">
            <v>46.48</v>
          </cell>
          <cell r="S125">
            <v>47.24</v>
          </cell>
          <cell r="T125">
            <v>0.98391193903471619</v>
          </cell>
          <cell r="U125" t="str">
            <v>Market</v>
          </cell>
          <cell r="V125" t="str">
            <v>Retail - Arcade</v>
          </cell>
          <cell r="W125">
            <v>0</v>
          </cell>
        </row>
        <row r="126">
          <cell r="A126">
            <v>0</v>
          </cell>
          <cell r="M126">
            <v>42826</v>
          </cell>
          <cell r="O126">
            <v>42.544709897610922</v>
          </cell>
        </row>
        <row r="127">
          <cell r="A127">
            <v>0</v>
          </cell>
          <cell r="M127">
            <v>43191</v>
          </cell>
          <cell r="O127">
            <v>43.822525597269625</v>
          </cell>
        </row>
        <row r="128">
          <cell r="A128">
            <v>0</v>
          </cell>
          <cell r="M128">
            <v>43556</v>
          </cell>
          <cell r="O128">
            <v>45.13310580204778</v>
          </cell>
        </row>
        <row r="129">
          <cell r="A129">
            <v>0</v>
          </cell>
          <cell r="M129">
            <v>43922</v>
          </cell>
          <cell r="O129">
            <v>46.492832764505117</v>
          </cell>
        </row>
        <row r="130">
          <cell r="A130">
            <v>0</v>
          </cell>
        </row>
        <row r="131">
          <cell r="A131">
            <v>28</v>
          </cell>
          <cell r="C131" t="str">
            <v>WorldwidePlaza (1)</v>
          </cell>
          <cell r="D131" t="str">
            <v>Verizon Portfolio Management</v>
          </cell>
          <cell r="E131" t="str">
            <v>Contract</v>
          </cell>
          <cell r="F131" t="str">
            <v>Roof</v>
          </cell>
          <cell r="G131">
            <v>42583</v>
          </cell>
          <cell r="H131">
            <v>43799</v>
          </cell>
          <cell r="I131">
            <v>1</v>
          </cell>
          <cell r="K131" t="e">
            <v>#VALUE!</v>
          </cell>
          <cell r="M131">
            <v>42736</v>
          </cell>
          <cell r="N131">
            <v>1</v>
          </cell>
          <cell r="O131">
            <v>28536</v>
          </cell>
          <cell r="P131">
            <v>28536</v>
          </cell>
          <cell r="Q131" t="str">
            <v>None</v>
          </cell>
          <cell r="R131">
            <v>30276</v>
          </cell>
          <cell r="S131">
            <v>0</v>
          </cell>
          <cell r="T131">
            <v>0</v>
          </cell>
          <cell r="U131" t="str">
            <v>Renew</v>
          </cell>
          <cell r="V131" t="str">
            <v>Telecom</v>
          </cell>
          <cell r="W131">
            <v>0</v>
          </cell>
        </row>
        <row r="132">
          <cell r="A132">
            <v>0</v>
          </cell>
          <cell r="M132">
            <v>43070</v>
          </cell>
          <cell r="O132">
            <v>29400</v>
          </cell>
        </row>
        <row r="133">
          <cell r="A133">
            <v>0</v>
          </cell>
          <cell r="M133">
            <v>43435</v>
          </cell>
          <cell r="O133">
            <v>30276</v>
          </cell>
        </row>
        <row r="134">
          <cell r="A134">
            <v>0</v>
          </cell>
        </row>
        <row r="135">
          <cell r="A135">
            <v>29</v>
          </cell>
          <cell r="C135" t="str">
            <v>WorldwidePlaza (1)</v>
          </cell>
          <cell r="D135" t="str">
            <v>WebMD</v>
          </cell>
          <cell r="E135" t="str">
            <v>Contract</v>
          </cell>
          <cell r="F135" t="str">
            <v>0205</v>
          </cell>
          <cell r="G135">
            <v>41913</v>
          </cell>
          <cell r="H135">
            <v>44439</v>
          </cell>
          <cell r="I135">
            <v>3425</v>
          </cell>
          <cell r="K135" t="e">
            <v>#VALUE!</v>
          </cell>
          <cell r="M135">
            <v>42736</v>
          </cell>
          <cell r="N135">
            <v>3425</v>
          </cell>
          <cell r="O135">
            <v>55.00029197080292</v>
          </cell>
          <cell r="P135">
            <v>188376</v>
          </cell>
          <cell r="Q135" t="str">
            <v>WebMD (0205)</v>
          </cell>
          <cell r="R135">
            <v>60</v>
          </cell>
          <cell r="S135">
            <v>70.86</v>
          </cell>
          <cell r="T135">
            <v>0.84674005080440307</v>
          </cell>
          <cell r="U135" t="str">
            <v>Market</v>
          </cell>
          <cell r="V135" t="str">
            <v>Office Low (2-19)</v>
          </cell>
          <cell r="W135">
            <v>0</v>
          </cell>
        </row>
        <row r="136">
          <cell r="A136">
            <v>0</v>
          </cell>
          <cell r="M136">
            <v>43983</v>
          </cell>
          <cell r="O136">
            <v>60</v>
          </cell>
        </row>
        <row r="137">
          <cell r="A137">
            <v>0</v>
          </cell>
        </row>
        <row r="138">
          <cell r="A138">
            <v>30</v>
          </cell>
          <cell r="C138" t="str">
            <v>WorldwidePlaza (1)</v>
          </cell>
          <cell r="D138" t="str">
            <v>WebMD</v>
          </cell>
          <cell r="E138" t="str">
            <v>Contract</v>
          </cell>
          <cell r="F138" t="str">
            <v>1100</v>
          </cell>
          <cell r="G138">
            <v>40330</v>
          </cell>
          <cell r="H138">
            <v>44439</v>
          </cell>
          <cell r="I138">
            <v>47373</v>
          </cell>
          <cell r="K138" t="e">
            <v>#VALUE!</v>
          </cell>
          <cell r="M138">
            <v>42736</v>
          </cell>
          <cell r="N138">
            <v>47373</v>
          </cell>
          <cell r="O138">
            <v>53.998860110189348</v>
          </cell>
          <cell r="P138">
            <v>2558088</v>
          </cell>
          <cell r="Q138" t="str">
            <v>WebMD (1100)</v>
          </cell>
          <cell r="R138">
            <v>54</v>
          </cell>
          <cell r="S138">
            <v>70.86</v>
          </cell>
          <cell r="T138">
            <v>0.76206604572396275</v>
          </cell>
          <cell r="U138" t="str">
            <v>Market</v>
          </cell>
          <cell r="V138" t="str">
            <v>Office Low (2-19)</v>
          </cell>
          <cell r="W138">
            <v>0</v>
          </cell>
        </row>
        <row r="139">
          <cell r="A139">
            <v>0</v>
          </cell>
        </row>
        <row r="140">
          <cell r="A140">
            <v>31</v>
          </cell>
          <cell r="C140" t="str">
            <v>WorldwidePlaza (1)</v>
          </cell>
          <cell r="D140" t="str">
            <v>WNET.org</v>
          </cell>
          <cell r="E140" t="str">
            <v>Contract</v>
          </cell>
          <cell r="F140" t="str">
            <v>12 &amp; 14</v>
          </cell>
          <cell r="G140">
            <v>40422</v>
          </cell>
          <cell r="H140">
            <v>46265</v>
          </cell>
          <cell r="I140">
            <v>94743</v>
          </cell>
          <cell r="K140" t="e">
            <v>#VALUE!</v>
          </cell>
          <cell r="M140">
            <v>42736</v>
          </cell>
          <cell r="N140">
            <v>94743</v>
          </cell>
          <cell r="O140">
            <v>50.499984167695764</v>
          </cell>
          <cell r="P140">
            <v>4784520</v>
          </cell>
          <cell r="Q140" t="str">
            <v>WNET (12-14, C2-01)</v>
          </cell>
          <cell r="R140">
            <v>55.5</v>
          </cell>
          <cell r="S140">
            <v>82.15</v>
          </cell>
          <cell r="T140">
            <v>0.67559342665855138</v>
          </cell>
          <cell r="U140" t="str">
            <v>Market</v>
          </cell>
          <cell r="V140" t="str">
            <v>Office Low (2-19)</v>
          </cell>
          <cell r="W140">
            <v>0</v>
          </cell>
        </row>
        <row r="141">
          <cell r="A141">
            <v>0</v>
          </cell>
          <cell r="M141">
            <v>44440</v>
          </cell>
          <cell r="O141">
            <v>55.4999525030873</v>
          </cell>
        </row>
        <row r="142">
          <cell r="A142">
            <v>0</v>
          </cell>
        </row>
        <row r="143">
          <cell r="A143">
            <v>32</v>
          </cell>
          <cell r="C143" t="str">
            <v>WorldwidePlaza (1)</v>
          </cell>
          <cell r="D143" t="str">
            <v>WNET.org Bsmt</v>
          </cell>
          <cell r="E143" t="str">
            <v>Contract</v>
          </cell>
          <cell r="F143" t="str">
            <v>C2-01</v>
          </cell>
          <cell r="G143">
            <v>40422</v>
          </cell>
          <cell r="H143">
            <v>46265</v>
          </cell>
          <cell r="I143">
            <v>7966</v>
          </cell>
          <cell r="K143" t="e">
            <v>#VALUE!</v>
          </cell>
          <cell r="M143">
            <v>42736</v>
          </cell>
          <cell r="N143">
            <v>7966</v>
          </cell>
          <cell r="O143">
            <v>25.250313833793623</v>
          </cell>
          <cell r="P143">
            <v>201144</v>
          </cell>
          <cell r="Q143" t="str">
            <v>None</v>
          </cell>
          <cell r="R143">
            <v>27.75</v>
          </cell>
          <cell r="S143">
            <v>41.07</v>
          </cell>
          <cell r="T143">
            <v>0.67567567567567566</v>
          </cell>
          <cell r="U143" t="str">
            <v>Market</v>
          </cell>
          <cell r="V143" t="str">
            <v>Concourse</v>
          </cell>
          <cell r="W143">
            <v>0</v>
          </cell>
        </row>
        <row r="144">
          <cell r="A144">
            <v>0</v>
          </cell>
          <cell r="M144">
            <v>44440</v>
          </cell>
          <cell r="O144">
            <v>27.749435099171478</v>
          </cell>
        </row>
        <row r="145">
          <cell r="A145">
            <v>0</v>
          </cell>
        </row>
        <row r="146">
          <cell r="A146">
            <v>33</v>
          </cell>
          <cell r="C146" t="str">
            <v>WorldwidePlaza (1)</v>
          </cell>
          <cell r="D146" t="str">
            <v>Zayo Group</v>
          </cell>
          <cell r="E146" t="str">
            <v>Contract</v>
          </cell>
          <cell r="F146" t="str">
            <v>Roof</v>
          </cell>
          <cell r="G146">
            <v>40269</v>
          </cell>
          <cell r="H146">
            <v>43555</v>
          </cell>
          <cell r="I146">
            <v>1</v>
          </cell>
          <cell r="K146" t="e">
            <v>#VALUE!</v>
          </cell>
          <cell r="M146">
            <v>42736</v>
          </cell>
          <cell r="N146">
            <v>1</v>
          </cell>
          <cell r="O146">
            <v>12000</v>
          </cell>
          <cell r="P146">
            <v>12000</v>
          </cell>
          <cell r="Q146" t="str">
            <v>None</v>
          </cell>
          <cell r="R146">
            <v>12000</v>
          </cell>
          <cell r="S146">
            <v>0</v>
          </cell>
          <cell r="T146">
            <v>0</v>
          </cell>
          <cell r="U146" t="str">
            <v>Renew</v>
          </cell>
          <cell r="V146" t="str">
            <v>Telecom</v>
          </cell>
          <cell r="W146">
            <v>0</v>
          </cell>
        </row>
        <row r="147">
          <cell r="A147">
            <v>0</v>
          </cell>
        </row>
        <row r="148">
          <cell r="A148">
            <v>34</v>
          </cell>
          <cell r="C148" t="str">
            <v>WorldwidePlazaAmenities (1)</v>
          </cell>
          <cell r="D148" t="str">
            <v>99th Avenue Holdings, LLC</v>
          </cell>
          <cell r="E148" t="str">
            <v>Contract</v>
          </cell>
          <cell r="F148" t="str">
            <v>ST04+11</v>
          </cell>
          <cell r="G148">
            <v>42125</v>
          </cell>
          <cell r="H148">
            <v>47848</v>
          </cell>
          <cell r="I148">
            <v>35241</v>
          </cell>
          <cell r="K148" t="e">
            <v>#VALUE!</v>
          </cell>
          <cell r="M148">
            <v>42736</v>
          </cell>
          <cell r="N148">
            <v>35241</v>
          </cell>
          <cell r="O148">
            <v>51.076870690389036</v>
          </cell>
          <cell r="P148">
            <v>1800000</v>
          </cell>
          <cell r="Q148" t="str">
            <v>Health Club (ST04+11)</v>
          </cell>
          <cell r="R148">
            <v>61.8</v>
          </cell>
          <cell r="S148">
            <v>77.05</v>
          </cell>
          <cell r="T148">
            <v>0.80207657365347174</v>
          </cell>
          <cell r="U148" t="str">
            <v>Option</v>
          </cell>
          <cell r="V148" t="str">
            <v>Health Club ($50)</v>
          </cell>
          <cell r="W148">
            <v>0</v>
          </cell>
        </row>
        <row r="149">
          <cell r="A149">
            <v>0</v>
          </cell>
          <cell r="M149">
            <v>44197</v>
          </cell>
          <cell r="O149">
            <v>56.184557759427939</v>
          </cell>
        </row>
        <row r="150">
          <cell r="A150">
            <v>0</v>
          </cell>
          <cell r="M150">
            <v>46023</v>
          </cell>
          <cell r="O150">
            <v>61.803013535370731</v>
          </cell>
        </row>
        <row r="151">
          <cell r="A151">
            <v>0</v>
          </cell>
        </row>
        <row r="152">
          <cell r="A152">
            <v>35</v>
          </cell>
          <cell r="C152" t="str">
            <v>WorldwidePlazaAmenities (1)</v>
          </cell>
          <cell r="D152" t="str">
            <v>OPTION - 99th Avenue Holdings</v>
          </cell>
          <cell r="E152" t="str">
            <v>Speculative</v>
          </cell>
          <cell r="F152" t="str">
            <v>ST04+11</v>
          </cell>
          <cell r="G152">
            <v>47849</v>
          </cell>
          <cell r="H152">
            <v>49674</v>
          </cell>
          <cell r="I152">
            <v>35241</v>
          </cell>
          <cell r="K152" t="str">
            <v> </v>
          </cell>
          <cell r="M152">
            <v>47849</v>
          </cell>
          <cell r="N152">
            <v>35241</v>
          </cell>
          <cell r="O152">
            <v>67.983314888907813</v>
          </cell>
          <cell r="Q152" t="str">
            <v>Health Club (ST04+11)</v>
          </cell>
          <cell r="R152">
            <v>67.98</v>
          </cell>
          <cell r="S152">
            <v>89.32</v>
          </cell>
          <cell r="T152">
            <v>0.76108374384236466</v>
          </cell>
          <cell r="U152" t="str">
            <v>Market</v>
          </cell>
          <cell r="V152" t="str">
            <v>Health Club ($50)</v>
          </cell>
          <cell r="W152">
            <v>0</v>
          </cell>
        </row>
        <row r="153">
          <cell r="A153">
            <v>0</v>
          </cell>
        </row>
        <row r="154">
          <cell r="A154">
            <v>36</v>
          </cell>
          <cell r="C154" t="str">
            <v>WorldwidePlazaAmenities (1)</v>
          </cell>
          <cell r="D154" t="str">
            <v>Body Factory Skin Care</v>
          </cell>
          <cell r="E154" t="str">
            <v>Contract</v>
          </cell>
          <cell r="F154" t="str">
            <v>ST13</v>
          </cell>
          <cell r="G154">
            <v>42370</v>
          </cell>
          <cell r="H154">
            <v>46203</v>
          </cell>
          <cell r="I154">
            <v>968</v>
          </cell>
          <cell r="K154" t="e">
            <v>#VALUE!</v>
          </cell>
          <cell r="M154">
            <v>42736</v>
          </cell>
          <cell r="N154">
            <v>968</v>
          </cell>
          <cell r="O154">
            <v>140.08264462809916</v>
          </cell>
          <cell r="P154">
            <v>135600</v>
          </cell>
          <cell r="Q154" t="str">
            <v>Body Skin (ST13)</v>
          </cell>
          <cell r="R154">
            <v>182.78</v>
          </cell>
          <cell r="S154">
            <v>205.37</v>
          </cell>
          <cell r="T154">
            <v>0.89000340848225157</v>
          </cell>
          <cell r="U154" t="str">
            <v>Market</v>
          </cell>
          <cell r="V154" t="str">
            <v>9th Ave Midblock ($150)</v>
          </cell>
          <cell r="W154">
            <v>0</v>
          </cell>
        </row>
        <row r="155">
          <cell r="A155">
            <v>0</v>
          </cell>
          <cell r="M155">
            <v>42917</v>
          </cell>
          <cell r="O155">
            <v>144.28512396694214</v>
          </cell>
        </row>
        <row r="156">
          <cell r="A156">
            <v>0</v>
          </cell>
          <cell r="M156">
            <v>43282</v>
          </cell>
          <cell r="O156">
            <v>148.61157024793388</v>
          </cell>
        </row>
        <row r="157">
          <cell r="A157">
            <v>0</v>
          </cell>
          <cell r="M157">
            <v>43647</v>
          </cell>
          <cell r="O157">
            <v>153.07438016528926</v>
          </cell>
        </row>
        <row r="158">
          <cell r="A158">
            <v>0</v>
          </cell>
          <cell r="M158">
            <v>44013</v>
          </cell>
          <cell r="O158">
            <v>157.6611570247934</v>
          </cell>
        </row>
        <row r="159">
          <cell r="A159">
            <v>0</v>
          </cell>
          <cell r="M159">
            <v>44378</v>
          </cell>
          <cell r="O159">
            <v>162.39669421487602</v>
          </cell>
        </row>
        <row r="160">
          <cell r="A160">
            <v>0</v>
          </cell>
          <cell r="M160">
            <v>44743</v>
          </cell>
          <cell r="O160">
            <v>167.26859504132233</v>
          </cell>
        </row>
        <row r="161">
          <cell r="A161">
            <v>0</v>
          </cell>
          <cell r="M161">
            <v>45108</v>
          </cell>
          <cell r="O161">
            <v>172.28925619834712</v>
          </cell>
        </row>
        <row r="162">
          <cell r="A162">
            <v>0</v>
          </cell>
          <cell r="M162">
            <v>45474</v>
          </cell>
          <cell r="O162">
            <v>177.44628099173553</v>
          </cell>
        </row>
        <row r="163">
          <cell r="A163">
            <v>0</v>
          </cell>
          <cell r="M163">
            <v>45839</v>
          </cell>
          <cell r="O163">
            <v>182.76446280991735</v>
          </cell>
        </row>
        <row r="164">
          <cell r="A164">
            <v>0</v>
          </cell>
        </row>
        <row r="165">
          <cell r="A165">
            <v>37</v>
          </cell>
          <cell r="C165" t="str">
            <v>WorldwidePlazaAmenities (1)</v>
          </cell>
          <cell r="D165" t="str">
            <v>D'Vida Corporation</v>
          </cell>
          <cell r="E165" t="str">
            <v>Contract</v>
          </cell>
          <cell r="F165" t="str">
            <v>ST12</v>
          </cell>
          <cell r="G165">
            <v>40664</v>
          </cell>
          <cell r="H165">
            <v>44469</v>
          </cell>
          <cell r="I165">
            <v>667</v>
          </cell>
          <cell r="K165" t="e">
            <v>#VALUE!</v>
          </cell>
          <cell r="M165">
            <v>42736</v>
          </cell>
          <cell r="N165">
            <v>667</v>
          </cell>
          <cell r="O165">
            <v>101.82908545727136</v>
          </cell>
          <cell r="P165">
            <v>67920</v>
          </cell>
          <cell r="Q165" t="str">
            <v>D'Vida (ST12)</v>
          </cell>
          <cell r="R165">
            <v>112.41</v>
          </cell>
          <cell r="S165">
            <v>106.29</v>
          </cell>
          <cell r="T165">
            <v>1.0575783234546994</v>
          </cell>
          <cell r="U165" t="str">
            <v>Market</v>
          </cell>
          <cell r="V165" t="str">
            <v>Plaza Retail ($90)</v>
          </cell>
          <cell r="W165">
            <v>0</v>
          </cell>
        </row>
        <row r="166">
          <cell r="A166">
            <v>0</v>
          </cell>
          <cell r="M166">
            <v>42856</v>
          </cell>
          <cell r="O166">
            <v>104.36581709145428</v>
          </cell>
        </row>
        <row r="167">
          <cell r="A167">
            <v>0</v>
          </cell>
          <cell r="M167">
            <v>43221</v>
          </cell>
          <cell r="O167">
            <v>106.97451274362818</v>
          </cell>
        </row>
        <row r="168">
          <cell r="A168">
            <v>0</v>
          </cell>
          <cell r="M168">
            <v>43586</v>
          </cell>
          <cell r="O168">
            <v>109.65517241379311</v>
          </cell>
        </row>
        <row r="169">
          <cell r="A169">
            <v>0</v>
          </cell>
          <cell r="M169">
            <v>43952</v>
          </cell>
          <cell r="O169">
            <v>112.38980509745127</v>
          </cell>
        </row>
        <row r="170">
          <cell r="A170">
            <v>0</v>
          </cell>
        </row>
        <row r="171">
          <cell r="A171">
            <v>38</v>
          </cell>
          <cell r="C171" t="str">
            <v>WorldwidePlazaAmenities (1)</v>
          </cell>
          <cell r="D171" t="str">
            <v>Housing Works, Inc</v>
          </cell>
          <cell r="E171" t="str">
            <v>Contract</v>
          </cell>
          <cell r="F171" t="str">
            <v>ST09</v>
          </cell>
          <cell r="G171">
            <v>40179</v>
          </cell>
          <cell r="H171">
            <v>43982</v>
          </cell>
          <cell r="I171">
            <v>2342</v>
          </cell>
          <cell r="K171" t="e">
            <v>#VALUE!</v>
          </cell>
          <cell r="M171">
            <v>42736</v>
          </cell>
          <cell r="N171">
            <v>2342</v>
          </cell>
          <cell r="O171">
            <v>136.69854824935953</v>
          </cell>
          <cell r="P171">
            <v>320148</v>
          </cell>
          <cell r="Q171" t="str">
            <v>Housing Works (ST09)</v>
          </cell>
          <cell r="R171">
            <v>143.62</v>
          </cell>
          <cell r="S171">
            <v>171.99</v>
          </cell>
          <cell r="T171">
            <v>0.83504854933426365</v>
          </cell>
          <cell r="U171" t="str">
            <v>Market</v>
          </cell>
          <cell r="V171" t="str">
            <v>9th Ave Midblock ($150)</v>
          </cell>
          <cell r="W171">
            <v>0</v>
          </cell>
        </row>
        <row r="172">
          <cell r="A172">
            <v>0</v>
          </cell>
          <cell r="M172">
            <v>43101</v>
          </cell>
          <cell r="O172">
            <v>140.11614005123826</v>
          </cell>
        </row>
        <row r="173">
          <cell r="A173">
            <v>0</v>
          </cell>
          <cell r="M173">
            <v>43466</v>
          </cell>
          <cell r="O173">
            <v>143.62083689154568</v>
          </cell>
        </row>
        <row r="174">
          <cell r="A174">
            <v>0</v>
          </cell>
        </row>
        <row r="175">
          <cell r="A175">
            <v>39</v>
          </cell>
          <cell r="C175" t="str">
            <v>WorldwidePlazaAmenities (1)</v>
          </cell>
          <cell r="D175" t="str">
            <v>Kiosk 50 Corporation</v>
          </cell>
          <cell r="E175" t="str">
            <v>Contract</v>
          </cell>
          <cell r="F175" t="str">
            <v>ST02</v>
          </cell>
          <cell r="G175">
            <v>35521</v>
          </cell>
          <cell r="H175">
            <v>43343</v>
          </cell>
          <cell r="I175">
            <v>800</v>
          </cell>
          <cell r="K175" t="e">
            <v>#VALUE!</v>
          </cell>
          <cell r="M175">
            <v>42736</v>
          </cell>
          <cell r="N175">
            <v>800</v>
          </cell>
          <cell r="O175">
            <v>194.80500000000001</v>
          </cell>
          <cell r="P175">
            <v>155844</v>
          </cell>
          <cell r="Q175" t="str">
            <v>Kiosk 50 (ST02)</v>
          </cell>
          <cell r="R175">
            <v>214.31</v>
          </cell>
          <cell r="S175">
            <v>210</v>
          </cell>
          <cell r="T175">
            <v>1.0205238095238096</v>
          </cell>
          <cell r="U175" t="str">
            <v>Market</v>
          </cell>
          <cell r="V175" t="str">
            <v>Kiosk Retail ($200)</v>
          </cell>
          <cell r="W175">
            <v>0</v>
          </cell>
        </row>
        <row r="176">
          <cell r="A176">
            <v>0</v>
          </cell>
          <cell r="M176">
            <v>42826</v>
          </cell>
          <cell r="O176">
            <v>214.29</v>
          </cell>
        </row>
        <row r="177">
          <cell r="A177">
            <v>0</v>
          </cell>
        </row>
        <row r="178">
          <cell r="A178">
            <v>40</v>
          </cell>
          <cell r="C178" t="str">
            <v>WorldwidePlazaAmenities (1)</v>
          </cell>
          <cell r="D178" t="str">
            <v>Mercury Parking</v>
          </cell>
          <cell r="E178" t="str">
            <v>Contract</v>
          </cell>
          <cell r="F178" t="str">
            <v>PRK</v>
          </cell>
          <cell r="G178">
            <v>39417</v>
          </cell>
          <cell r="H178">
            <v>46721</v>
          </cell>
          <cell r="I178">
            <v>131971</v>
          </cell>
          <cell r="K178" t="e">
            <v>#VALUE!</v>
          </cell>
          <cell r="M178">
            <v>42736</v>
          </cell>
          <cell r="N178">
            <v>131971</v>
          </cell>
          <cell r="O178">
            <v>19.95565692462738</v>
          </cell>
          <cell r="P178">
            <v>2633568</v>
          </cell>
          <cell r="Q178" t="str">
            <v>None</v>
          </cell>
          <cell r="R178">
            <v>24.33</v>
          </cell>
          <cell r="S178">
            <v>28.2</v>
          </cell>
          <cell r="T178">
            <v>0.86276595744680851</v>
          </cell>
          <cell r="U178" t="str">
            <v>Market</v>
          </cell>
          <cell r="V178" t="str">
            <v>Parking Garage ($20)</v>
          </cell>
          <cell r="W178">
            <v>0</v>
          </cell>
        </row>
        <row r="179">
          <cell r="A179">
            <v>0</v>
          </cell>
          <cell r="M179">
            <v>43070</v>
          </cell>
          <cell r="O179">
            <v>20.354835532048707</v>
          </cell>
        </row>
        <row r="180">
          <cell r="A180">
            <v>0</v>
          </cell>
          <cell r="M180">
            <v>43435</v>
          </cell>
          <cell r="O180">
            <v>20.761834039296513</v>
          </cell>
        </row>
        <row r="181">
          <cell r="A181">
            <v>0</v>
          </cell>
          <cell r="M181">
            <v>43800</v>
          </cell>
          <cell r="O181">
            <v>21.177107091709541</v>
          </cell>
        </row>
        <row r="182">
          <cell r="A182">
            <v>0</v>
          </cell>
          <cell r="M182">
            <v>44166</v>
          </cell>
          <cell r="O182">
            <v>21.600745618355546</v>
          </cell>
        </row>
        <row r="183">
          <cell r="A183">
            <v>0</v>
          </cell>
          <cell r="M183">
            <v>44531</v>
          </cell>
          <cell r="O183">
            <v>22.032749619234529</v>
          </cell>
        </row>
        <row r="184">
          <cell r="A184">
            <v>0</v>
          </cell>
          <cell r="M184">
            <v>44896</v>
          </cell>
          <cell r="O184">
            <v>22.473391881549734</v>
          </cell>
        </row>
        <row r="185">
          <cell r="A185">
            <v>0</v>
          </cell>
          <cell r="M185">
            <v>45261</v>
          </cell>
          <cell r="O185">
            <v>22.922854263436665</v>
          </cell>
        </row>
        <row r="186">
          <cell r="A186">
            <v>0</v>
          </cell>
          <cell r="M186">
            <v>45627</v>
          </cell>
          <cell r="O186">
            <v>23.381227693963069</v>
          </cell>
        </row>
        <row r="187">
          <cell r="A187">
            <v>0</v>
          </cell>
          <cell r="M187">
            <v>45992</v>
          </cell>
          <cell r="O187">
            <v>23.848875889399945</v>
          </cell>
        </row>
        <row r="188">
          <cell r="A188">
            <v>0</v>
          </cell>
          <cell r="M188">
            <v>46357</v>
          </cell>
          <cell r="O188">
            <v>24.325980707882792</v>
          </cell>
        </row>
        <row r="189">
          <cell r="A189">
            <v>0</v>
          </cell>
        </row>
        <row r="190">
          <cell r="A190">
            <v>41</v>
          </cell>
          <cell r="C190" t="str">
            <v>WorldwidePlazaAmenities (1)</v>
          </cell>
          <cell r="D190" t="str">
            <v>MIL, LLC (Mother Burger)</v>
          </cell>
          <cell r="E190" t="str">
            <v>Contract</v>
          </cell>
          <cell r="F190" t="str">
            <v>ST10</v>
          </cell>
          <cell r="G190">
            <v>39661</v>
          </cell>
          <cell r="H190">
            <v>43465</v>
          </cell>
          <cell r="I190">
            <v>1100</v>
          </cell>
          <cell r="K190" t="e">
            <v>#VALUE!</v>
          </cell>
          <cell r="M190">
            <v>42736</v>
          </cell>
          <cell r="N190">
            <v>1100</v>
          </cell>
          <cell r="O190">
            <v>194.81454545454545</v>
          </cell>
          <cell r="P190">
            <v>214296</v>
          </cell>
          <cell r="Q190" t="str">
            <v>MIL, LLC (ST10)</v>
          </cell>
          <cell r="R190">
            <v>214.3</v>
          </cell>
          <cell r="S190">
            <v>210</v>
          </cell>
          <cell r="T190">
            <v>1.0204761904761905</v>
          </cell>
          <cell r="U190" t="str">
            <v>Market</v>
          </cell>
          <cell r="V190" t="str">
            <v>Kiosk Retail ($200)</v>
          </cell>
          <cell r="W190">
            <v>0</v>
          </cell>
        </row>
        <row r="191">
          <cell r="A191">
            <v>0</v>
          </cell>
          <cell r="M191">
            <v>42948</v>
          </cell>
          <cell r="O191">
            <v>214.28727272727272</v>
          </cell>
        </row>
        <row r="192">
          <cell r="A192">
            <v>0</v>
          </cell>
        </row>
        <row r="193">
          <cell r="A193">
            <v>42</v>
          </cell>
          <cell r="C193" t="str">
            <v>WorldwidePlazaAmenities (1)</v>
          </cell>
          <cell r="D193" t="str">
            <v>Petland Discounts</v>
          </cell>
          <cell r="E193" t="str">
            <v>Contract</v>
          </cell>
          <cell r="F193" t="str">
            <v>ST05</v>
          </cell>
          <cell r="G193">
            <v>40878</v>
          </cell>
          <cell r="H193">
            <v>44530</v>
          </cell>
          <cell r="I193">
            <v>2389</v>
          </cell>
          <cell r="K193" t="e">
            <v>#VALUE!</v>
          </cell>
          <cell r="M193">
            <v>42736</v>
          </cell>
          <cell r="N193">
            <v>2389</v>
          </cell>
          <cell r="O193">
            <v>157.50188363331938</v>
          </cell>
          <cell r="P193">
            <v>376272</v>
          </cell>
          <cell r="Q193" t="str">
            <v>Petland (ST05)</v>
          </cell>
          <cell r="R193">
            <v>173.64</v>
          </cell>
          <cell r="S193">
            <v>236.2</v>
          </cell>
          <cell r="T193">
            <v>0.73513971210838269</v>
          </cell>
          <cell r="U193" t="str">
            <v>Market</v>
          </cell>
          <cell r="V193" t="str">
            <v>9th Ave Corner ($200)</v>
          </cell>
          <cell r="W193">
            <v>0</v>
          </cell>
        </row>
        <row r="194">
          <cell r="A194">
            <v>0</v>
          </cell>
          <cell r="M194">
            <v>43070</v>
          </cell>
          <cell r="O194">
            <v>165.37295939723734</v>
          </cell>
        </row>
        <row r="195">
          <cell r="A195">
            <v>0</v>
          </cell>
          <cell r="M195">
            <v>44166</v>
          </cell>
          <cell r="O195">
            <v>173.64587693595647</v>
          </cell>
        </row>
        <row r="196">
          <cell r="A196">
            <v>0</v>
          </cell>
        </row>
        <row r="197">
          <cell r="A197">
            <v>43</v>
          </cell>
          <cell r="C197" t="str">
            <v>WorldwidePlazaAmenities (1)</v>
          </cell>
          <cell r="D197" t="str">
            <v>Ricky WWP Inc</v>
          </cell>
          <cell r="E197" t="str">
            <v>Contract</v>
          </cell>
          <cell r="F197" t="str">
            <v>ST03</v>
          </cell>
          <cell r="G197">
            <v>38200</v>
          </cell>
          <cell r="H197">
            <v>43465</v>
          </cell>
          <cell r="I197">
            <v>1849</v>
          </cell>
          <cell r="K197" t="e">
            <v>#VALUE!</v>
          </cell>
          <cell r="M197">
            <v>42736</v>
          </cell>
          <cell r="N197">
            <v>1849</v>
          </cell>
          <cell r="O197">
            <v>101.19199567333693</v>
          </cell>
          <cell r="P197">
            <v>187104</v>
          </cell>
          <cell r="Q197" t="str">
            <v>Ricky (STO3)</v>
          </cell>
          <cell r="R197">
            <v>101.19</v>
          </cell>
          <cell r="S197">
            <v>157.5</v>
          </cell>
          <cell r="T197">
            <v>0.64247619047619042</v>
          </cell>
          <cell r="U197" t="str">
            <v>Market</v>
          </cell>
          <cell r="V197" t="str">
            <v>9th Ave Midblock ($150)</v>
          </cell>
          <cell r="W197">
            <v>0</v>
          </cell>
        </row>
        <row r="198">
          <cell r="A198">
            <v>0</v>
          </cell>
        </row>
        <row r="199">
          <cell r="A199">
            <v>44</v>
          </cell>
          <cell r="C199" t="str">
            <v>WorldwidePlazaAmenities (1)</v>
          </cell>
          <cell r="D199" t="str">
            <v>Stage Entertainment</v>
          </cell>
          <cell r="E199" t="str">
            <v>Contract</v>
          </cell>
          <cell r="F199" t="str">
            <v>ST06</v>
          </cell>
          <cell r="G199">
            <v>37591</v>
          </cell>
          <cell r="H199">
            <v>45443</v>
          </cell>
          <cell r="I199">
            <v>56934</v>
          </cell>
          <cell r="K199" t="e">
            <v>#VALUE!</v>
          </cell>
          <cell r="M199">
            <v>42736</v>
          </cell>
          <cell r="N199">
            <v>56934</v>
          </cell>
          <cell r="O199">
            <v>33.681525977447571</v>
          </cell>
          <cell r="P199">
            <v>1917624</v>
          </cell>
          <cell r="Q199" t="str">
            <v>Stage (ST06)</v>
          </cell>
          <cell r="R199">
            <v>44.54</v>
          </cell>
          <cell r="S199">
            <v>51.62</v>
          </cell>
          <cell r="T199">
            <v>0.86284385896939175</v>
          </cell>
          <cell r="U199" t="str">
            <v>Market</v>
          </cell>
          <cell r="V199" t="str">
            <v>Theater ($40)</v>
          </cell>
          <cell r="W199">
            <v>0</v>
          </cell>
        </row>
        <row r="200">
          <cell r="A200">
            <v>0</v>
          </cell>
          <cell r="M200">
            <v>43344</v>
          </cell>
          <cell r="O200">
            <v>38.733691642955002</v>
          </cell>
        </row>
        <row r="201">
          <cell r="A201">
            <v>0</v>
          </cell>
          <cell r="M201">
            <v>45170</v>
          </cell>
          <cell r="O201">
            <v>44.543787543471389</v>
          </cell>
        </row>
        <row r="202">
          <cell r="A202">
            <v>0</v>
          </cell>
        </row>
        <row r="203">
          <cell r="A203">
            <v>45</v>
          </cell>
          <cell r="C203" t="str">
            <v>WorldwidePlazaAmenities (1)</v>
          </cell>
          <cell r="D203" t="str">
            <v>Tagg NYC, LLC</v>
          </cell>
          <cell r="E203" t="str">
            <v>Contract</v>
          </cell>
          <cell r="F203" t="str">
            <v>ST01</v>
          </cell>
          <cell r="G203">
            <v>40422</v>
          </cell>
          <cell r="H203">
            <v>44255</v>
          </cell>
          <cell r="I203">
            <v>1387</v>
          </cell>
          <cell r="K203" t="e">
            <v>#VALUE!</v>
          </cell>
          <cell r="M203">
            <v>42736</v>
          </cell>
          <cell r="N203">
            <v>1387</v>
          </cell>
          <cell r="O203">
            <v>130.46863734679164</v>
          </cell>
          <cell r="P203">
            <v>180960</v>
          </cell>
          <cell r="Q203" t="str">
            <v>Tagg (ST01)</v>
          </cell>
          <cell r="R203">
            <v>140.5</v>
          </cell>
          <cell r="S203">
            <v>236.2</v>
          </cell>
          <cell r="T203">
            <v>0.59483488569009313</v>
          </cell>
          <cell r="U203" t="str">
            <v>Market</v>
          </cell>
          <cell r="V203" t="str">
            <v>9th Ave Corner ($200)</v>
          </cell>
          <cell r="W203">
            <v>0</v>
          </cell>
        </row>
        <row r="204">
          <cell r="A204">
            <v>0</v>
          </cell>
          <cell r="M204">
            <v>42979</v>
          </cell>
          <cell r="O204">
            <v>133.72170151405913</v>
          </cell>
        </row>
        <row r="205">
          <cell r="A205">
            <v>0</v>
          </cell>
          <cell r="M205">
            <v>43344</v>
          </cell>
          <cell r="O205">
            <v>137.06993511175199</v>
          </cell>
        </row>
        <row r="206">
          <cell r="A206">
            <v>0</v>
          </cell>
          <cell r="M206">
            <v>43709</v>
          </cell>
          <cell r="O206">
            <v>140.49603460706561</v>
          </cell>
        </row>
        <row r="207">
          <cell r="A207">
            <v>0</v>
          </cell>
        </row>
        <row r="208">
          <cell r="A208">
            <v>46</v>
          </cell>
          <cell r="C208" t="str">
            <v>WorldwidePlazaAmenities (1)</v>
          </cell>
          <cell r="D208" t="str">
            <v>Woo Lae Oak 50 Inc</v>
          </cell>
          <cell r="E208" t="str">
            <v>Contract</v>
          </cell>
          <cell r="F208" t="str">
            <v>C110</v>
          </cell>
          <cell r="G208">
            <v>42309</v>
          </cell>
          <cell r="H208">
            <v>47391</v>
          </cell>
          <cell r="I208">
            <v>1500</v>
          </cell>
          <cell r="K208" t="e">
            <v>#VALUE!</v>
          </cell>
          <cell r="M208">
            <v>42736</v>
          </cell>
          <cell r="N208">
            <v>1500</v>
          </cell>
          <cell r="O208">
            <v>0</v>
          </cell>
          <cell r="P208">
            <v>0</v>
          </cell>
          <cell r="Q208" t="str">
            <v>None</v>
          </cell>
          <cell r="R208">
            <v>0</v>
          </cell>
          <cell r="S208">
            <v>22.44</v>
          </cell>
          <cell r="T208">
            <v>0</v>
          </cell>
          <cell r="U208" t="str">
            <v>Market</v>
          </cell>
          <cell r="V208" t="str">
            <v>Storage ($15)</v>
          </cell>
          <cell r="W208">
            <v>0</v>
          </cell>
        </row>
        <row r="209">
          <cell r="A209">
            <v>0</v>
          </cell>
        </row>
        <row r="210">
          <cell r="A210">
            <v>47</v>
          </cell>
          <cell r="C210" t="str">
            <v>WorldwidePlazaAmenities (1)</v>
          </cell>
          <cell r="D210" t="str">
            <v>Woo Lae Oak 50 Inc</v>
          </cell>
          <cell r="E210" t="str">
            <v>Contract</v>
          </cell>
          <cell r="F210" t="str">
            <v>ST07</v>
          </cell>
          <cell r="G210">
            <v>42309</v>
          </cell>
          <cell r="H210">
            <v>47391</v>
          </cell>
          <cell r="I210">
            <v>4073</v>
          </cell>
          <cell r="K210" t="e">
            <v>#VALUE!</v>
          </cell>
          <cell r="M210">
            <v>42736</v>
          </cell>
          <cell r="N210">
            <v>4073</v>
          </cell>
          <cell r="O210">
            <v>63.078811686717408</v>
          </cell>
          <cell r="P210">
            <v>256920</v>
          </cell>
          <cell r="Q210" t="str">
            <v>Woo Lae Oak (ST07)</v>
          </cell>
          <cell r="R210">
            <v>125.09</v>
          </cell>
          <cell r="S210">
            <v>134.63999999999999</v>
          </cell>
          <cell r="T210">
            <v>0.92907011289364239</v>
          </cell>
          <cell r="U210" t="str">
            <v>Market</v>
          </cell>
          <cell r="V210" t="str">
            <v>Plaza Retail ($90)</v>
          </cell>
          <cell r="W210">
            <v>0</v>
          </cell>
        </row>
        <row r="211">
          <cell r="A211">
            <v>0</v>
          </cell>
          <cell r="M211">
            <v>43009</v>
          </cell>
          <cell r="O211">
            <v>78.081021360176777</v>
          </cell>
        </row>
        <row r="212">
          <cell r="A212">
            <v>0</v>
          </cell>
          <cell r="M212">
            <v>43374</v>
          </cell>
          <cell r="O212">
            <v>93.077338571077831</v>
          </cell>
        </row>
        <row r="213">
          <cell r="A213">
            <v>0</v>
          </cell>
          <cell r="M213">
            <v>43739</v>
          </cell>
          <cell r="O213">
            <v>95.870365823717165</v>
          </cell>
        </row>
        <row r="214">
          <cell r="A214">
            <v>0</v>
          </cell>
          <cell r="M214">
            <v>44105</v>
          </cell>
          <cell r="O214">
            <v>98.748833783452</v>
          </cell>
        </row>
        <row r="215">
          <cell r="A215">
            <v>0</v>
          </cell>
          <cell r="M215">
            <v>44470</v>
          </cell>
          <cell r="O215">
            <v>101.7097962190032</v>
          </cell>
        </row>
        <row r="216">
          <cell r="A216">
            <v>0</v>
          </cell>
          <cell r="M216">
            <v>44835</v>
          </cell>
          <cell r="O216">
            <v>104.76503805548735</v>
          </cell>
        </row>
        <row r="217">
          <cell r="A217">
            <v>0</v>
          </cell>
          <cell r="M217">
            <v>45200</v>
          </cell>
          <cell r="O217">
            <v>107.90572059906702</v>
          </cell>
        </row>
        <row r="218">
          <cell r="A218">
            <v>0</v>
          </cell>
          <cell r="M218">
            <v>45566</v>
          </cell>
          <cell r="O218">
            <v>111.14362877485883</v>
          </cell>
        </row>
        <row r="219">
          <cell r="A219">
            <v>0</v>
          </cell>
          <cell r="M219">
            <v>45931</v>
          </cell>
          <cell r="O219">
            <v>114.4758163515836</v>
          </cell>
        </row>
        <row r="220">
          <cell r="A220">
            <v>0</v>
          </cell>
          <cell r="M220">
            <v>46296</v>
          </cell>
          <cell r="O220">
            <v>117.91112202307882</v>
          </cell>
        </row>
        <row r="221">
          <cell r="A221">
            <v>0</v>
          </cell>
          <cell r="M221">
            <v>46661</v>
          </cell>
          <cell r="O221">
            <v>121.44954578934447</v>
          </cell>
        </row>
        <row r="222">
          <cell r="A222">
            <v>0</v>
          </cell>
          <cell r="M222">
            <v>47027</v>
          </cell>
          <cell r="O222">
            <v>125.09108765038056</v>
          </cell>
        </row>
        <row r="223">
          <cell r="A223">
            <v>0</v>
          </cell>
        </row>
        <row r="224">
          <cell r="A224">
            <v>0</v>
          </cell>
        </row>
        <row r="225">
          <cell r="A225">
            <v>0</v>
          </cell>
          <cell r="H225" t="str">
            <v>Total SF:</v>
          </cell>
          <cell r="I225">
            <v>2121968</v>
          </cell>
          <cell r="O225" t="str">
            <v>Total Current Rent/Yr:</v>
          </cell>
          <cell r="P225">
            <v>123836208</v>
          </cell>
        </row>
        <row r="226">
          <cell r="A226">
            <v>0</v>
          </cell>
          <cell r="H226" t="str">
            <v>"Option" SF:</v>
          </cell>
          <cell r="I226">
            <v>-70025</v>
          </cell>
        </row>
        <row r="227">
          <cell r="A227">
            <v>0</v>
          </cell>
          <cell r="H227" t="str">
            <v>"Reabsorb" SF:</v>
          </cell>
          <cell r="I227">
            <v>0</v>
          </cell>
        </row>
        <row r="228">
          <cell r="A228">
            <v>0</v>
          </cell>
          <cell r="H228" t="str">
            <v>SF:</v>
          </cell>
          <cell r="I228">
            <v>2051943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s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Model"/>
      <sheetName val="Purchase Price Sensitivity"/>
      <sheetName val="I-Chart"/>
      <sheetName val="Flag SBS"/>
      <sheetName val="Sheet1"/>
      <sheetName val="Property SBS"/>
      <sheetName val="BX Comps"/>
      <sheetName val="BatchGEO"/>
      <sheetName val="Outputs"/>
      <sheetName val="Financials--&gt;"/>
      <sheetName val="MCR Overall Portfolio"/>
      <sheetName val="HWS Allentown"/>
      <sheetName val="HWS Bethlehem"/>
      <sheetName val="HWS Dover"/>
      <sheetName val="RI Neptune"/>
      <sheetName val="RI Mount Laurel"/>
      <sheetName val="HGI Milford"/>
      <sheetName val="CY Wall"/>
      <sheetName val="SHS Brookhaven"/>
      <sheetName val="RI Egg Harbor"/>
      <sheetName val="HWS Egg Harbor"/>
      <sheetName val="HIS Arundel Mills"/>
      <sheetName val="RI Arundel Mills"/>
      <sheetName val="SHS Arundel Mills"/>
      <sheetName val="TPS Arundel Mills"/>
      <sheetName val="HI White Marsh"/>
      <sheetName val="HGI White Marsh"/>
      <sheetName val="RI White Marsh"/>
      <sheetName val="FFIS White Marsh"/>
    </sheetNames>
    <sheetDataSet>
      <sheetData sheetId="0">
        <row r="5">
          <cell r="U5" t="str">
            <v>RevPAR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">
          <cell r="B1">
            <v>1000</v>
          </cell>
        </row>
        <row r="6">
          <cell r="B6">
            <v>100</v>
          </cell>
          <cell r="C6" t="str">
            <v xml:space="preserve"> </v>
          </cell>
          <cell r="D6" t="str">
            <v>CY Wall</v>
          </cell>
          <cell r="E6" t="str">
            <v>FFIS White Marsh</v>
          </cell>
          <cell r="F6" t="str">
            <v>HIS Arundel Mills</v>
          </cell>
          <cell r="G6" t="str">
            <v>HI White Marsh</v>
          </cell>
          <cell r="H6" t="str">
            <v>HGI White Marsh</v>
          </cell>
          <cell r="I6" t="str">
            <v>HGI Milford</v>
          </cell>
          <cell r="J6" t="str">
            <v>HWS Allentown</v>
          </cell>
          <cell r="K6" t="str">
            <v>HWS Egg Harbor</v>
          </cell>
          <cell r="L6" t="str">
            <v>HWS Bethlehem</v>
          </cell>
          <cell r="M6" t="str">
            <v>HWS Dover</v>
          </cell>
          <cell r="N6" t="str">
            <v>RI Egg Harbor</v>
          </cell>
          <cell r="O6" t="str">
            <v>RI Arundel Mills</v>
          </cell>
          <cell r="P6" t="str">
            <v>RI White Marsh</v>
          </cell>
          <cell r="Q6" t="str">
            <v>RI Mount Laurel</v>
          </cell>
          <cell r="R6" t="str">
            <v>RI Neptune</v>
          </cell>
          <cell r="S6" t="str">
            <v>SHS Arundel Mills</v>
          </cell>
          <cell r="T6" t="str">
            <v>SHS Brookhaven</v>
          </cell>
          <cell r="U6" t="str">
            <v>TPS Arundel Mills</v>
          </cell>
          <cell r="V6" t="str">
            <v>RI Hartford Rocky Hill</v>
          </cell>
          <cell r="W6" t="str">
            <v>RI Mt Olive Intl Trade Ctr</v>
          </cell>
          <cell r="X6" t="str">
            <v>RI Pittsburgh Airport</v>
          </cell>
          <cell r="Y6" t="str">
            <v>RI Hartford Avon</v>
          </cell>
          <cell r="Z6" t="str">
            <v>RI Waldorf MD</v>
          </cell>
          <cell r="AA6" t="str">
            <v>RI PA Langhorne</v>
          </cell>
          <cell r="AB6" t="str">
            <v>RI Harrisburg Carlisle</v>
          </cell>
          <cell r="AC6" t="str">
            <v>RI PA Valley Forge</v>
          </cell>
          <cell r="AD6" t="str">
            <v>CY Hartford Farmington</v>
          </cell>
          <cell r="AE6" t="str">
            <v>CY Ewing Princeton</v>
          </cell>
          <cell r="AF6" t="str">
            <v>CY PA Langhorne</v>
          </cell>
          <cell r="AG6" t="str">
            <v>HWS Wallingford</v>
          </cell>
          <cell r="AH6" t="str">
            <v>HWS Somerset</v>
          </cell>
          <cell r="AI6" t="str">
            <v>HWS BWI Airport</v>
          </cell>
          <cell r="AJ6" t="str">
            <v>HWS PA Great Valley</v>
          </cell>
          <cell r="AK6" t="str">
            <v>HIS New Haven</v>
          </cell>
          <cell r="AL6" t="str">
            <v>HIS Hershey</v>
          </cell>
          <cell r="AM6" t="str">
            <v>HIS Hartford</v>
          </cell>
          <cell r="AN6" t="str">
            <v>HIS Alexandria</v>
          </cell>
          <cell r="AO6" t="str">
            <v>HIS South MD</v>
          </cell>
          <cell r="AP6" t="str">
            <v>HIS Mahwah</v>
          </cell>
          <cell r="AQ6" t="str">
            <v>SHS Erie</v>
          </cell>
          <cell r="AR6" t="str">
            <v>SHS Baltimore Downtown</v>
          </cell>
          <cell r="AS6" t="str">
            <v>SHS Columbia South MD</v>
          </cell>
          <cell r="AT6" t="str">
            <v>HGI Saratoga Springs</v>
          </cell>
          <cell r="AU6" t="str">
            <v>HI LI Brookhaven</v>
          </cell>
          <cell r="AV6" t="str">
            <v>TPS Harrisburg</v>
          </cell>
          <cell r="AW6" t="str">
            <v>HH Bridgewater</v>
          </cell>
          <cell r="BA6" t="str">
            <v>RI Hartford Rocky Hill</v>
          </cell>
        </row>
        <row r="7">
          <cell r="C7" t="str">
            <v>STATISTICS:</v>
          </cell>
          <cell r="V7" t="str">
            <v xml:space="preserve"> </v>
          </cell>
          <cell r="W7" t="str">
            <v xml:space="preserve"> </v>
          </cell>
          <cell r="X7" t="str">
            <v xml:space="preserve"> </v>
          </cell>
          <cell r="Y7" t="str">
            <v xml:space="preserve"> </v>
          </cell>
          <cell r="Z7" t="str">
            <v xml:space="preserve"> </v>
          </cell>
          <cell r="AA7" t="str">
            <v xml:space="preserve"> </v>
          </cell>
          <cell r="AB7" t="str">
            <v xml:space="preserve"> </v>
          </cell>
          <cell r="AC7" t="str">
            <v xml:space="preserve"> </v>
          </cell>
          <cell r="AD7" t="str">
            <v xml:space="preserve"> </v>
          </cell>
          <cell r="AE7" t="str">
            <v xml:space="preserve"> </v>
          </cell>
          <cell r="AF7" t="str">
            <v xml:space="preserve"> </v>
          </cell>
          <cell r="AG7" t="str">
            <v xml:space="preserve"> </v>
          </cell>
          <cell r="AH7" t="str">
            <v xml:space="preserve"> </v>
          </cell>
          <cell r="AI7" t="str">
            <v xml:space="preserve"> </v>
          </cell>
          <cell r="AJ7" t="str">
            <v xml:space="preserve"> </v>
          </cell>
          <cell r="AK7" t="str">
            <v xml:space="preserve"> </v>
          </cell>
          <cell r="AL7" t="str">
            <v xml:space="preserve"> </v>
          </cell>
          <cell r="AM7" t="str">
            <v xml:space="preserve"> </v>
          </cell>
          <cell r="AN7" t="str">
            <v xml:space="preserve"> </v>
          </cell>
          <cell r="AO7" t="str">
            <v xml:space="preserve"> </v>
          </cell>
          <cell r="AP7" t="str">
            <v xml:space="preserve"> </v>
          </cell>
          <cell r="AQ7" t="str">
            <v xml:space="preserve"> </v>
          </cell>
          <cell r="AR7" t="str">
            <v xml:space="preserve"> </v>
          </cell>
          <cell r="AS7" t="str">
            <v xml:space="preserve"> </v>
          </cell>
          <cell r="AT7" t="str">
            <v xml:space="preserve"> </v>
          </cell>
          <cell r="AU7" t="str">
            <v xml:space="preserve"> </v>
          </cell>
          <cell r="AV7" t="str">
            <v xml:space="preserve"> </v>
          </cell>
          <cell r="AW7" t="str">
            <v xml:space="preserve"> </v>
          </cell>
          <cell r="BA7" t="str">
            <v>RI Mt Olive Intl Trade Ctr</v>
          </cell>
        </row>
        <row r="8">
          <cell r="B8">
            <v>1</v>
          </cell>
          <cell r="C8" t="str">
            <v>Total Keys</v>
          </cell>
          <cell r="D8">
            <v>113</v>
          </cell>
          <cell r="E8">
            <v>116</v>
          </cell>
          <cell r="F8">
            <v>130</v>
          </cell>
          <cell r="G8">
            <v>127</v>
          </cell>
          <cell r="H8">
            <v>155</v>
          </cell>
          <cell r="I8">
            <v>120</v>
          </cell>
          <cell r="J8">
            <v>108</v>
          </cell>
          <cell r="K8">
            <v>120</v>
          </cell>
          <cell r="L8">
            <v>113</v>
          </cell>
          <cell r="M8">
            <v>108</v>
          </cell>
          <cell r="N8">
            <v>101</v>
          </cell>
          <cell r="O8">
            <v>131</v>
          </cell>
          <cell r="P8">
            <v>131</v>
          </cell>
          <cell r="Q8">
            <v>144</v>
          </cell>
          <cell r="R8">
            <v>105</v>
          </cell>
          <cell r="S8">
            <v>128</v>
          </cell>
          <cell r="T8">
            <v>128</v>
          </cell>
          <cell r="U8">
            <v>109</v>
          </cell>
          <cell r="V8">
            <v>96</v>
          </cell>
          <cell r="W8">
            <v>123</v>
          </cell>
          <cell r="X8">
            <v>156</v>
          </cell>
          <cell r="Y8">
            <v>100</v>
          </cell>
          <cell r="Z8">
            <v>98</v>
          </cell>
          <cell r="AA8">
            <v>100</v>
          </cell>
          <cell r="AB8">
            <v>78</v>
          </cell>
          <cell r="AC8">
            <v>88</v>
          </cell>
          <cell r="AD8">
            <v>119</v>
          </cell>
          <cell r="AE8">
            <v>130</v>
          </cell>
          <cell r="AF8">
            <v>118</v>
          </cell>
          <cell r="AG8">
            <v>104</v>
          </cell>
          <cell r="AH8">
            <v>123</v>
          </cell>
          <cell r="AI8">
            <v>147</v>
          </cell>
          <cell r="AJ8">
            <v>123</v>
          </cell>
          <cell r="AK8">
            <v>98</v>
          </cell>
          <cell r="AL8">
            <v>110</v>
          </cell>
          <cell r="AM8">
            <v>107</v>
          </cell>
          <cell r="AN8">
            <v>151</v>
          </cell>
          <cell r="AO8">
            <v>124</v>
          </cell>
          <cell r="AP8">
            <v>111</v>
          </cell>
          <cell r="AQ8">
            <v>117</v>
          </cell>
          <cell r="AR8">
            <v>99</v>
          </cell>
          <cell r="AS8">
            <v>117</v>
          </cell>
          <cell r="AT8">
            <v>112</v>
          </cell>
          <cell r="AU8">
            <v>161</v>
          </cell>
          <cell r="AV8">
            <v>107</v>
          </cell>
          <cell r="AW8">
            <v>128</v>
          </cell>
          <cell r="BA8" t="str">
            <v>RI Pittsburgh Airport</v>
          </cell>
        </row>
        <row r="9">
          <cell r="B9">
            <v>2</v>
          </cell>
          <cell r="C9" t="str">
            <v>Total Available Room Nights</v>
          </cell>
          <cell r="D9">
            <v>41358</v>
          </cell>
          <cell r="E9">
            <v>42456</v>
          </cell>
          <cell r="F9">
            <v>47580</v>
          </cell>
          <cell r="G9">
            <v>46482</v>
          </cell>
          <cell r="H9">
            <v>56730</v>
          </cell>
          <cell r="I9">
            <v>43920</v>
          </cell>
          <cell r="J9">
            <v>39528</v>
          </cell>
          <cell r="K9">
            <v>43920</v>
          </cell>
          <cell r="L9">
            <v>41358</v>
          </cell>
          <cell r="M9">
            <v>39528</v>
          </cell>
          <cell r="N9">
            <v>36966</v>
          </cell>
          <cell r="O9">
            <v>47946</v>
          </cell>
          <cell r="P9">
            <v>47946</v>
          </cell>
          <cell r="Q9">
            <v>52704</v>
          </cell>
          <cell r="R9">
            <v>38430</v>
          </cell>
          <cell r="S9">
            <v>46848</v>
          </cell>
          <cell r="T9">
            <v>46848</v>
          </cell>
          <cell r="U9">
            <v>39894</v>
          </cell>
          <cell r="V9">
            <v>35136</v>
          </cell>
          <cell r="W9">
            <v>45018</v>
          </cell>
          <cell r="X9">
            <v>57096</v>
          </cell>
          <cell r="Y9">
            <v>36600</v>
          </cell>
          <cell r="Z9">
            <v>35868</v>
          </cell>
          <cell r="AA9">
            <v>36600</v>
          </cell>
          <cell r="AB9">
            <v>28548</v>
          </cell>
          <cell r="AC9">
            <v>32208</v>
          </cell>
          <cell r="AD9">
            <v>43554</v>
          </cell>
          <cell r="AE9">
            <v>47580</v>
          </cell>
          <cell r="AF9">
            <v>43188</v>
          </cell>
          <cell r="AG9">
            <v>38064</v>
          </cell>
          <cell r="AH9">
            <v>45018</v>
          </cell>
          <cell r="AI9">
            <v>53802</v>
          </cell>
          <cell r="AJ9">
            <v>45018</v>
          </cell>
          <cell r="AK9">
            <v>35868</v>
          </cell>
          <cell r="AL9">
            <v>40260</v>
          </cell>
          <cell r="AM9">
            <v>39162</v>
          </cell>
          <cell r="AN9">
            <v>55266</v>
          </cell>
          <cell r="AO9">
            <v>45384</v>
          </cell>
          <cell r="AP9">
            <v>40626</v>
          </cell>
          <cell r="AQ9">
            <v>42822</v>
          </cell>
          <cell r="AR9">
            <v>36234</v>
          </cell>
          <cell r="AS9">
            <v>42822</v>
          </cell>
          <cell r="AT9">
            <v>40992</v>
          </cell>
          <cell r="AU9">
            <v>58926</v>
          </cell>
          <cell r="AV9">
            <v>39162</v>
          </cell>
          <cell r="AW9">
            <v>46848</v>
          </cell>
          <cell r="BA9" t="str">
            <v>RI Hartford Avon</v>
          </cell>
        </row>
        <row r="10">
          <cell r="B10">
            <v>3</v>
          </cell>
          <cell r="C10" t="str">
            <v>Occupied Rooms</v>
          </cell>
          <cell r="D10">
            <v>32707</v>
          </cell>
          <cell r="E10">
            <v>34789</v>
          </cell>
          <cell r="F10">
            <v>40916</v>
          </cell>
          <cell r="G10">
            <v>36659</v>
          </cell>
          <cell r="H10">
            <v>46202</v>
          </cell>
          <cell r="I10">
            <v>36539</v>
          </cell>
          <cell r="J10">
            <v>35676</v>
          </cell>
          <cell r="K10">
            <v>37808</v>
          </cell>
          <cell r="L10">
            <v>36984</v>
          </cell>
          <cell r="M10">
            <v>33163</v>
          </cell>
          <cell r="N10">
            <v>30591</v>
          </cell>
          <cell r="O10">
            <v>41329</v>
          </cell>
          <cell r="P10">
            <v>41952</v>
          </cell>
          <cell r="Q10">
            <v>44960</v>
          </cell>
          <cell r="R10">
            <v>32683</v>
          </cell>
          <cell r="S10">
            <v>40376</v>
          </cell>
          <cell r="T10">
            <v>39257</v>
          </cell>
          <cell r="U10">
            <v>34582</v>
          </cell>
          <cell r="V10">
            <v>29943</v>
          </cell>
          <cell r="W10">
            <v>32433</v>
          </cell>
          <cell r="X10">
            <v>36550</v>
          </cell>
          <cell r="Y10">
            <v>25455</v>
          </cell>
          <cell r="Z10">
            <v>32342</v>
          </cell>
          <cell r="AA10">
            <v>28903</v>
          </cell>
          <cell r="AB10">
            <v>20901</v>
          </cell>
          <cell r="AC10">
            <v>25093</v>
          </cell>
          <cell r="AD10">
            <v>33904</v>
          </cell>
          <cell r="AE10">
            <v>30955</v>
          </cell>
          <cell r="AF10">
            <v>27829</v>
          </cell>
          <cell r="AG10">
            <v>31268</v>
          </cell>
          <cell r="AH10">
            <v>33397</v>
          </cell>
          <cell r="AI10">
            <v>42450</v>
          </cell>
          <cell r="AJ10">
            <v>32000</v>
          </cell>
          <cell r="AK10">
            <v>28976</v>
          </cell>
          <cell r="AL10">
            <v>29120</v>
          </cell>
          <cell r="AM10">
            <v>29219</v>
          </cell>
          <cell r="AN10">
            <v>43456</v>
          </cell>
          <cell r="AO10">
            <v>32734</v>
          </cell>
          <cell r="AP10">
            <v>28894</v>
          </cell>
          <cell r="AQ10">
            <v>36337</v>
          </cell>
          <cell r="AR10">
            <v>24844</v>
          </cell>
          <cell r="AS10">
            <v>32807</v>
          </cell>
          <cell r="AT10">
            <v>26941</v>
          </cell>
          <cell r="AU10">
            <v>44137</v>
          </cell>
          <cell r="AV10">
            <v>26521</v>
          </cell>
          <cell r="AW10">
            <v>35794</v>
          </cell>
          <cell r="BA10" t="str">
            <v>RI Waldorf MD</v>
          </cell>
        </row>
        <row r="11">
          <cell r="B11">
            <v>4</v>
          </cell>
          <cell r="C11" t="str">
            <v>Occupancy %</v>
          </cell>
          <cell r="D11">
            <v>0.79082644228444321</v>
          </cell>
          <cell r="E11">
            <v>0.81941303938194832</v>
          </cell>
          <cell r="F11">
            <v>0.85994115174443042</v>
          </cell>
          <cell r="G11">
            <v>0.78867088335269564</v>
          </cell>
          <cell r="H11">
            <v>0.81441917856513313</v>
          </cell>
          <cell r="I11">
            <v>0.83194444444444449</v>
          </cell>
          <cell r="J11">
            <v>0.9025500910746812</v>
          </cell>
          <cell r="K11">
            <v>0.86083788706739528</v>
          </cell>
          <cell r="L11">
            <v>0.89424053387494562</v>
          </cell>
          <cell r="M11">
            <v>0.83897490386561424</v>
          </cell>
          <cell r="N11">
            <v>0.82754422983281939</v>
          </cell>
          <cell r="O11">
            <v>0.86199057272765189</v>
          </cell>
          <cell r="P11">
            <v>0.87498435740207736</v>
          </cell>
          <cell r="Q11">
            <v>0.85306618093503339</v>
          </cell>
          <cell r="R11">
            <v>0.85045537340619304</v>
          </cell>
          <cell r="S11">
            <v>0.8618510928961749</v>
          </cell>
          <cell r="T11">
            <v>0.83796533469945356</v>
          </cell>
          <cell r="U11">
            <v>0.86684714493407533</v>
          </cell>
          <cell r="V11">
            <v>0.85012522768670318</v>
          </cell>
          <cell r="W11">
            <v>0.71640232795770575</v>
          </cell>
          <cell r="X11">
            <v>0.63953692027462516</v>
          </cell>
          <cell r="Y11">
            <v>0.69469945355191265</v>
          </cell>
          <cell r="Z11">
            <v>0.90105386416861821</v>
          </cell>
          <cell r="AA11">
            <v>0.78551912568306015</v>
          </cell>
          <cell r="AB11">
            <v>0.72583018074821359</v>
          </cell>
          <cell r="AC11">
            <v>0.77117486338797825</v>
          </cell>
          <cell r="AD11">
            <v>0.77804564448730318</v>
          </cell>
          <cell r="AE11">
            <v>0.64785624211853721</v>
          </cell>
          <cell r="AF11">
            <v>0.64066407335370945</v>
          </cell>
          <cell r="AG11">
            <v>0.81825346784363184</v>
          </cell>
          <cell r="AH11">
            <v>0.74054822515438279</v>
          </cell>
          <cell r="AI11">
            <v>0.78441321883944837</v>
          </cell>
          <cell r="AJ11">
            <v>0.70718379314940705</v>
          </cell>
          <cell r="AK11">
            <v>0.80291624846659981</v>
          </cell>
          <cell r="AL11">
            <v>0.72195727769498264</v>
          </cell>
          <cell r="AM11">
            <v>0.74334814360860024</v>
          </cell>
          <cell r="AN11">
            <v>0.78451489161509802</v>
          </cell>
          <cell r="AO11">
            <v>0.72126740701568837</v>
          </cell>
          <cell r="AP11">
            <v>0.71048097277605482</v>
          </cell>
          <cell r="AQ11">
            <v>0.84573350147120641</v>
          </cell>
          <cell r="AR11">
            <v>0.68145940277087824</v>
          </cell>
          <cell r="AS11">
            <v>0.76446686282751863</v>
          </cell>
          <cell r="AT11">
            <v>0.65568891491022641</v>
          </cell>
          <cell r="AU11">
            <v>0.74579981671927498</v>
          </cell>
          <cell r="AV11">
            <v>0.67445482866043616</v>
          </cell>
          <cell r="AW11">
            <v>0.76050204918032782</v>
          </cell>
          <cell r="BA11" t="str">
            <v>RI Philadelphia Langhorne</v>
          </cell>
        </row>
        <row r="12">
          <cell r="B12">
            <v>5</v>
          </cell>
          <cell r="C12" t="str">
            <v>ADR</v>
          </cell>
          <cell r="D12">
            <v>130.32558779466169</v>
          </cell>
          <cell r="E12">
            <v>115.64468653884849</v>
          </cell>
          <cell r="F12">
            <v>126.14977026102258</v>
          </cell>
          <cell r="G12">
            <v>125.61450121389018</v>
          </cell>
          <cell r="H12">
            <v>132.72884290723346</v>
          </cell>
          <cell r="I12">
            <v>113.6939708256931</v>
          </cell>
          <cell r="J12">
            <v>132.12470568449379</v>
          </cell>
          <cell r="K12">
            <v>122.35436944561998</v>
          </cell>
          <cell r="L12">
            <v>124.2255029201817</v>
          </cell>
          <cell r="M12">
            <v>124.46585049603473</v>
          </cell>
          <cell r="N12">
            <v>128.33683109411265</v>
          </cell>
          <cell r="O12">
            <v>129.95373708533958</v>
          </cell>
          <cell r="P12">
            <v>124.4819555682685</v>
          </cell>
          <cell r="Q12">
            <v>121.20002224199288</v>
          </cell>
          <cell r="R12">
            <v>138.60324939571032</v>
          </cell>
          <cell r="S12">
            <v>116.05978799286704</v>
          </cell>
          <cell r="T12">
            <v>130.90969763354306</v>
          </cell>
          <cell r="U12">
            <v>114.78297958475507</v>
          </cell>
          <cell r="V12">
            <v>135.78712755272849</v>
          </cell>
          <cell r="W12">
            <v>130.6611156243217</v>
          </cell>
          <cell r="X12">
            <v>109.2290546350815</v>
          </cell>
          <cell r="Y12">
            <v>150.1883044914654</v>
          </cell>
          <cell r="Z12">
            <v>113.4786951947771</v>
          </cell>
          <cell r="AA12">
            <v>129.51254504347821</v>
          </cell>
          <cell r="AB12">
            <v>128.08041503788431</v>
          </cell>
          <cell r="AC12">
            <v>133.16462798937121</v>
          </cell>
          <cell r="AD12">
            <v>138.26082627556289</v>
          </cell>
          <cell r="AE12">
            <v>133.43058199513379</v>
          </cell>
          <cell r="AF12">
            <v>117.0583342368716</v>
          </cell>
          <cell r="AG12">
            <v>117.4270728183394</v>
          </cell>
          <cell r="AH12">
            <v>127.8447750314956</v>
          </cell>
          <cell r="AI12">
            <v>111.4995801246357</v>
          </cell>
          <cell r="AJ12">
            <v>136.3104510616912</v>
          </cell>
          <cell r="AK12">
            <v>126.7275530400361</v>
          </cell>
          <cell r="AL12">
            <v>158.1723456960022</v>
          </cell>
          <cell r="AM12">
            <v>130.75458933049359</v>
          </cell>
          <cell r="AN12">
            <v>178.28276587402269</v>
          </cell>
          <cell r="AO12">
            <v>120.16605761593451</v>
          </cell>
          <cell r="AP12">
            <v>123.0477518708426</v>
          </cell>
          <cell r="AQ12">
            <v>111.468540700243</v>
          </cell>
          <cell r="AR12">
            <v>145.2711202008748</v>
          </cell>
          <cell r="AS12">
            <v>118.8637637463343</v>
          </cell>
          <cell r="AT12">
            <v>164.4753099188928</v>
          </cell>
          <cell r="AU12">
            <v>121.94390584112681</v>
          </cell>
          <cell r="AV12">
            <v>116.2219596410858</v>
          </cell>
          <cell r="AW12">
            <v>156.57951807567079</v>
          </cell>
          <cell r="BA12" t="str">
            <v>RI Harrisburg Carlisle</v>
          </cell>
        </row>
        <row r="13">
          <cell r="B13">
            <v>6</v>
          </cell>
          <cell r="C13" t="str">
            <v>Room RevPAR</v>
          </cell>
          <cell r="D13">
            <v>103.06492093428116</v>
          </cell>
          <cell r="E13">
            <v>94.760764085170521</v>
          </cell>
          <cell r="F13">
            <v>108.48137873055906</v>
          </cell>
          <cell r="G13">
            <v>99.068499634267027</v>
          </cell>
          <cell r="H13">
            <v>108.09691521240967</v>
          </cell>
          <cell r="I13">
            <v>94.587067395264128</v>
          </cell>
          <cell r="J13">
            <v>119.24916514875532</v>
          </cell>
          <cell r="K13">
            <v>105.32727686703097</v>
          </cell>
          <cell r="L13">
            <v>111.08748005222689</v>
          </cell>
          <cell r="M13">
            <v>104.42372495446266</v>
          </cell>
          <cell r="N13">
            <v>106.20440404696208</v>
          </cell>
          <cell r="O13">
            <v>112.01889625829057</v>
          </cell>
          <cell r="P13">
            <v>108.91976390105536</v>
          </cell>
          <cell r="Q13">
            <v>103.39164010321797</v>
          </cell>
          <cell r="R13">
            <v>117.87587822014052</v>
          </cell>
          <cell r="S13">
            <v>100.02625512295081</v>
          </cell>
          <cell r="T13">
            <v>109.69778859289617</v>
          </cell>
          <cell r="U13">
            <v>99.49929814007119</v>
          </cell>
          <cell r="V13">
            <v>115.4360627276867</v>
          </cell>
          <cell r="W13">
            <v>93.605927406815042</v>
          </cell>
          <cell r="X13">
            <v>69.856013205828788</v>
          </cell>
          <cell r="Y13">
            <v>104.33573306010931</v>
          </cell>
          <cell r="Z13">
            <v>102.2504168060667</v>
          </cell>
          <cell r="AA13">
            <v>101.73458114754099</v>
          </cell>
          <cell r="AB13">
            <v>92.964630797253761</v>
          </cell>
          <cell r="AC13">
            <v>102.6932137978142</v>
          </cell>
          <cell r="AD13">
            <v>107.5732336869174</v>
          </cell>
          <cell r="AE13">
            <v>86.443835435056755</v>
          </cell>
          <cell r="AF13">
            <v>74.995069232194126</v>
          </cell>
          <cell r="AG13">
            <v>96.085109552332895</v>
          </cell>
          <cell r="AH13">
            <v>94.675221244835384</v>
          </cell>
          <cell r="AI13">
            <v>87.461744544812461</v>
          </cell>
          <cell r="AJ13">
            <v>96.396541827713364</v>
          </cell>
          <cell r="AK13">
            <v>101.75161146425781</v>
          </cell>
          <cell r="AL13">
            <v>114.1936761053154</v>
          </cell>
          <cell r="AM13">
            <v>97.196181247127328</v>
          </cell>
          <cell r="AN13">
            <v>139.86548474649871</v>
          </cell>
          <cell r="AO13">
            <v>86.67186078794289</v>
          </cell>
          <cell r="AP13">
            <v>87.423086447102847</v>
          </cell>
          <cell r="AQ13">
            <v>94.272679230302174</v>
          </cell>
          <cell r="AR13">
            <v>98.996370811944587</v>
          </cell>
          <cell r="AS13">
            <v>90.867408575031519</v>
          </cell>
          <cell r="AT13">
            <v>107.84463749024199</v>
          </cell>
          <cell r="AU13">
            <v>90.945742626344909</v>
          </cell>
          <cell r="AV13">
            <v>78.386461876308658</v>
          </cell>
          <cell r="AW13">
            <v>119.0790443562159</v>
          </cell>
          <cell r="BA13" t="str">
            <v>RI Philadelphia Valley Forge</v>
          </cell>
        </row>
        <row r="14">
          <cell r="B14">
            <v>7</v>
          </cell>
          <cell r="C14" t="str">
            <v>Total RevPAR</v>
          </cell>
          <cell r="D14">
            <v>116.5029982107452</v>
          </cell>
          <cell r="E14">
            <v>96.000070661390623</v>
          </cell>
          <cell r="F14">
            <v>111.90559058427911</v>
          </cell>
          <cell r="G14">
            <v>101.9739038767695</v>
          </cell>
          <cell r="H14">
            <v>136.51963687643223</v>
          </cell>
          <cell r="I14">
            <v>106.36591530054645</v>
          </cell>
          <cell r="J14">
            <v>121.54594211698037</v>
          </cell>
          <cell r="K14">
            <v>106.65025045537341</v>
          </cell>
          <cell r="L14">
            <v>113.38720441027129</v>
          </cell>
          <cell r="M14">
            <v>106.7018316130338</v>
          </cell>
          <cell r="N14">
            <v>108.0859979440567</v>
          </cell>
          <cell r="O14">
            <v>115.05625078212989</v>
          </cell>
          <cell r="P14">
            <v>112.12190797981062</v>
          </cell>
          <cell r="Q14">
            <v>105.34674787492411</v>
          </cell>
          <cell r="R14">
            <v>120.47351027842831</v>
          </cell>
          <cell r="S14">
            <v>104.53810194672131</v>
          </cell>
          <cell r="T14">
            <v>112.05479422814207</v>
          </cell>
          <cell r="U14">
            <v>101.0310573018499</v>
          </cell>
          <cell r="V14">
            <v>116.3843883765938</v>
          </cell>
          <cell r="W14">
            <v>95.434639033275587</v>
          </cell>
          <cell r="X14">
            <v>70.932204007285989</v>
          </cell>
          <cell r="Y14">
            <v>106.03468825136611</v>
          </cell>
          <cell r="Z14">
            <v>104.66168562506969</v>
          </cell>
          <cell r="AA14">
            <v>102.6371953551913</v>
          </cell>
          <cell r="AB14">
            <v>94.888314417822613</v>
          </cell>
          <cell r="AC14">
            <v>103.4096094138102</v>
          </cell>
          <cell r="AD14">
            <v>114.98315011250401</v>
          </cell>
          <cell r="AE14">
            <v>95.72245565363599</v>
          </cell>
          <cell r="AF14">
            <v>83.73823261091043</v>
          </cell>
          <cell r="AG14">
            <v>97.424912778478358</v>
          </cell>
          <cell r="AH14">
            <v>96.016578257585834</v>
          </cell>
          <cell r="AI14">
            <v>89.170625627300083</v>
          </cell>
          <cell r="AJ14">
            <v>98.228662534986</v>
          </cell>
          <cell r="AK14">
            <v>104.4317051410728</v>
          </cell>
          <cell r="AL14">
            <v>115.47088922006959</v>
          </cell>
          <cell r="AM14">
            <v>98.66352842040753</v>
          </cell>
          <cell r="AN14">
            <v>143.4827892375059</v>
          </cell>
          <cell r="AO14">
            <v>88.664452450202717</v>
          </cell>
          <cell r="AP14">
            <v>89.617185300054146</v>
          </cell>
          <cell r="AQ14">
            <v>95.635308719816919</v>
          </cell>
          <cell r="AR14">
            <v>103.5548070872661</v>
          </cell>
          <cell r="AS14">
            <v>92.637328476017004</v>
          </cell>
          <cell r="AT14">
            <v>115.32971555425451</v>
          </cell>
          <cell r="AU14">
            <v>93.922508909479703</v>
          </cell>
          <cell r="AV14">
            <v>79.490128951534658</v>
          </cell>
          <cell r="AW14">
            <v>124.3635062329235</v>
          </cell>
          <cell r="BA14" t="str">
            <v>CY Hartford Farmington</v>
          </cell>
        </row>
        <row r="15">
          <cell r="B15">
            <v>8</v>
          </cell>
          <cell r="C15" t="str">
            <v xml:space="preserve">     </v>
          </cell>
          <cell r="V15" t="str">
            <v xml:space="preserve"> </v>
          </cell>
          <cell r="W15" t="str">
            <v xml:space="preserve"> </v>
          </cell>
          <cell r="X15" t="str">
            <v xml:space="preserve"> </v>
          </cell>
          <cell r="Y15" t="str">
            <v xml:space="preserve"> </v>
          </cell>
          <cell r="Z15" t="str">
            <v xml:space="preserve"> </v>
          </cell>
          <cell r="AA15" t="str">
            <v xml:space="preserve"> </v>
          </cell>
          <cell r="AB15" t="str">
            <v xml:space="preserve"> </v>
          </cell>
          <cell r="AC15" t="str">
            <v xml:space="preserve"> </v>
          </cell>
          <cell r="AD15" t="str">
            <v xml:space="preserve"> </v>
          </cell>
          <cell r="AE15" t="str">
            <v xml:space="preserve"> </v>
          </cell>
          <cell r="AF15" t="str">
            <v xml:space="preserve"> </v>
          </cell>
          <cell r="AG15" t="str">
            <v xml:space="preserve"> </v>
          </cell>
          <cell r="AH15" t="str">
            <v xml:space="preserve"> </v>
          </cell>
          <cell r="AI15" t="str">
            <v xml:space="preserve"> </v>
          </cell>
          <cell r="AJ15" t="str">
            <v xml:space="preserve"> </v>
          </cell>
          <cell r="AK15" t="str">
            <v xml:space="preserve"> </v>
          </cell>
          <cell r="AL15" t="str">
            <v xml:space="preserve"> </v>
          </cell>
          <cell r="AM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 t="str">
            <v xml:space="preserve"> </v>
          </cell>
          <cell r="AQ15" t="str">
            <v xml:space="preserve"> </v>
          </cell>
          <cell r="AR15" t="str">
            <v xml:space="preserve"> </v>
          </cell>
          <cell r="AS15" t="str">
            <v xml:space="preserve"> </v>
          </cell>
          <cell r="AT15" t="str">
            <v xml:space="preserve"> </v>
          </cell>
          <cell r="AU15" t="str">
            <v xml:space="preserve"> </v>
          </cell>
          <cell r="AV15" t="str">
            <v xml:space="preserve"> </v>
          </cell>
          <cell r="AW15" t="str">
            <v xml:space="preserve"> </v>
          </cell>
          <cell r="BA15" t="str">
            <v>CY Ewing Princeton</v>
          </cell>
        </row>
        <row r="16">
          <cell r="B16">
            <v>9</v>
          </cell>
          <cell r="C16" t="str">
            <v>REVENUE</v>
          </cell>
          <cell r="V16" t="str">
            <v xml:space="preserve"> </v>
          </cell>
          <cell r="W16" t="str">
            <v xml:space="preserve"> </v>
          </cell>
          <cell r="X16" t="str">
            <v xml:space="preserve"> </v>
          </cell>
          <cell r="Y16" t="str">
            <v xml:space="preserve"> </v>
          </cell>
          <cell r="Z16" t="str">
            <v xml:space="preserve"> </v>
          </cell>
          <cell r="AA16" t="str">
            <v xml:space="preserve"> </v>
          </cell>
          <cell r="AB16" t="str">
            <v xml:space="preserve"> </v>
          </cell>
          <cell r="AC16" t="str">
            <v xml:space="preserve"> </v>
          </cell>
          <cell r="AD16" t="str">
            <v xml:space="preserve"> </v>
          </cell>
          <cell r="AE16" t="str">
            <v xml:space="preserve"> </v>
          </cell>
          <cell r="AF16" t="str">
            <v xml:space="preserve"> </v>
          </cell>
          <cell r="AG16" t="str">
            <v xml:space="preserve"> </v>
          </cell>
          <cell r="AH16" t="str">
            <v xml:space="preserve"> </v>
          </cell>
          <cell r="AI16" t="str">
            <v xml:space="preserve"> </v>
          </cell>
          <cell r="AJ16" t="str">
            <v xml:space="preserve"> </v>
          </cell>
          <cell r="AK16" t="str">
            <v xml:space="preserve"> </v>
          </cell>
          <cell r="AL16" t="str">
            <v xml:space="preserve"> </v>
          </cell>
          <cell r="AM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 t="str">
            <v xml:space="preserve"> </v>
          </cell>
          <cell r="AQ16" t="str">
            <v xml:space="preserve"> </v>
          </cell>
          <cell r="AR16" t="str">
            <v xml:space="preserve"> </v>
          </cell>
          <cell r="AS16" t="str">
            <v xml:space="preserve"> </v>
          </cell>
          <cell r="AT16" t="str">
            <v xml:space="preserve"> </v>
          </cell>
          <cell r="AU16" t="str">
            <v xml:space="preserve"> </v>
          </cell>
          <cell r="AV16" t="str">
            <v xml:space="preserve"> </v>
          </cell>
          <cell r="AW16" t="str">
            <v xml:space="preserve"> </v>
          </cell>
          <cell r="BA16" t="str">
            <v>CY Philadelphia Langhorne</v>
          </cell>
        </row>
        <row r="17">
          <cell r="B17">
            <v>10</v>
          </cell>
          <cell r="C17" t="str">
            <v>Rooms</v>
          </cell>
          <cell r="D17">
            <v>4262559</v>
          </cell>
          <cell r="E17">
            <v>4023163</v>
          </cell>
          <cell r="F17">
            <v>5161544</v>
          </cell>
          <cell r="G17">
            <v>4604902</v>
          </cell>
          <cell r="H17">
            <v>6132338</v>
          </cell>
          <cell r="I17">
            <v>4154264</v>
          </cell>
          <cell r="J17">
            <v>4713681</v>
          </cell>
          <cell r="K17">
            <v>4625974</v>
          </cell>
          <cell r="L17">
            <v>4594356</v>
          </cell>
          <cell r="M17">
            <v>4127661</v>
          </cell>
          <cell r="N17">
            <v>3925952</v>
          </cell>
          <cell r="O17">
            <v>5370858</v>
          </cell>
          <cell r="P17">
            <v>5222267</v>
          </cell>
          <cell r="Q17">
            <v>5449153</v>
          </cell>
          <cell r="R17">
            <v>4529970</v>
          </cell>
          <cell r="S17">
            <v>4686030</v>
          </cell>
          <cell r="T17">
            <v>5139122</v>
          </cell>
          <cell r="U17">
            <v>3969425</v>
          </cell>
          <cell r="V17">
            <v>4055961.5</v>
          </cell>
          <cell r="W17">
            <v>4213951.6399999997</v>
          </cell>
          <cell r="X17">
            <v>3988498.93</v>
          </cell>
          <cell r="Y17">
            <v>3818687.83</v>
          </cell>
          <cell r="Z17">
            <v>3667517.95</v>
          </cell>
          <cell r="AA17">
            <v>3723485.67</v>
          </cell>
          <cell r="AB17">
            <v>2653954.2799999998</v>
          </cell>
          <cell r="AC17">
            <v>3307543.03</v>
          </cell>
          <cell r="AD17">
            <v>4685244.62</v>
          </cell>
          <cell r="AE17">
            <v>4112997.69</v>
          </cell>
          <cell r="AF17">
            <v>3238887.05</v>
          </cell>
          <cell r="AG17">
            <v>3657383.61</v>
          </cell>
          <cell r="AH17">
            <v>4262089.1099999994</v>
          </cell>
          <cell r="AI17">
            <v>4705616.7799999993</v>
          </cell>
          <cell r="AJ17">
            <v>4339579.5199999996</v>
          </cell>
          <cell r="AK17">
            <v>3649626.8</v>
          </cell>
          <cell r="AL17">
            <v>4597437.3999999994</v>
          </cell>
          <cell r="AM17">
            <v>3806396.850000001</v>
          </cell>
          <cell r="AN17">
            <v>7729805.8799999999</v>
          </cell>
          <cell r="AO17">
            <v>3933515.73</v>
          </cell>
          <cell r="AP17">
            <v>3551650.3099999991</v>
          </cell>
          <cell r="AQ17">
            <v>4036944.669999999</v>
          </cell>
          <cell r="AR17">
            <v>3587034.5</v>
          </cell>
          <cell r="AS17">
            <v>3891124.17</v>
          </cell>
          <cell r="AT17">
            <v>4420767.38</v>
          </cell>
          <cell r="AU17">
            <v>5359068.8299999991</v>
          </cell>
          <cell r="AV17">
            <v>3069770.620000001</v>
          </cell>
          <cell r="AW17">
            <v>5578615.0699999994</v>
          </cell>
          <cell r="BA17" t="str">
            <v>HWS Wallingford Meriden</v>
          </cell>
        </row>
        <row r="18">
          <cell r="B18">
            <v>101</v>
          </cell>
          <cell r="C18" t="str">
            <v>Other</v>
          </cell>
          <cell r="D18">
            <v>555772</v>
          </cell>
          <cell r="E18">
            <v>52616</v>
          </cell>
          <cell r="F18">
            <v>162924</v>
          </cell>
          <cell r="G18">
            <v>135049</v>
          </cell>
          <cell r="H18">
            <v>1612421</v>
          </cell>
          <cell r="I18">
            <v>517327</v>
          </cell>
          <cell r="J18">
            <v>90787</v>
          </cell>
          <cell r="K18">
            <v>58105</v>
          </cell>
          <cell r="L18">
            <v>95112</v>
          </cell>
          <cell r="M18">
            <v>90049</v>
          </cell>
          <cell r="N18">
            <v>69555</v>
          </cell>
          <cell r="O18">
            <v>145629</v>
          </cell>
          <cell r="P18">
            <v>153530</v>
          </cell>
          <cell r="Q18">
            <v>103042</v>
          </cell>
          <cell r="R18">
            <v>99827</v>
          </cell>
          <cell r="S18">
            <v>211371</v>
          </cell>
          <cell r="T18">
            <v>110421</v>
          </cell>
          <cell r="U18">
            <v>61108</v>
          </cell>
          <cell r="V18">
            <v>33320.370000000003</v>
          </cell>
          <cell r="W18">
            <v>95821.66</v>
          </cell>
          <cell r="X18">
            <v>78641.399999999994</v>
          </cell>
          <cell r="Y18">
            <v>72199.959999999992</v>
          </cell>
          <cell r="Z18">
            <v>111757.89000000001</v>
          </cell>
          <cell r="AA18">
            <v>34587.49</v>
          </cell>
          <cell r="AB18">
            <v>54917.32</v>
          </cell>
          <cell r="AC18">
            <v>37972.83</v>
          </cell>
          <cell r="AD18">
            <v>612196.64</v>
          </cell>
          <cell r="AE18">
            <v>816476.42999999993</v>
          </cell>
          <cell r="AF18">
            <v>703726.76000000013</v>
          </cell>
          <cell r="AG18">
            <v>52773.270000000004</v>
          </cell>
          <cell r="AH18">
            <v>70176.039999999994</v>
          </cell>
          <cell r="AI18">
            <v>124871.41</v>
          </cell>
          <cell r="AJ18">
            <v>114699.88</v>
          </cell>
          <cell r="AK18">
            <v>107816.09999999998</v>
          </cell>
          <cell r="AL18">
            <v>51420.600000000013</v>
          </cell>
          <cell r="AM18">
            <v>91694.170000000013</v>
          </cell>
          <cell r="AN18">
            <v>285375.32</v>
          </cell>
          <cell r="AO18">
            <v>120546</v>
          </cell>
          <cell r="AP18">
            <v>126561.08000000002</v>
          </cell>
          <cell r="AQ18">
            <v>66895.53</v>
          </cell>
          <cell r="AR18">
            <v>172130.87</v>
          </cell>
          <cell r="AS18">
            <v>98964.959999999992</v>
          </cell>
          <cell r="AT18">
            <v>572464.18000000005</v>
          </cell>
          <cell r="AU18">
            <v>277263.52</v>
          </cell>
          <cell r="AV18">
            <v>43221.81</v>
          </cell>
          <cell r="AW18">
            <v>433574.3</v>
          </cell>
        </row>
        <row r="19">
          <cell r="B19">
            <v>11</v>
          </cell>
          <cell r="C19" t="str">
            <v xml:space="preserve">     Food</v>
          </cell>
          <cell r="V19" t="str">
            <v/>
          </cell>
          <cell r="W19">
            <v>2946.72</v>
          </cell>
          <cell r="X19">
            <v>1932.6</v>
          </cell>
          <cell r="Y19" t="str">
            <v/>
          </cell>
          <cell r="Z19" t="str">
            <v/>
          </cell>
          <cell r="AA19">
            <v>0</v>
          </cell>
          <cell r="AB19" t="str">
            <v/>
          </cell>
          <cell r="AC19">
            <v>14899.16</v>
          </cell>
          <cell r="AD19">
            <v>170644.07</v>
          </cell>
          <cell r="AE19">
            <v>177032.9</v>
          </cell>
          <cell r="AF19">
            <v>184701.46</v>
          </cell>
          <cell r="AG19" t="str">
            <v/>
          </cell>
          <cell r="AH19" t="str">
            <v/>
          </cell>
          <cell r="AI19" t="str">
            <v/>
          </cell>
          <cell r="AJ19">
            <v>5225.47</v>
          </cell>
          <cell r="AK19">
            <v>7954.12</v>
          </cell>
          <cell r="AL19" t="str">
            <v/>
          </cell>
          <cell r="AM19">
            <v>94.5</v>
          </cell>
          <cell r="AN19">
            <v>1366.7</v>
          </cell>
          <cell r="AO19">
            <v>8761.2200000000012</v>
          </cell>
          <cell r="AP19">
            <v>21454.01</v>
          </cell>
          <cell r="AQ19">
            <v>330.82</v>
          </cell>
          <cell r="AR19">
            <v>1551.18</v>
          </cell>
          <cell r="AS19">
            <v>3726.65</v>
          </cell>
          <cell r="AT19">
            <v>166743.44</v>
          </cell>
          <cell r="AU19" t="str">
            <v/>
          </cell>
          <cell r="AV19" t="str">
            <v/>
          </cell>
          <cell r="AW19">
            <v>73959.87</v>
          </cell>
          <cell r="BA19" t="str">
            <v>HWS Somerset</v>
          </cell>
        </row>
        <row r="20">
          <cell r="B20">
            <v>12</v>
          </cell>
          <cell r="C20" t="str">
            <v xml:space="preserve">     Beverage</v>
          </cell>
          <cell r="V20" t="str">
            <v/>
          </cell>
          <cell r="W20" t="str">
            <v/>
          </cell>
          <cell r="X20">
            <v>212</v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>
            <v>71394.86</v>
          </cell>
          <cell r="AE20">
            <v>133180.97</v>
          </cell>
          <cell r="AF20">
            <v>105129.19</v>
          </cell>
          <cell r="AG20" t="str">
            <v/>
          </cell>
          <cell r="AH20" t="str">
            <v/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>
            <v>120</v>
          </cell>
          <cell r="AO20" t="str">
            <v/>
          </cell>
          <cell r="AP20" t="str">
            <v/>
          </cell>
          <cell r="AQ20" t="str">
            <v/>
          </cell>
          <cell r="AR20" t="str">
            <v/>
          </cell>
          <cell r="AS20" t="str">
            <v/>
          </cell>
          <cell r="AT20">
            <v>55390.879999999997</v>
          </cell>
          <cell r="AU20" t="str">
            <v/>
          </cell>
          <cell r="AV20" t="str">
            <v/>
          </cell>
          <cell r="AW20">
            <v>68975.94</v>
          </cell>
          <cell r="BA20" t="str">
            <v>HWS Baltimore BWI Airport</v>
          </cell>
        </row>
        <row r="21">
          <cell r="B21">
            <v>13</v>
          </cell>
          <cell r="C21" t="str">
            <v xml:space="preserve">     Other F&amp;B</v>
          </cell>
          <cell r="V21" t="str">
            <v/>
          </cell>
          <cell r="W21">
            <v>10550</v>
          </cell>
          <cell r="X21">
            <v>15050.61</v>
          </cell>
          <cell r="Y21">
            <v>10018.200000000001</v>
          </cell>
          <cell r="Z21">
            <v>25270.5</v>
          </cell>
          <cell r="AA21">
            <v>1551.81</v>
          </cell>
          <cell r="AB21" t="str">
            <v/>
          </cell>
          <cell r="AC21" t="str">
            <v/>
          </cell>
          <cell r="AD21">
            <v>47426.210000000006</v>
          </cell>
          <cell r="AE21">
            <v>64785.81</v>
          </cell>
          <cell r="AF21">
            <v>36296.370000000003</v>
          </cell>
          <cell r="AG21">
            <v>1775</v>
          </cell>
          <cell r="AH21">
            <v>9790.83</v>
          </cell>
          <cell r="AI21">
            <v>32930.19</v>
          </cell>
          <cell r="AJ21">
            <v>26996</v>
          </cell>
          <cell r="AK21">
            <v>3732.38</v>
          </cell>
          <cell r="AL21" t="str">
            <v/>
          </cell>
          <cell r="AM21">
            <v>34135.420000000013</v>
          </cell>
          <cell r="AN21">
            <v>83974.669999999984</v>
          </cell>
          <cell r="AO21">
            <v>21353</v>
          </cell>
          <cell r="AP21">
            <v>15969.61</v>
          </cell>
          <cell r="AQ21">
            <v>8214.19</v>
          </cell>
          <cell r="AR21">
            <v>5409.31</v>
          </cell>
          <cell r="AS21">
            <v>19446.8</v>
          </cell>
          <cell r="AT21">
            <v>43501.540000000008</v>
          </cell>
          <cell r="AU21">
            <v>101854.59</v>
          </cell>
          <cell r="AV21" t="str">
            <v/>
          </cell>
          <cell r="AW21">
            <v>43072.02</v>
          </cell>
          <cell r="BA21" t="str">
            <v>HWS Philadelphia Great Valley</v>
          </cell>
        </row>
        <row r="22">
          <cell r="B22">
            <v>14</v>
          </cell>
          <cell r="C22" t="str">
            <v>Food &amp; Beverage</v>
          </cell>
          <cell r="D22">
            <v>466232</v>
          </cell>
          <cell r="E22">
            <v>0</v>
          </cell>
          <cell r="F22">
            <v>0</v>
          </cell>
          <cell r="G22">
            <v>0</v>
          </cell>
          <cell r="H22">
            <v>1530828</v>
          </cell>
          <cell r="I22">
            <v>464905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 t="str">
            <v/>
          </cell>
          <cell r="W22">
            <v>13496.72</v>
          </cell>
          <cell r="X22">
            <v>17195.21</v>
          </cell>
          <cell r="Y22">
            <v>10018.200000000001</v>
          </cell>
          <cell r="Z22">
            <v>25270.5</v>
          </cell>
          <cell r="AA22">
            <v>1551.81</v>
          </cell>
          <cell r="AB22" t="str">
            <v/>
          </cell>
          <cell r="AC22">
            <v>14899.16</v>
          </cell>
          <cell r="AD22">
            <v>289465.14</v>
          </cell>
          <cell r="AE22">
            <v>374999.68</v>
          </cell>
          <cell r="AF22">
            <v>326127.02</v>
          </cell>
          <cell r="AG22">
            <v>1775</v>
          </cell>
          <cell r="AH22">
            <v>9790.83</v>
          </cell>
          <cell r="AI22">
            <v>32930.19</v>
          </cell>
          <cell r="AJ22">
            <v>32221.47</v>
          </cell>
          <cell r="AK22">
            <v>11686.5</v>
          </cell>
          <cell r="AL22" t="str">
            <v/>
          </cell>
          <cell r="AM22">
            <v>34229.919999999998</v>
          </cell>
          <cell r="AN22">
            <v>85461.37000000001</v>
          </cell>
          <cell r="AO22">
            <v>30114.22</v>
          </cell>
          <cell r="AP22">
            <v>37423.62000000001</v>
          </cell>
          <cell r="AQ22">
            <v>8545.01</v>
          </cell>
          <cell r="AR22">
            <v>6960.49</v>
          </cell>
          <cell r="AS22">
            <v>23173.45</v>
          </cell>
          <cell r="AT22">
            <v>265635.86</v>
          </cell>
          <cell r="AU22">
            <v>101854.59</v>
          </cell>
          <cell r="AV22" t="str">
            <v/>
          </cell>
          <cell r="AW22">
            <v>186007.83</v>
          </cell>
          <cell r="BA22" t="str">
            <v>HIS New Haven West Haven</v>
          </cell>
        </row>
        <row r="23">
          <cell r="B23">
            <v>15</v>
          </cell>
          <cell r="C23" t="str">
            <v>Retail Operations</v>
          </cell>
          <cell r="V23">
            <v>11488.22</v>
          </cell>
          <cell r="W23">
            <v>40870.83</v>
          </cell>
          <cell r="X23">
            <v>24725.42</v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>
            <v>27792.22</v>
          </cell>
          <cell r="AE23" t="str">
            <v/>
          </cell>
          <cell r="AF23" t="str">
            <v/>
          </cell>
          <cell r="AG23">
            <v>16817.07</v>
          </cell>
          <cell r="AH23">
            <v>30274.39</v>
          </cell>
          <cell r="AI23" t="str">
            <v/>
          </cell>
          <cell r="AJ23" t="str">
            <v/>
          </cell>
          <cell r="AK23" t="str">
            <v/>
          </cell>
          <cell r="AL23" t="str">
            <v/>
          </cell>
          <cell r="AM23" t="str">
            <v/>
          </cell>
          <cell r="AN23" t="str">
            <v/>
          </cell>
          <cell r="AO23" t="str">
            <v/>
          </cell>
          <cell r="AP23">
            <v>15042.31</v>
          </cell>
          <cell r="AQ23" t="str">
            <v/>
          </cell>
          <cell r="AR23" t="str">
            <v/>
          </cell>
          <cell r="AS23" t="str">
            <v/>
          </cell>
          <cell r="AT23">
            <v>36114.509999999987</v>
          </cell>
          <cell r="AU23" t="str">
            <v/>
          </cell>
          <cell r="AV23" t="str">
            <v/>
          </cell>
          <cell r="AW23" t="str">
            <v/>
          </cell>
          <cell r="BA23" t="str">
            <v>HIS Hershey</v>
          </cell>
        </row>
        <row r="24">
          <cell r="B24">
            <v>16</v>
          </cell>
          <cell r="C24" t="str">
            <v>Communications</v>
          </cell>
          <cell r="D24">
            <v>5156</v>
          </cell>
          <cell r="E24">
            <v>2004</v>
          </cell>
          <cell r="F24">
            <v>3585</v>
          </cell>
          <cell r="G24">
            <v>1031</v>
          </cell>
          <cell r="H24">
            <v>3256</v>
          </cell>
          <cell r="I24">
            <v>2473</v>
          </cell>
          <cell r="J24">
            <v>3794</v>
          </cell>
          <cell r="K24">
            <v>922</v>
          </cell>
          <cell r="L24">
            <v>4972</v>
          </cell>
          <cell r="M24">
            <v>4749</v>
          </cell>
          <cell r="N24">
            <v>2516</v>
          </cell>
          <cell r="O24">
            <v>2150</v>
          </cell>
          <cell r="P24">
            <v>2509</v>
          </cell>
          <cell r="Q24">
            <v>5497</v>
          </cell>
          <cell r="R24">
            <v>1578</v>
          </cell>
          <cell r="S24">
            <v>4102</v>
          </cell>
          <cell r="T24">
            <v>1916</v>
          </cell>
          <cell r="U24">
            <v>2833</v>
          </cell>
          <cell r="V24">
            <v>3176.5</v>
          </cell>
          <cell r="W24">
            <v>1143.45</v>
          </cell>
          <cell r="X24">
            <v>3149.42</v>
          </cell>
          <cell r="Y24">
            <v>2007.8</v>
          </cell>
          <cell r="Z24">
            <v>4025.07</v>
          </cell>
          <cell r="AA24">
            <v>0</v>
          </cell>
          <cell r="AB24">
            <v>0</v>
          </cell>
          <cell r="AC24">
            <v>1703.82</v>
          </cell>
          <cell r="AD24">
            <v>2866.04</v>
          </cell>
          <cell r="AE24" t="str">
            <v/>
          </cell>
          <cell r="AF24">
            <v>2611.809999999999</v>
          </cell>
          <cell r="AG24">
            <v>2229.91</v>
          </cell>
          <cell r="AH24">
            <v>4371.2299999999996</v>
          </cell>
          <cell r="AI24">
            <v>2673.9</v>
          </cell>
          <cell r="AJ24">
            <v>4133.0999999999995</v>
          </cell>
          <cell r="AK24">
            <v>1902.1</v>
          </cell>
          <cell r="AL24">
            <v>0</v>
          </cell>
          <cell r="AM24">
            <v>2223</v>
          </cell>
          <cell r="AN24">
            <v>3790.92</v>
          </cell>
          <cell r="AO24">
            <v>3812.23</v>
          </cell>
          <cell r="AP24">
            <v>956.09999999999991</v>
          </cell>
          <cell r="AQ24">
            <v>1744.11</v>
          </cell>
          <cell r="AR24">
            <v>1275.81</v>
          </cell>
          <cell r="AS24">
            <v>43.46</v>
          </cell>
          <cell r="AT24">
            <v>2028.64</v>
          </cell>
          <cell r="AU24">
            <v>2225.6</v>
          </cell>
          <cell r="AV24">
            <v>0</v>
          </cell>
          <cell r="AW24">
            <v>100</v>
          </cell>
          <cell r="BA24" t="str">
            <v>HIS Hartford Manchester</v>
          </cell>
        </row>
        <row r="25">
          <cell r="B25">
            <v>17</v>
          </cell>
          <cell r="C25" t="str">
            <v>Rents &amp; Other Income</v>
          </cell>
          <cell r="D25">
            <v>84384</v>
          </cell>
          <cell r="E25">
            <v>50612</v>
          </cell>
          <cell r="F25">
            <v>159339</v>
          </cell>
          <cell r="G25">
            <v>134018</v>
          </cell>
          <cell r="H25">
            <v>78337</v>
          </cell>
          <cell r="I25">
            <v>49949</v>
          </cell>
          <cell r="J25">
            <v>86993</v>
          </cell>
          <cell r="K25">
            <v>57183</v>
          </cell>
          <cell r="L25">
            <v>90140</v>
          </cell>
          <cell r="M25">
            <v>85300</v>
          </cell>
          <cell r="N25">
            <v>67039</v>
          </cell>
          <cell r="O25">
            <v>143479</v>
          </cell>
          <cell r="P25">
            <v>151021</v>
          </cell>
          <cell r="Q25">
            <v>97545</v>
          </cell>
          <cell r="R25">
            <v>98249</v>
          </cell>
          <cell r="S25">
            <v>207269</v>
          </cell>
          <cell r="T25">
            <v>108505</v>
          </cell>
          <cell r="U25">
            <v>58275</v>
          </cell>
          <cell r="V25">
            <v>18655.650000000001</v>
          </cell>
          <cell r="W25">
            <v>26813.94</v>
          </cell>
          <cell r="X25">
            <v>16376.14</v>
          </cell>
          <cell r="Y25">
            <v>50155.759999999987</v>
          </cell>
          <cell r="Z25">
            <v>57191.820000000007</v>
          </cell>
          <cell r="AA25">
            <v>31483.87</v>
          </cell>
          <cell r="AB25">
            <v>54917.32</v>
          </cell>
          <cell r="AC25">
            <v>6470.6900000000014</v>
          </cell>
          <cell r="AD25">
            <v>2608.1</v>
          </cell>
          <cell r="AE25">
            <v>66477.070000000007</v>
          </cell>
          <cell r="AF25">
            <v>48860.91</v>
          </cell>
          <cell r="AG25">
            <v>30176.29</v>
          </cell>
          <cell r="AH25">
            <v>15948.76</v>
          </cell>
          <cell r="AI25">
            <v>56337.13</v>
          </cell>
          <cell r="AJ25">
            <v>46123.839999999997</v>
          </cell>
          <cell r="AK25">
            <v>82540.999999999985</v>
          </cell>
          <cell r="AL25">
            <v>51420.600000000013</v>
          </cell>
          <cell r="AM25">
            <v>21011.33</v>
          </cell>
          <cell r="AN25">
            <v>110661.66</v>
          </cell>
          <cell r="AO25">
            <v>56505.33</v>
          </cell>
          <cell r="AP25">
            <v>35715.43</v>
          </cell>
          <cell r="AQ25">
            <v>48061.4</v>
          </cell>
          <cell r="AR25">
            <v>156934.07999999999</v>
          </cell>
          <cell r="AS25">
            <v>52574.6</v>
          </cell>
          <cell r="AT25">
            <v>3049.31</v>
          </cell>
          <cell r="AU25">
            <v>71328.74000000002</v>
          </cell>
          <cell r="AV25">
            <v>43221.81</v>
          </cell>
          <cell r="AW25">
            <v>61458.64</v>
          </cell>
          <cell r="BA25" t="str">
            <v>HIS National Harbor Alexandria</v>
          </cell>
        </row>
        <row r="26">
          <cell r="B26">
            <v>18</v>
          </cell>
          <cell r="C26" t="str">
            <v>Total Revenue</v>
          </cell>
          <cell r="D26">
            <v>4818331</v>
          </cell>
          <cell r="E26">
            <v>4075779</v>
          </cell>
          <cell r="F26">
            <v>5324468</v>
          </cell>
          <cell r="G26">
            <v>4739951</v>
          </cell>
          <cell r="H26">
            <v>7744759</v>
          </cell>
          <cell r="I26">
            <v>4671591</v>
          </cell>
          <cell r="J26">
            <v>4804468</v>
          </cell>
          <cell r="K26">
            <v>4684079</v>
          </cell>
          <cell r="L26">
            <v>4689468</v>
          </cell>
          <cell r="M26">
            <v>4217710</v>
          </cell>
          <cell r="N26">
            <v>3995507</v>
          </cell>
          <cell r="O26">
            <v>5516487</v>
          </cell>
          <cell r="P26">
            <v>5375797</v>
          </cell>
          <cell r="Q26">
            <v>5552195</v>
          </cell>
          <cell r="R26">
            <v>4629797</v>
          </cell>
          <cell r="S26">
            <v>4897401</v>
          </cell>
          <cell r="T26">
            <v>5249543</v>
          </cell>
          <cell r="U26">
            <v>4030533</v>
          </cell>
          <cell r="V26">
            <v>4089281.87</v>
          </cell>
          <cell r="W26">
            <v>4296276.58</v>
          </cell>
          <cell r="X26">
            <v>4049945.12</v>
          </cell>
          <cell r="Y26">
            <v>3880869.59</v>
          </cell>
          <cell r="Z26">
            <v>3754005.34</v>
          </cell>
          <cell r="AA26">
            <v>3756521.35</v>
          </cell>
          <cell r="AB26">
            <v>2708871.6</v>
          </cell>
          <cell r="AC26">
            <v>3330616.7000000011</v>
          </cell>
          <cell r="AD26">
            <v>5007976.12</v>
          </cell>
          <cell r="AE26">
            <v>4554474.4399999985</v>
          </cell>
          <cell r="AF26">
            <v>3616486.79</v>
          </cell>
          <cell r="AG26">
            <v>3708381.88</v>
          </cell>
          <cell r="AH26">
            <v>4322474.32</v>
          </cell>
          <cell r="AI26">
            <v>4797557.9999999991</v>
          </cell>
          <cell r="AJ26">
            <v>4422057.93</v>
          </cell>
          <cell r="AK26">
            <v>3745756.4</v>
          </cell>
          <cell r="AL26">
            <v>4648858</v>
          </cell>
          <cell r="AM26">
            <v>3863861.100000001</v>
          </cell>
          <cell r="AN26">
            <v>7929719.8300000001</v>
          </cell>
          <cell r="AO26">
            <v>4023947.51</v>
          </cell>
          <cell r="AP26">
            <v>3640787.77</v>
          </cell>
          <cell r="AQ26">
            <v>4095295.19</v>
          </cell>
          <cell r="AR26">
            <v>3752204.88</v>
          </cell>
          <cell r="AS26">
            <v>3966915.68</v>
          </cell>
          <cell r="AT26">
            <v>4727595.7</v>
          </cell>
          <cell r="AU26">
            <v>5534477.7600000007</v>
          </cell>
          <cell r="AV26">
            <v>3112992.43</v>
          </cell>
          <cell r="AW26">
            <v>5826181.540000001</v>
          </cell>
          <cell r="BA26" t="str">
            <v>HIS Columbia South MD</v>
          </cell>
        </row>
        <row r="27">
          <cell r="B27">
            <v>19</v>
          </cell>
          <cell r="C27" t="str">
            <v xml:space="preserve">     </v>
          </cell>
          <cell r="V27" t="str">
            <v xml:space="preserve"> </v>
          </cell>
          <cell r="W27" t="str">
            <v xml:space="preserve"> </v>
          </cell>
          <cell r="X27" t="str">
            <v xml:space="preserve"> </v>
          </cell>
          <cell r="Y27" t="str">
            <v xml:space="preserve"> </v>
          </cell>
          <cell r="Z27" t="str">
            <v xml:space="preserve"> </v>
          </cell>
          <cell r="AA27" t="str">
            <v xml:space="preserve"> </v>
          </cell>
          <cell r="AB27" t="str">
            <v xml:space="preserve"> </v>
          </cell>
          <cell r="AC27" t="str">
            <v xml:space="preserve"> </v>
          </cell>
          <cell r="AD27" t="str">
            <v xml:space="preserve"> </v>
          </cell>
          <cell r="AE27" t="str">
            <v xml:space="preserve"> </v>
          </cell>
          <cell r="AF27" t="str">
            <v xml:space="preserve"> </v>
          </cell>
          <cell r="AG27" t="str">
            <v xml:space="preserve"> </v>
          </cell>
          <cell r="AH27" t="str">
            <v xml:space="preserve"> </v>
          </cell>
          <cell r="AI27" t="str">
            <v xml:space="preserve"> </v>
          </cell>
          <cell r="AJ27" t="str">
            <v xml:space="preserve"> </v>
          </cell>
          <cell r="AK27" t="str">
            <v xml:space="preserve"> </v>
          </cell>
          <cell r="AL27" t="str">
            <v xml:space="preserve"> </v>
          </cell>
          <cell r="AM27" t="str">
            <v xml:space="preserve"> </v>
          </cell>
          <cell r="AN27" t="str">
            <v xml:space="preserve"> </v>
          </cell>
          <cell r="AO27" t="str">
            <v xml:space="preserve"> </v>
          </cell>
          <cell r="AP27" t="str">
            <v xml:space="preserve"> </v>
          </cell>
          <cell r="AQ27" t="str">
            <v xml:space="preserve"> </v>
          </cell>
          <cell r="AR27" t="str">
            <v xml:space="preserve"> </v>
          </cell>
          <cell r="AS27" t="str">
            <v xml:space="preserve"> </v>
          </cell>
          <cell r="AT27" t="str">
            <v xml:space="preserve"> </v>
          </cell>
          <cell r="AU27" t="str">
            <v xml:space="preserve"> </v>
          </cell>
          <cell r="AV27" t="str">
            <v xml:space="preserve"> </v>
          </cell>
          <cell r="AW27" t="str">
            <v xml:space="preserve"> </v>
          </cell>
          <cell r="BA27" t="str">
            <v>HIS Mahwah</v>
          </cell>
        </row>
        <row r="28">
          <cell r="B28">
            <v>20</v>
          </cell>
          <cell r="C28" t="str">
            <v>REVENUE DEPARTMENTAL PROFITS</v>
          </cell>
          <cell r="V28" t="str">
            <v xml:space="preserve"> </v>
          </cell>
          <cell r="W28" t="str">
            <v xml:space="preserve"> </v>
          </cell>
          <cell r="X28" t="str">
            <v xml:space="preserve"> </v>
          </cell>
          <cell r="Y28" t="str">
            <v xml:space="preserve"> </v>
          </cell>
          <cell r="Z28" t="str">
            <v xml:space="preserve"> </v>
          </cell>
          <cell r="AA28" t="str">
            <v xml:space="preserve"> </v>
          </cell>
          <cell r="AB28" t="str">
            <v xml:space="preserve"> </v>
          </cell>
          <cell r="AC28" t="str">
            <v xml:space="preserve"> </v>
          </cell>
          <cell r="AD28" t="str">
            <v xml:space="preserve"> </v>
          </cell>
          <cell r="AE28" t="str">
            <v xml:space="preserve"> </v>
          </cell>
          <cell r="AF28" t="str">
            <v xml:space="preserve"> </v>
          </cell>
          <cell r="AG28" t="str">
            <v xml:space="preserve"> </v>
          </cell>
          <cell r="AH28" t="str">
            <v xml:space="preserve"> </v>
          </cell>
          <cell r="AI28" t="str">
            <v xml:space="preserve"> </v>
          </cell>
          <cell r="AJ28" t="str">
            <v xml:space="preserve"> </v>
          </cell>
          <cell r="AK28" t="str">
            <v xml:space="preserve"> </v>
          </cell>
          <cell r="AL28" t="str">
            <v xml:space="preserve"> </v>
          </cell>
          <cell r="AM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 t="str">
            <v xml:space="preserve"> </v>
          </cell>
          <cell r="AQ28" t="str">
            <v xml:space="preserve"> </v>
          </cell>
          <cell r="AR28" t="str">
            <v xml:space="preserve"> </v>
          </cell>
          <cell r="AS28" t="str">
            <v xml:space="preserve"> </v>
          </cell>
          <cell r="AT28" t="str">
            <v xml:space="preserve"> </v>
          </cell>
          <cell r="AU28" t="str">
            <v xml:space="preserve"> </v>
          </cell>
          <cell r="AV28" t="str">
            <v xml:space="preserve"> </v>
          </cell>
          <cell r="AW28" t="str">
            <v xml:space="preserve"> </v>
          </cell>
          <cell r="BA28" t="str">
            <v>SHS Erie</v>
          </cell>
        </row>
        <row r="29">
          <cell r="B29">
            <v>21</v>
          </cell>
          <cell r="C29" t="str">
            <v>Rooms</v>
          </cell>
          <cell r="D29">
            <v>3448581</v>
          </cell>
          <cell r="E29">
            <v>2984320</v>
          </cell>
          <cell r="F29">
            <v>3850580</v>
          </cell>
          <cell r="G29">
            <v>3510619</v>
          </cell>
          <cell r="H29">
            <v>5028479</v>
          </cell>
          <cell r="I29">
            <v>3205727</v>
          </cell>
          <cell r="J29">
            <v>3698379</v>
          </cell>
          <cell r="K29">
            <v>3681213</v>
          </cell>
          <cell r="L29">
            <v>3482500</v>
          </cell>
          <cell r="M29">
            <v>3109817</v>
          </cell>
          <cell r="N29">
            <v>3082520</v>
          </cell>
          <cell r="O29">
            <v>4195661</v>
          </cell>
          <cell r="P29">
            <v>4160036</v>
          </cell>
          <cell r="Q29">
            <v>4301772</v>
          </cell>
          <cell r="R29">
            <v>3650752</v>
          </cell>
          <cell r="S29">
            <v>3409764</v>
          </cell>
          <cell r="T29">
            <v>3886126</v>
          </cell>
          <cell r="U29">
            <v>3012123</v>
          </cell>
          <cell r="V29">
            <v>3272510.62</v>
          </cell>
          <cell r="W29">
            <v>3322584.53</v>
          </cell>
          <cell r="X29">
            <v>2999518.75</v>
          </cell>
          <cell r="Y29">
            <v>2865248.65</v>
          </cell>
          <cell r="Z29">
            <v>2858955.32</v>
          </cell>
          <cell r="AA29">
            <v>2872771.8</v>
          </cell>
          <cell r="AB29">
            <v>2080793.07</v>
          </cell>
          <cell r="AC29">
            <v>2421451.65</v>
          </cell>
          <cell r="AD29">
            <v>3834166.39</v>
          </cell>
          <cell r="AE29">
            <v>3295902.73</v>
          </cell>
          <cell r="AF29">
            <v>2502201.5499999998</v>
          </cell>
          <cell r="AG29">
            <v>2755516.44</v>
          </cell>
          <cell r="AH29">
            <v>3269834.2800000012</v>
          </cell>
          <cell r="AI29">
            <v>3461736.3900000011</v>
          </cell>
          <cell r="AJ29">
            <v>3155577.32</v>
          </cell>
          <cell r="AK29">
            <v>2799054.45</v>
          </cell>
          <cell r="AL29">
            <v>3574131.61</v>
          </cell>
          <cell r="AM29">
            <v>2946103.84</v>
          </cell>
          <cell r="AN29">
            <v>6485214.8999999994</v>
          </cell>
          <cell r="AO29">
            <v>3105966.37</v>
          </cell>
          <cell r="AP29">
            <v>2479474.89</v>
          </cell>
          <cell r="AQ29">
            <v>3134311.52</v>
          </cell>
          <cell r="AR29">
            <v>2752958.2</v>
          </cell>
          <cell r="AS29">
            <v>3054884.600000001</v>
          </cell>
          <cell r="AT29">
            <v>3561409.45</v>
          </cell>
          <cell r="AU29">
            <v>4034360.5</v>
          </cell>
          <cell r="AV29">
            <v>2398288.46</v>
          </cell>
          <cell r="AW29">
            <v>4158141.18</v>
          </cell>
          <cell r="BA29" t="str">
            <v>SHS Baltimore Downtown</v>
          </cell>
        </row>
        <row r="30">
          <cell r="B30">
            <v>102</v>
          </cell>
          <cell r="C30" t="str">
            <v>Other</v>
          </cell>
          <cell r="D30">
            <v>146660</v>
          </cell>
          <cell r="E30">
            <v>27811</v>
          </cell>
          <cell r="F30">
            <v>116340</v>
          </cell>
          <cell r="G30">
            <v>116201</v>
          </cell>
          <cell r="H30">
            <v>585604</v>
          </cell>
          <cell r="I30">
            <v>33404</v>
          </cell>
          <cell r="J30">
            <v>58254</v>
          </cell>
          <cell r="K30">
            <v>34916</v>
          </cell>
          <cell r="L30">
            <v>52379</v>
          </cell>
          <cell r="M30">
            <v>60937</v>
          </cell>
          <cell r="N30">
            <v>36609</v>
          </cell>
          <cell r="O30">
            <v>93875</v>
          </cell>
          <cell r="P30">
            <v>110108</v>
          </cell>
          <cell r="Q30">
            <v>72964</v>
          </cell>
          <cell r="R30">
            <v>60353</v>
          </cell>
          <cell r="S30">
            <v>150048</v>
          </cell>
          <cell r="T30">
            <v>65054</v>
          </cell>
          <cell r="U30">
            <v>31344</v>
          </cell>
          <cell r="V30">
            <v>25438.440000000002</v>
          </cell>
          <cell r="W30">
            <v>62662.67</v>
          </cell>
          <cell r="X30">
            <v>44287.43</v>
          </cell>
          <cell r="Y30">
            <v>45441.499999999993</v>
          </cell>
          <cell r="Z30">
            <v>69230.49000000002</v>
          </cell>
          <cell r="AA30">
            <v>1696.0199999999998</v>
          </cell>
          <cell r="AB30">
            <v>28748.26</v>
          </cell>
          <cell r="AC30">
            <v>14419.19</v>
          </cell>
          <cell r="AD30">
            <v>83543.14</v>
          </cell>
          <cell r="AE30">
            <v>80245.00999999998</v>
          </cell>
          <cell r="AF30">
            <v>-19834.169999999998</v>
          </cell>
          <cell r="AG30">
            <v>33173.53</v>
          </cell>
          <cell r="AH30">
            <v>37968.57</v>
          </cell>
          <cell r="AI30">
            <v>27078.049999999988</v>
          </cell>
          <cell r="AJ30">
            <v>38001.310000000005</v>
          </cell>
          <cell r="AK30">
            <v>75640.67</v>
          </cell>
          <cell r="AL30">
            <v>23007.31</v>
          </cell>
          <cell r="AM30">
            <v>40805.300000000003</v>
          </cell>
          <cell r="AN30">
            <v>172482.8</v>
          </cell>
          <cell r="AO30">
            <v>61699.740000000005</v>
          </cell>
          <cell r="AP30">
            <v>66905.040000000008</v>
          </cell>
          <cell r="AQ30">
            <v>24768.75</v>
          </cell>
          <cell r="AR30">
            <v>130196.77</v>
          </cell>
          <cell r="AS30">
            <v>50439.16</v>
          </cell>
          <cell r="AT30">
            <v>42825.089999999989</v>
          </cell>
          <cell r="AU30">
            <v>130386.59999999999</v>
          </cell>
          <cell r="AV30">
            <v>24134.09</v>
          </cell>
          <cell r="AW30">
            <v>103043.11</v>
          </cell>
        </row>
        <row r="31">
          <cell r="B31">
            <v>22</v>
          </cell>
          <cell r="C31" t="str">
            <v>Food &amp; Beverage</v>
          </cell>
          <cell r="D31">
            <v>99756</v>
          </cell>
          <cell r="E31">
            <v>0</v>
          </cell>
          <cell r="F31">
            <v>0</v>
          </cell>
          <cell r="G31">
            <v>0</v>
          </cell>
          <cell r="H31">
            <v>547060</v>
          </cell>
          <cell r="I31">
            <v>22333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 t="str">
            <v/>
          </cell>
          <cell r="W31">
            <v>13496.72</v>
          </cell>
          <cell r="X31">
            <v>16434.48</v>
          </cell>
          <cell r="Y31">
            <v>10018.200000000001</v>
          </cell>
          <cell r="Z31">
            <v>25270.5</v>
          </cell>
          <cell r="AA31">
            <v>1551.81</v>
          </cell>
          <cell r="AB31" t="str">
            <v/>
          </cell>
          <cell r="AC31">
            <v>6858.29</v>
          </cell>
          <cell r="AD31">
            <v>65261.890000000007</v>
          </cell>
          <cell r="AE31">
            <v>46342.369999999988</v>
          </cell>
          <cell r="AF31">
            <v>-30703.91</v>
          </cell>
          <cell r="AG31">
            <v>1775</v>
          </cell>
          <cell r="AH31">
            <v>9726.9599999999991</v>
          </cell>
          <cell r="AI31">
            <v>32930.19</v>
          </cell>
          <cell r="AJ31">
            <v>28537.06</v>
          </cell>
          <cell r="AK31">
            <v>11686.5</v>
          </cell>
          <cell r="AL31" t="str">
            <v/>
          </cell>
          <cell r="AM31">
            <v>26296.98</v>
          </cell>
          <cell r="AN31">
            <v>84681.62999999999</v>
          </cell>
          <cell r="AO31">
            <v>29119.07</v>
          </cell>
          <cell r="AP31">
            <v>29274.63</v>
          </cell>
          <cell r="AQ31">
            <v>8339.82</v>
          </cell>
          <cell r="AR31">
            <v>5554.1900000000014</v>
          </cell>
          <cell r="AS31">
            <v>22837.71</v>
          </cell>
          <cell r="AT31">
            <v>20815.429999999989</v>
          </cell>
          <cell r="AU31">
            <v>85840.329999999987</v>
          </cell>
          <cell r="AV31" t="str">
            <v/>
          </cell>
          <cell r="AW31">
            <v>72040.490000000005</v>
          </cell>
          <cell r="BA31" t="str">
            <v>SHS Columbia South MD</v>
          </cell>
        </row>
        <row r="32">
          <cell r="B32">
            <v>23</v>
          </cell>
          <cell r="C32" t="str">
            <v>Retail</v>
          </cell>
          <cell r="V32">
            <v>3553.65</v>
          </cell>
          <cell r="W32">
            <v>21208.560000000001</v>
          </cell>
          <cell r="X32">
            <v>9585.67</v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>
            <v>12855.22</v>
          </cell>
          <cell r="AE32" t="str">
            <v/>
          </cell>
          <cell r="AF32" t="str">
            <v/>
          </cell>
          <cell r="AG32">
            <v>-943.92000000000007</v>
          </cell>
          <cell r="AH32">
            <v>7921.62</v>
          </cell>
          <cell r="AI32" t="str">
            <v/>
          </cell>
          <cell r="AJ32" t="str">
            <v/>
          </cell>
          <cell r="AK32" t="str">
            <v/>
          </cell>
          <cell r="AL32" t="str">
            <v/>
          </cell>
          <cell r="AM32" t="str">
            <v/>
          </cell>
          <cell r="AN32" t="str">
            <v/>
          </cell>
          <cell r="AO32" t="str">
            <v/>
          </cell>
          <cell r="AP32">
            <v>2698.31</v>
          </cell>
          <cell r="AQ32" t="str">
            <v/>
          </cell>
          <cell r="AR32" t="str">
            <v/>
          </cell>
          <cell r="AS32" t="str">
            <v/>
          </cell>
          <cell r="AT32">
            <v>17599.8</v>
          </cell>
          <cell r="AU32" t="str">
            <v/>
          </cell>
          <cell r="AV32" t="str">
            <v/>
          </cell>
          <cell r="AW32" t="str">
            <v/>
          </cell>
          <cell r="BA32" t="str">
            <v>HGI Saratoga Springs</v>
          </cell>
        </row>
        <row r="33">
          <cell r="B33">
            <v>24</v>
          </cell>
          <cell r="C33" t="str">
            <v>Communications</v>
          </cell>
          <cell r="D33">
            <v>5156</v>
          </cell>
          <cell r="E33">
            <v>2004</v>
          </cell>
          <cell r="F33">
            <v>3585</v>
          </cell>
          <cell r="G33">
            <v>1031</v>
          </cell>
          <cell r="H33">
            <v>3256</v>
          </cell>
          <cell r="I33">
            <v>2473</v>
          </cell>
          <cell r="J33">
            <v>3794</v>
          </cell>
          <cell r="K33">
            <v>922</v>
          </cell>
          <cell r="L33">
            <v>4972</v>
          </cell>
          <cell r="M33">
            <v>4749</v>
          </cell>
          <cell r="N33">
            <v>2516</v>
          </cell>
          <cell r="O33">
            <v>2150</v>
          </cell>
          <cell r="P33">
            <v>2509</v>
          </cell>
          <cell r="Q33">
            <v>5497</v>
          </cell>
          <cell r="R33">
            <v>1578</v>
          </cell>
          <cell r="S33">
            <v>4102</v>
          </cell>
          <cell r="T33">
            <v>1916</v>
          </cell>
          <cell r="U33">
            <v>2833</v>
          </cell>
          <cell r="V33">
            <v>3176.5</v>
          </cell>
          <cell r="W33">
            <v>1143.45</v>
          </cell>
          <cell r="X33">
            <v>3149.42</v>
          </cell>
          <cell r="Y33">
            <v>2007.8</v>
          </cell>
          <cell r="Z33">
            <v>4025.07</v>
          </cell>
          <cell r="AA33">
            <v>0</v>
          </cell>
          <cell r="AB33">
            <v>0</v>
          </cell>
          <cell r="AC33">
            <v>1703.82</v>
          </cell>
          <cell r="AD33">
            <v>2866.04</v>
          </cell>
          <cell r="AE33" t="str">
            <v/>
          </cell>
          <cell r="AF33">
            <v>2611.809999999999</v>
          </cell>
          <cell r="AG33">
            <v>2229.91</v>
          </cell>
          <cell r="AH33">
            <v>4371.2299999999996</v>
          </cell>
          <cell r="AI33">
            <v>-39333.86</v>
          </cell>
          <cell r="AJ33">
            <v>4133.1000000000004</v>
          </cell>
          <cell r="AK33">
            <v>1902.1</v>
          </cell>
          <cell r="AL33">
            <v>0</v>
          </cell>
          <cell r="AM33">
            <v>2223</v>
          </cell>
          <cell r="AN33">
            <v>3790.92</v>
          </cell>
          <cell r="AO33">
            <v>3812.23</v>
          </cell>
          <cell r="AP33">
            <v>956.1</v>
          </cell>
          <cell r="AQ33">
            <v>1744.11</v>
          </cell>
          <cell r="AR33">
            <v>1275.81</v>
          </cell>
          <cell r="AS33">
            <v>43.46</v>
          </cell>
          <cell r="AT33">
            <v>1738.67</v>
          </cell>
          <cell r="AU33">
            <v>2225.6</v>
          </cell>
          <cell r="AV33">
            <v>0</v>
          </cell>
          <cell r="AW33">
            <v>100</v>
          </cell>
          <cell r="BA33" t="str">
            <v>HI Long Island Brookhaven</v>
          </cell>
        </row>
        <row r="34">
          <cell r="B34">
            <v>25</v>
          </cell>
          <cell r="C34" t="str">
            <v>Rents &amp; Other Income</v>
          </cell>
          <cell r="D34">
            <v>41748</v>
          </cell>
          <cell r="E34">
            <v>25807</v>
          </cell>
          <cell r="F34">
            <v>112755</v>
          </cell>
          <cell r="G34">
            <v>115170</v>
          </cell>
          <cell r="H34">
            <v>35288</v>
          </cell>
          <cell r="I34">
            <v>8598</v>
          </cell>
          <cell r="J34">
            <v>54460</v>
          </cell>
          <cell r="K34">
            <v>33994</v>
          </cell>
          <cell r="L34">
            <v>47407</v>
          </cell>
          <cell r="M34">
            <v>56188</v>
          </cell>
          <cell r="N34">
            <v>34093</v>
          </cell>
          <cell r="O34">
            <v>91725</v>
          </cell>
          <cell r="P34">
            <v>107599</v>
          </cell>
          <cell r="Q34">
            <v>67467</v>
          </cell>
          <cell r="R34">
            <v>58775</v>
          </cell>
          <cell r="S34">
            <v>145946</v>
          </cell>
          <cell r="T34">
            <v>63138</v>
          </cell>
          <cell r="U34">
            <v>28511</v>
          </cell>
          <cell r="V34">
            <v>18708.29</v>
          </cell>
          <cell r="W34">
            <v>26813.94</v>
          </cell>
          <cell r="X34">
            <v>15117.86</v>
          </cell>
          <cell r="Y34">
            <v>33415.499999999993</v>
          </cell>
          <cell r="Z34">
            <v>39934.920000000013</v>
          </cell>
          <cell r="AA34">
            <v>144.20999999999981</v>
          </cell>
          <cell r="AB34">
            <v>28748.26</v>
          </cell>
          <cell r="AC34">
            <v>5857.08</v>
          </cell>
          <cell r="AD34">
            <v>2559.9899999999998</v>
          </cell>
          <cell r="AE34">
            <v>33902.639999999999</v>
          </cell>
          <cell r="AF34">
            <v>8257.9300000000039</v>
          </cell>
          <cell r="AG34">
            <v>30112.54</v>
          </cell>
          <cell r="AH34">
            <v>15948.76</v>
          </cell>
          <cell r="AI34">
            <v>33481.719999999987</v>
          </cell>
          <cell r="AJ34">
            <v>5331.15</v>
          </cell>
          <cell r="AK34">
            <v>62052.069999999992</v>
          </cell>
          <cell r="AL34">
            <v>23007.31</v>
          </cell>
          <cell r="AM34">
            <v>12285.32</v>
          </cell>
          <cell r="AN34">
            <v>84010.25</v>
          </cell>
          <cell r="AO34">
            <v>28768.44</v>
          </cell>
          <cell r="AP34">
            <v>33976</v>
          </cell>
          <cell r="AQ34">
            <v>14684.82</v>
          </cell>
          <cell r="AR34">
            <v>123366.77</v>
          </cell>
          <cell r="AS34">
            <v>27557.99</v>
          </cell>
          <cell r="AT34">
            <v>2671.19</v>
          </cell>
          <cell r="AU34">
            <v>42320.67</v>
          </cell>
          <cell r="AV34">
            <v>24134.09</v>
          </cell>
          <cell r="AW34">
            <v>30902.62</v>
          </cell>
          <cell r="BA34" t="str">
            <v>TPS Harrisburg Hershey</v>
          </cell>
        </row>
        <row r="35">
          <cell r="B35">
            <v>26</v>
          </cell>
          <cell r="C35" t="str">
            <v>Total Departmental Profit</v>
          </cell>
          <cell r="D35">
            <v>3595241</v>
          </cell>
          <cell r="E35">
            <v>3012131</v>
          </cell>
          <cell r="F35">
            <v>3966920</v>
          </cell>
          <cell r="G35">
            <v>3626820</v>
          </cell>
          <cell r="H35">
            <v>5614083</v>
          </cell>
          <cell r="I35">
            <v>3239131</v>
          </cell>
          <cell r="J35">
            <v>3756633</v>
          </cell>
          <cell r="K35">
            <v>3716129</v>
          </cell>
          <cell r="L35">
            <v>3534879</v>
          </cell>
          <cell r="M35">
            <v>3170754</v>
          </cell>
          <cell r="N35">
            <v>3119129</v>
          </cell>
          <cell r="O35">
            <v>4289536</v>
          </cell>
          <cell r="P35">
            <v>4270144</v>
          </cell>
          <cell r="Q35">
            <v>4374736</v>
          </cell>
          <cell r="R35">
            <v>3711105</v>
          </cell>
          <cell r="S35">
            <v>3559812</v>
          </cell>
          <cell r="T35">
            <v>3951180</v>
          </cell>
          <cell r="U35">
            <v>3043467</v>
          </cell>
          <cell r="V35">
            <v>3297949.06</v>
          </cell>
          <cell r="W35">
            <v>3385247.1999999997</v>
          </cell>
          <cell r="X35">
            <v>3043806.18</v>
          </cell>
          <cell r="Y35">
            <v>2910690.15</v>
          </cell>
          <cell r="Z35">
            <v>2928185.81</v>
          </cell>
          <cell r="AA35">
            <v>2874467.82</v>
          </cell>
          <cell r="AB35">
            <v>2109541.33</v>
          </cell>
          <cell r="AC35">
            <v>2435870.84</v>
          </cell>
          <cell r="AD35">
            <v>3917709.5300000003</v>
          </cell>
          <cell r="AE35">
            <v>3376147.7399999998</v>
          </cell>
          <cell r="AF35">
            <v>2482367.38</v>
          </cell>
          <cell r="AG35">
            <v>2788689.9699999997</v>
          </cell>
          <cell r="AH35">
            <v>3307802.850000001</v>
          </cell>
          <cell r="AI35">
            <v>3488814.4400000009</v>
          </cell>
          <cell r="AJ35">
            <v>3193578.63</v>
          </cell>
          <cell r="AK35">
            <v>2874695.12</v>
          </cell>
          <cell r="AL35">
            <v>3597138.92</v>
          </cell>
          <cell r="AM35">
            <v>2986909.1399999997</v>
          </cell>
          <cell r="AN35">
            <v>6657697.6999999993</v>
          </cell>
          <cell r="AO35">
            <v>3167666.1100000003</v>
          </cell>
          <cell r="AP35">
            <v>2546379.9300000002</v>
          </cell>
          <cell r="AQ35">
            <v>3159080.27</v>
          </cell>
          <cell r="AR35">
            <v>2883154.97</v>
          </cell>
          <cell r="AS35">
            <v>3105323.7600000012</v>
          </cell>
          <cell r="AT35">
            <v>3604234.54</v>
          </cell>
          <cell r="AU35">
            <v>4164747.1</v>
          </cell>
          <cell r="AV35">
            <v>2422422.5499999998</v>
          </cell>
          <cell r="AW35">
            <v>4261184.29</v>
          </cell>
          <cell r="BA35" t="str">
            <v>HH Bridgewater</v>
          </cell>
        </row>
        <row r="36">
          <cell r="B36">
            <v>27</v>
          </cell>
          <cell r="C36" t="str">
            <v xml:space="preserve">     </v>
          </cell>
          <cell r="V36" t="str">
            <v xml:space="preserve"> </v>
          </cell>
          <cell r="W36" t="str">
            <v xml:space="preserve"> </v>
          </cell>
          <cell r="X36" t="str">
            <v xml:space="preserve"> </v>
          </cell>
          <cell r="Y36" t="str">
            <v xml:space="preserve"> </v>
          </cell>
          <cell r="Z36" t="str">
            <v xml:space="preserve"> </v>
          </cell>
          <cell r="AA36" t="str">
            <v xml:space="preserve"> </v>
          </cell>
          <cell r="AB36" t="str">
            <v xml:space="preserve"> </v>
          </cell>
          <cell r="AC36" t="str">
            <v xml:space="preserve"> </v>
          </cell>
          <cell r="AD36" t="str">
            <v xml:space="preserve"> </v>
          </cell>
          <cell r="AE36" t="str">
            <v xml:space="preserve"> </v>
          </cell>
          <cell r="AF36" t="str">
            <v xml:space="preserve"> </v>
          </cell>
          <cell r="AG36" t="str">
            <v xml:space="preserve"> </v>
          </cell>
          <cell r="AH36" t="str">
            <v xml:space="preserve"> </v>
          </cell>
          <cell r="AI36" t="str">
            <v xml:space="preserve"> </v>
          </cell>
          <cell r="AJ36" t="str">
            <v xml:space="preserve"> </v>
          </cell>
          <cell r="AK36" t="str">
            <v xml:space="preserve"> </v>
          </cell>
          <cell r="AL36" t="str">
            <v xml:space="preserve"> </v>
          </cell>
          <cell r="AM36" t="str">
            <v xml:space="preserve"> </v>
          </cell>
          <cell r="AN36" t="str">
            <v xml:space="preserve"> </v>
          </cell>
          <cell r="AO36" t="str">
            <v xml:space="preserve"> </v>
          </cell>
          <cell r="AP36" t="str">
            <v xml:space="preserve"> </v>
          </cell>
          <cell r="AQ36" t="str">
            <v xml:space="preserve"> </v>
          </cell>
          <cell r="AR36" t="str">
            <v xml:space="preserve"> </v>
          </cell>
          <cell r="AS36" t="str">
            <v xml:space="preserve"> </v>
          </cell>
          <cell r="AT36" t="str">
            <v xml:space="preserve"> </v>
          </cell>
          <cell r="AU36" t="str">
            <v xml:space="preserve"> </v>
          </cell>
          <cell r="AV36" t="str">
            <v xml:space="preserve"> </v>
          </cell>
          <cell r="AW36" t="str">
            <v xml:space="preserve"> </v>
          </cell>
        </row>
        <row r="37">
          <cell r="B37">
            <v>28</v>
          </cell>
          <cell r="C37" t="str">
            <v>UNDISTRIBUTED DEPARTMENTAL EXPENSE</v>
          </cell>
          <cell r="V37" t="str">
            <v xml:space="preserve"> </v>
          </cell>
          <cell r="W37" t="str">
            <v xml:space="preserve"> </v>
          </cell>
          <cell r="X37" t="str">
            <v xml:space="preserve"> </v>
          </cell>
          <cell r="Y37" t="str">
            <v xml:space="preserve"> </v>
          </cell>
          <cell r="Z37" t="str">
            <v xml:space="preserve"> </v>
          </cell>
          <cell r="AA37" t="str">
            <v xml:space="preserve"> </v>
          </cell>
          <cell r="AB37" t="str">
            <v xml:space="preserve"> </v>
          </cell>
          <cell r="AC37" t="str">
            <v xml:space="preserve"> </v>
          </cell>
          <cell r="AD37" t="str">
            <v xml:space="preserve"> </v>
          </cell>
          <cell r="AE37" t="str">
            <v xml:space="preserve"> </v>
          </cell>
          <cell r="AF37" t="str">
            <v xml:space="preserve"> </v>
          </cell>
          <cell r="AG37" t="str">
            <v xml:space="preserve"> </v>
          </cell>
          <cell r="AH37" t="str">
            <v xml:space="preserve"> </v>
          </cell>
          <cell r="AI37" t="str">
            <v xml:space="preserve"> </v>
          </cell>
          <cell r="AJ37" t="str">
            <v xml:space="preserve"> </v>
          </cell>
          <cell r="AK37" t="str">
            <v xml:space="preserve"> </v>
          </cell>
          <cell r="AL37" t="str">
            <v xml:space="preserve"> </v>
          </cell>
          <cell r="AM37" t="str">
            <v xml:space="preserve"> </v>
          </cell>
          <cell r="AN37" t="str">
            <v xml:space="preserve"> </v>
          </cell>
          <cell r="AO37" t="str">
            <v xml:space="preserve"> </v>
          </cell>
          <cell r="AP37" t="str">
            <v xml:space="preserve"> </v>
          </cell>
          <cell r="AQ37" t="str">
            <v xml:space="preserve"> </v>
          </cell>
          <cell r="AR37" t="str">
            <v xml:space="preserve"> </v>
          </cell>
          <cell r="AS37" t="str">
            <v xml:space="preserve"> </v>
          </cell>
          <cell r="AT37" t="str">
            <v xml:space="preserve"> </v>
          </cell>
          <cell r="AU37" t="str">
            <v xml:space="preserve"> </v>
          </cell>
          <cell r="AV37" t="str">
            <v xml:space="preserve"> </v>
          </cell>
          <cell r="AW37" t="str">
            <v xml:space="preserve"> </v>
          </cell>
        </row>
        <row r="38">
          <cell r="B38">
            <v>103</v>
          </cell>
          <cell r="C38" t="str">
            <v>Total Administrative &amp; General</v>
          </cell>
          <cell r="D38">
            <v>-601660</v>
          </cell>
          <cell r="E38">
            <v>-462041</v>
          </cell>
          <cell r="F38">
            <v>-645189</v>
          </cell>
          <cell r="G38">
            <v>-601750</v>
          </cell>
          <cell r="H38">
            <v>-743267</v>
          </cell>
          <cell r="I38">
            <v>-585130</v>
          </cell>
          <cell r="J38">
            <v>-517359</v>
          </cell>
          <cell r="K38">
            <v>-513963</v>
          </cell>
          <cell r="L38">
            <v>-492220</v>
          </cell>
          <cell r="M38">
            <v>-476857</v>
          </cell>
          <cell r="N38">
            <v>-481491</v>
          </cell>
          <cell r="O38">
            <v>-646449</v>
          </cell>
          <cell r="P38">
            <v>-622752</v>
          </cell>
          <cell r="Q38">
            <v>-662897</v>
          </cell>
          <cell r="R38">
            <v>-547912</v>
          </cell>
          <cell r="S38">
            <v>-536789</v>
          </cell>
          <cell r="T38">
            <v>-573500</v>
          </cell>
          <cell r="U38">
            <v>-516812</v>
          </cell>
          <cell r="V38">
            <v>601886.36</v>
          </cell>
          <cell r="W38">
            <v>594480.96</v>
          </cell>
          <cell r="X38">
            <v>574329.03</v>
          </cell>
          <cell r="Y38">
            <v>559531.47</v>
          </cell>
          <cell r="Z38">
            <v>539170.19999999995</v>
          </cell>
          <cell r="AA38">
            <v>606092.99</v>
          </cell>
          <cell r="AB38">
            <v>440669.77</v>
          </cell>
          <cell r="AC38" t="e">
            <v>#VALUE!</v>
          </cell>
          <cell r="AD38">
            <v>668368.39</v>
          </cell>
          <cell r="AE38">
            <v>655559.04</v>
          </cell>
          <cell r="AF38">
            <v>596686.29</v>
          </cell>
          <cell r="AG38">
            <v>524312.05000000005</v>
          </cell>
          <cell r="AH38">
            <v>581859.47</v>
          </cell>
          <cell r="AI38">
            <v>609718.51</v>
          </cell>
          <cell r="AJ38">
            <v>779172.63000000012</v>
          </cell>
          <cell r="AK38">
            <v>674004.63</v>
          </cell>
          <cell r="AL38">
            <v>631701.37</v>
          </cell>
          <cell r="AM38">
            <v>660140.99</v>
          </cell>
          <cell r="AN38">
            <v>1014499.2100000002</v>
          </cell>
          <cell r="AO38">
            <v>637136.55000000005</v>
          </cell>
          <cell r="AP38">
            <v>870310.95000000007</v>
          </cell>
          <cell r="AQ38">
            <v>571747.80000000005</v>
          </cell>
          <cell r="AR38">
            <v>640928</v>
          </cell>
          <cell r="AS38">
            <v>549534.05999999994</v>
          </cell>
          <cell r="AT38">
            <v>714030.98</v>
          </cell>
          <cell r="AU38">
            <v>779714.48</v>
          </cell>
          <cell r="AV38">
            <v>509679.04</v>
          </cell>
          <cell r="AW38">
            <v>805502.94</v>
          </cell>
        </row>
        <row r="39">
          <cell r="B39">
            <v>29</v>
          </cell>
          <cell r="C39" t="str">
            <v>Administrative &amp; General</v>
          </cell>
          <cell r="D39">
            <v>-601660</v>
          </cell>
          <cell r="E39">
            <v>-462041</v>
          </cell>
          <cell r="F39">
            <v>-645189</v>
          </cell>
          <cell r="G39">
            <v>-601750</v>
          </cell>
          <cell r="H39">
            <v>-743267</v>
          </cell>
          <cell r="I39">
            <v>-585130</v>
          </cell>
          <cell r="J39">
            <v>-517359</v>
          </cell>
          <cell r="K39">
            <v>-513963</v>
          </cell>
          <cell r="L39">
            <v>-492220</v>
          </cell>
          <cell r="M39">
            <v>-476857</v>
          </cell>
          <cell r="N39">
            <v>-481491</v>
          </cell>
          <cell r="O39">
            <v>-646449</v>
          </cell>
          <cell r="P39">
            <v>-622752</v>
          </cell>
          <cell r="Q39">
            <v>-662897</v>
          </cell>
          <cell r="R39">
            <v>-547912</v>
          </cell>
          <cell r="S39">
            <v>-536789</v>
          </cell>
          <cell r="T39">
            <v>-573500</v>
          </cell>
          <cell r="U39">
            <v>-516812</v>
          </cell>
          <cell r="V39">
            <v>267724.39</v>
          </cell>
          <cell r="W39">
            <v>245693.07</v>
          </cell>
          <cell r="X39">
            <v>258759.48</v>
          </cell>
          <cell r="Y39">
            <v>220229.61</v>
          </cell>
          <cell r="Z39">
            <v>240087.95</v>
          </cell>
          <cell r="AA39">
            <v>309062.40000000002</v>
          </cell>
          <cell r="AB39">
            <v>223367.47</v>
          </cell>
          <cell r="AC39">
            <v>466798.80999999988</v>
          </cell>
          <cell r="AD39">
            <v>273135.76</v>
          </cell>
          <cell r="AE39">
            <v>304152.15999999997</v>
          </cell>
          <cell r="AF39">
            <v>340852.24</v>
          </cell>
          <cell r="AG39">
            <v>257215.39</v>
          </cell>
          <cell r="AH39">
            <v>264342.64</v>
          </cell>
          <cell r="AI39">
            <v>287890.62</v>
          </cell>
          <cell r="AJ39">
            <v>419145.83</v>
          </cell>
          <cell r="AK39">
            <v>354922.61</v>
          </cell>
          <cell r="AL39">
            <v>241338.47</v>
          </cell>
          <cell r="AM39">
            <v>318876.28000000003</v>
          </cell>
          <cell r="AN39">
            <v>327920.00000000012</v>
          </cell>
          <cell r="AO39">
            <v>293875.67</v>
          </cell>
          <cell r="AP39">
            <v>429172.83</v>
          </cell>
          <cell r="AQ39">
            <v>272097.55</v>
          </cell>
          <cell r="AR39">
            <v>360403.64</v>
          </cell>
          <cell r="AS39">
            <v>254542.81</v>
          </cell>
          <cell r="AT39">
            <v>339517.67</v>
          </cell>
          <cell r="AU39">
            <v>327507.78999999998</v>
          </cell>
          <cell r="AV39">
            <v>248516.02</v>
          </cell>
          <cell r="AW39">
            <v>351065.83</v>
          </cell>
        </row>
        <row r="40">
          <cell r="B40">
            <v>30</v>
          </cell>
          <cell r="C40" t="str">
            <v>Expenses To Be Allocated</v>
          </cell>
          <cell r="V40">
            <v>6.9388939039072284E-18</v>
          </cell>
          <cell r="W40">
            <v>-6.9388939039072284E-18</v>
          </cell>
          <cell r="X40">
            <v>-6.9388939039072284E-18</v>
          </cell>
          <cell r="Y40" t="str">
            <v/>
          </cell>
          <cell r="Z40" t="str">
            <v/>
          </cell>
          <cell r="AA40">
            <v>-1.031175145271845E-12</v>
          </cell>
          <cell r="AB40" t="str">
            <v/>
          </cell>
          <cell r="AC40" t="str">
            <v/>
          </cell>
          <cell r="AD40">
            <v>0</v>
          </cell>
          <cell r="AE40" t="str">
            <v/>
          </cell>
          <cell r="AF40">
            <v>-1.686872863615463E-12</v>
          </cell>
          <cell r="AG40">
            <v>-8.6736173798840355E-18</v>
          </cell>
          <cell r="AH40">
            <v>-1.7347234759768071E-17</v>
          </cell>
          <cell r="AI40" t="str">
            <v/>
          </cell>
          <cell r="AJ40">
            <v>2.2781776465308212E-13</v>
          </cell>
          <cell r="AK40">
            <v>9.6633812063373625E-13</v>
          </cell>
          <cell r="AL40" t="str">
            <v/>
          </cell>
          <cell r="AM40" t="str">
            <v/>
          </cell>
          <cell r="AN40" t="str">
            <v/>
          </cell>
          <cell r="AO40" t="str">
            <v/>
          </cell>
          <cell r="AP40">
            <v>-2.2213342276700128E-12</v>
          </cell>
          <cell r="AQ40" t="str">
            <v/>
          </cell>
          <cell r="AR40" t="str">
            <v/>
          </cell>
          <cell r="AS40" t="str">
            <v/>
          </cell>
          <cell r="AT40" t="str">
            <v/>
          </cell>
          <cell r="AU40" t="str">
            <v/>
          </cell>
          <cell r="AV40" t="str">
            <v/>
          </cell>
          <cell r="AW40" t="str">
            <v/>
          </cell>
        </row>
        <row r="41">
          <cell r="B41">
            <v>31</v>
          </cell>
          <cell r="C41" t="str">
            <v>Credit Card Commissions</v>
          </cell>
          <cell r="V41">
            <v>110372.67</v>
          </cell>
          <cell r="W41">
            <v>115908.86</v>
          </cell>
          <cell r="X41">
            <v>95544.85</v>
          </cell>
          <cell r="Y41">
            <v>106964.19</v>
          </cell>
          <cell r="Z41">
            <v>77597.039999999994</v>
          </cell>
          <cell r="AA41">
            <v>91686.98</v>
          </cell>
          <cell r="AB41">
            <v>71140.77</v>
          </cell>
          <cell r="AC41">
            <v>88138.939999999988</v>
          </cell>
          <cell r="AD41">
            <v>137480.92000000001</v>
          </cell>
          <cell r="AE41">
            <v>125191.7</v>
          </cell>
          <cell r="AF41">
            <v>77125.98</v>
          </cell>
          <cell r="AG41">
            <v>102328.44</v>
          </cell>
          <cell r="AH41">
            <v>125722.82</v>
          </cell>
          <cell r="AI41">
            <v>133603.22</v>
          </cell>
          <cell r="AJ41">
            <v>121277.36</v>
          </cell>
          <cell r="AK41">
            <v>102723.41</v>
          </cell>
          <cell r="AL41">
            <v>114640.26</v>
          </cell>
          <cell r="AM41">
            <v>112810.75</v>
          </cell>
          <cell r="AN41">
            <v>221129.93</v>
          </cell>
          <cell r="AO41">
            <v>106966.83</v>
          </cell>
          <cell r="AP41">
            <v>103816.59</v>
          </cell>
          <cell r="AQ41">
            <v>97206.02</v>
          </cell>
          <cell r="AR41">
            <v>101776.77</v>
          </cell>
          <cell r="AS41">
            <v>101365.29</v>
          </cell>
          <cell r="AT41">
            <v>131280.95999999999</v>
          </cell>
          <cell r="AU41">
            <v>130659</v>
          </cell>
          <cell r="AV41">
            <v>79673.969999999987</v>
          </cell>
          <cell r="AW41">
            <v>181999.07</v>
          </cell>
        </row>
        <row r="42">
          <cell r="B42">
            <v>32</v>
          </cell>
          <cell r="C42" t="str">
            <v>Sales &amp; Marketing</v>
          </cell>
          <cell r="D42">
            <v>-344972</v>
          </cell>
          <cell r="E42">
            <v>-253721</v>
          </cell>
          <cell r="F42">
            <v>-451870</v>
          </cell>
          <cell r="G42">
            <v>-377918</v>
          </cell>
          <cell r="H42">
            <v>-744740</v>
          </cell>
          <cell r="I42">
            <v>-566321</v>
          </cell>
          <cell r="J42">
            <v>-438768</v>
          </cell>
          <cell r="K42">
            <v>-394906</v>
          </cell>
          <cell r="L42">
            <v>-409483</v>
          </cell>
          <cell r="M42">
            <v>-398688</v>
          </cell>
          <cell r="N42">
            <v>-191907</v>
          </cell>
          <cell r="O42">
            <v>-296059</v>
          </cell>
          <cell r="P42">
            <v>-315909</v>
          </cell>
          <cell r="Q42">
            <v>-297732</v>
          </cell>
          <cell r="R42">
            <v>-278938</v>
          </cell>
          <cell r="S42">
            <v>-284420</v>
          </cell>
          <cell r="T42">
            <v>-334731</v>
          </cell>
          <cell r="U42">
            <v>-214656</v>
          </cell>
          <cell r="V42">
            <v>296508.03000000003</v>
          </cell>
          <cell r="W42">
            <v>318245.44000000012</v>
          </cell>
          <cell r="X42">
            <v>317333.40999999997</v>
          </cell>
          <cell r="Y42">
            <v>289630.14</v>
          </cell>
          <cell r="Z42">
            <v>198440.93999999989</v>
          </cell>
          <cell r="AA42">
            <v>248601.07</v>
          </cell>
          <cell r="AB42">
            <v>200311.5</v>
          </cell>
          <cell r="AC42">
            <v>238488.77</v>
          </cell>
          <cell r="AD42">
            <v>351802.66</v>
          </cell>
          <cell r="AE42">
            <v>325596.26</v>
          </cell>
          <cell r="AF42">
            <v>270821.01</v>
          </cell>
          <cell r="AG42">
            <v>323510.55</v>
          </cell>
          <cell r="AH42">
            <v>397654.1</v>
          </cell>
          <cell r="AI42">
            <v>407788.51000000013</v>
          </cell>
          <cell r="AJ42">
            <v>465484.76</v>
          </cell>
          <cell r="AK42">
            <v>389069.59</v>
          </cell>
          <cell r="AL42">
            <v>440314.72</v>
          </cell>
          <cell r="AM42">
            <v>316265.06000000011</v>
          </cell>
          <cell r="AN42">
            <v>609018.62999999989</v>
          </cell>
          <cell r="AO42">
            <v>340926.25</v>
          </cell>
          <cell r="AP42">
            <v>299962.39</v>
          </cell>
          <cell r="AQ42">
            <v>305788.40000000002</v>
          </cell>
          <cell r="AR42">
            <v>319662.92</v>
          </cell>
          <cell r="AS42">
            <v>309565.67</v>
          </cell>
          <cell r="AT42">
            <v>480627.51000000013</v>
          </cell>
          <cell r="AU42">
            <v>497356.7</v>
          </cell>
          <cell r="AV42">
            <v>212543.85</v>
          </cell>
          <cell r="AW42">
            <v>484582.08999999991</v>
          </cell>
        </row>
        <row r="43">
          <cell r="B43">
            <v>33</v>
          </cell>
          <cell r="C43" t="str">
            <v>Repairs &amp; Maintenance</v>
          </cell>
          <cell r="D43">
            <v>-183517</v>
          </cell>
          <cell r="E43">
            <v>-159592</v>
          </cell>
          <cell r="F43">
            <v>-180245</v>
          </cell>
          <cell r="G43">
            <v>-170387</v>
          </cell>
          <cell r="H43">
            <v>-301186</v>
          </cell>
          <cell r="I43">
            <v>-204704</v>
          </cell>
          <cell r="J43">
            <v>-183553</v>
          </cell>
          <cell r="K43">
            <v>-146040</v>
          </cell>
          <cell r="L43">
            <v>-197090</v>
          </cell>
          <cell r="M43">
            <v>-179816</v>
          </cell>
          <cell r="N43">
            <v>-149454</v>
          </cell>
          <cell r="O43">
            <v>-178201</v>
          </cell>
          <cell r="P43">
            <v>-196327</v>
          </cell>
          <cell r="Q43">
            <v>-208528</v>
          </cell>
          <cell r="R43">
            <v>-169141</v>
          </cell>
          <cell r="S43">
            <v>-216776</v>
          </cell>
          <cell r="T43">
            <v>-166871</v>
          </cell>
          <cell r="U43">
            <v>-140398</v>
          </cell>
          <cell r="V43">
            <v>142740.54</v>
          </cell>
          <cell r="W43">
            <v>167709.01999999999</v>
          </cell>
          <cell r="X43">
            <v>199573.48</v>
          </cell>
          <cell r="Y43">
            <v>170977.99</v>
          </cell>
          <cell r="Z43">
            <v>137537.71</v>
          </cell>
          <cell r="AA43">
            <v>139583.44</v>
          </cell>
          <cell r="AB43">
            <v>129528.38</v>
          </cell>
          <cell r="AC43">
            <v>170615.37</v>
          </cell>
          <cell r="AD43">
            <v>155218.57</v>
          </cell>
          <cell r="AE43">
            <v>190221.1</v>
          </cell>
          <cell r="AF43">
            <v>193744.47</v>
          </cell>
          <cell r="AG43">
            <v>183285.88</v>
          </cell>
          <cell r="AH43">
            <v>190920.91</v>
          </cell>
          <cell r="AI43">
            <v>282688.34999999998</v>
          </cell>
          <cell r="AJ43">
            <v>256529</v>
          </cell>
          <cell r="AK43">
            <v>146865.31</v>
          </cell>
          <cell r="AL43">
            <v>124084.96</v>
          </cell>
          <cell r="AM43">
            <v>182712.33</v>
          </cell>
          <cell r="AN43">
            <v>299111.40999999997</v>
          </cell>
          <cell r="AO43">
            <v>109690.45</v>
          </cell>
          <cell r="AP43">
            <v>153398.84</v>
          </cell>
          <cell r="AQ43">
            <v>160403.43</v>
          </cell>
          <cell r="AR43">
            <v>187566.97</v>
          </cell>
          <cell r="AS43">
            <v>104788.16</v>
          </cell>
          <cell r="AT43">
            <v>272067.18</v>
          </cell>
          <cell r="AU43">
            <v>274686.32</v>
          </cell>
          <cell r="AV43">
            <v>119608.14</v>
          </cell>
          <cell r="AW43">
            <v>264450.26</v>
          </cell>
        </row>
        <row r="44">
          <cell r="B44">
            <v>34</v>
          </cell>
          <cell r="C44" t="str">
            <v>Utilities</v>
          </cell>
          <cell r="D44">
            <v>-169991</v>
          </cell>
          <cell r="E44">
            <v>-129072</v>
          </cell>
          <cell r="F44">
            <v>-179575</v>
          </cell>
          <cell r="G44">
            <v>-137717</v>
          </cell>
          <cell r="H44">
            <v>-229122</v>
          </cell>
          <cell r="I44">
            <v>-221897</v>
          </cell>
          <cell r="J44">
            <v>-178471</v>
          </cell>
          <cell r="K44">
            <v>-281194</v>
          </cell>
          <cell r="L44">
            <v>-153390</v>
          </cell>
          <cell r="M44">
            <v>-195784</v>
          </cell>
          <cell r="N44">
            <v>-231637</v>
          </cell>
          <cell r="O44">
            <v>-205798</v>
          </cell>
          <cell r="P44">
            <v>-184679</v>
          </cell>
          <cell r="Q44">
            <v>-228588</v>
          </cell>
          <cell r="R44">
            <v>-215859</v>
          </cell>
          <cell r="S44">
            <v>-181569</v>
          </cell>
          <cell r="T44">
            <v>-219375</v>
          </cell>
          <cell r="U44">
            <v>-118482</v>
          </cell>
          <cell r="V44">
            <v>161113.17000000001</v>
          </cell>
          <cell r="W44">
            <v>194549.14</v>
          </cell>
          <cell r="X44">
            <v>176262.96</v>
          </cell>
          <cell r="Y44">
            <v>185287.5</v>
          </cell>
          <cell r="Z44">
            <v>169890.43</v>
          </cell>
          <cell r="AA44">
            <v>176576.15</v>
          </cell>
          <cell r="AB44">
            <v>103775.71</v>
          </cell>
          <cell r="AC44">
            <v>163649.18</v>
          </cell>
          <cell r="AD44">
            <v>168031.62</v>
          </cell>
          <cell r="AE44">
            <v>208933.52</v>
          </cell>
          <cell r="AF44">
            <v>152817.07999999999</v>
          </cell>
          <cell r="AG44">
            <v>136293.13</v>
          </cell>
          <cell r="AH44">
            <v>177242.17</v>
          </cell>
          <cell r="AI44">
            <v>254805.23</v>
          </cell>
          <cell r="AJ44">
            <v>183453.59</v>
          </cell>
          <cell r="AK44">
            <v>143003.32999999999</v>
          </cell>
          <cell r="AL44">
            <v>180716.92</v>
          </cell>
          <cell r="AM44">
            <v>147557.66</v>
          </cell>
          <cell r="AN44">
            <v>279200.23</v>
          </cell>
          <cell r="AO44">
            <v>146783.56</v>
          </cell>
          <cell r="AP44">
            <v>178128.03</v>
          </cell>
          <cell r="AQ44">
            <v>159763.32</v>
          </cell>
          <cell r="AR44">
            <v>218422.07</v>
          </cell>
          <cell r="AS44">
            <v>111116.51</v>
          </cell>
          <cell r="AT44">
            <v>136331.38</v>
          </cell>
          <cell r="AU44">
            <v>355534.31</v>
          </cell>
          <cell r="AV44">
            <v>115819.23</v>
          </cell>
          <cell r="AW44">
            <v>261897.55</v>
          </cell>
        </row>
        <row r="45">
          <cell r="B45">
            <v>35</v>
          </cell>
          <cell r="C45" t="str">
            <v>Total Undistributed Departmental Expense</v>
          </cell>
          <cell r="D45">
            <v>-1300140</v>
          </cell>
          <cell r="E45">
            <v>-1004426</v>
          </cell>
          <cell r="F45">
            <v>-1456879</v>
          </cell>
          <cell r="G45">
            <v>-1287772</v>
          </cell>
          <cell r="H45">
            <v>-2018315</v>
          </cell>
          <cell r="I45">
            <v>-1578052</v>
          </cell>
          <cell r="J45">
            <v>-1318151</v>
          </cell>
          <cell r="K45">
            <v>-1336103</v>
          </cell>
          <cell r="L45">
            <v>-1252183</v>
          </cell>
          <cell r="M45">
            <v>-1251145</v>
          </cell>
          <cell r="N45">
            <v>-1054489</v>
          </cell>
          <cell r="O45">
            <v>-1326507</v>
          </cell>
          <cell r="P45">
            <v>-1319667</v>
          </cell>
          <cell r="Q45">
            <v>-1397745</v>
          </cell>
          <cell r="R45">
            <v>-1211850</v>
          </cell>
          <cell r="S45">
            <v>-1219554</v>
          </cell>
          <cell r="T45">
            <v>-1294477</v>
          </cell>
          <cell r="U45">
            <v>-990348</v>
          </cell>
          <cell r="V45">
            <v>1202248.1000000001</v>
          </cell>
          <cell r="W45">
            <v>1274984.56</v>
          </cell>
          <cell r="X45">
            <v>1267498.8799999999</v>
          </cell>
          <cell r="Y45">
            <v>1205427.1000000001</v>
          </cell>
          <cell r="Z45">
            <v>1045039.2799999998</v>
          </cell>
          <cell r="AA45">
            <v>1170853.6499999999</v>
          </cell>
          <cell r="AB45">
            <v>874285.3600000001</v>
          </cell>
          <cell r="AC45" t="e">
            <v>#VALUE!</v>
          </cell>
          <cell r="AD45">
            <v>1343421.24</v>
          </cell>
          <cell r="AE45">
            <v>1380309.92</v>
          </cell>
          <cell r="AF45">
            <v>1214068.8500000001</v>
          </cell>
          <cell r="AG45">
            <v>1167401.6100000001</v>
          </cell>
          <cell r="AH45">
            <v>1347676.65</v>
          </cell>
          <cell r="AI45">
            <v>1555000.6</v>
          </cell>
          <cell r="AJ45">
            <v>1684639.98</v>
          </cell>
          <cell r="AK45">
            <v>1352942.8599999999</v>
          </cell>
          <cell r="AL45">
            <v>1376817.97</v>
          </cell>
          <cell r="AM45">
            <v>1306676.04</v>
          </cell>
          <cell r="AN45">
            <v>2201829.48</v>
          </cell>
          <cell r="AO45">
            <v>1234536.81</v>
          </cell>
          <cell r="AP45">
            <v>1501800.21</v>
          </cell>
          <cell r="AQ45">
            <v>1197702.9500000002</v>
          </cell>
          <cell r="AR45">
            <v>1366579.96</v>
          </cell>
          <cell r="AS45">
            <v>1075004.3999999999</v>
          </cell>
          <cell r="AT45">
            <v>1603057.0500000003</v>
          </cell>
          <cell r="AU45">
            <v>1907291.81</v>
          </cell>
          <cell r="AV45">
            <v>957650.26</v>
          </cell>
          <cell r="AW45">
            <v>1816432.8399999999</v>
          </cell>
        </row>
        <row r="46">
          <cell r="B46">
            <v>36</v>
          </cell>
          <cell r="C46" t="str">
            <v xml:space="preserve">     </v>
          </cell>
          <cell r="V46" t="str">
            <v xml:space="preserve"> </v>
          </cell>
          <cell r="W46" t="str">
            <v xml:space="preserve"> </v>
          </cell>
          <cell r="X46" t="str">
            <v xml:space="preserve"> </v>
          </cell>
          <cell r="Y46" t="str">
            <v xml:space="preserve"> </v>
          </cell>
          <cell r="Z46" t="str">
            <v xml:space="preserve"> </v>
          </cell>
          <cell r="AA46" t="str">
            <v xml:space="preserve"> </v>
          </cell>
          <cell r="AB46" t="str">
            <v xml:space="preserve"> </v>
          </cell>
          <cell r="AC46" t="str">
            <v xml:space="preserve"> </v>
          </cell>
          <cell r="AD46" t="str">
            <v xml:space="preserve"> </v>
          </cell>
          <cell r="AE46" t="str">
            <v xml:space="preserve"> </v>
          </cell>
          <cell r="AF46" t="str">
            <v xml:space="preserve"> </v>
          </cell>
          <cell r="AG46" t="str">
            <v xml:space="preserve"> </v>
          </cell>
          <cell r="AH46" t="str">
            <v xml:space="preserve"> </v>
          </cell>
          <cell r="AI46" t="str">
            <v xml:space="preserve"> </v>
          </cell>
          <cell r="AJ46" t="str">
            <v xml:space="preserve"> </v>
          </cell>
          <cell r="AK46" t="str">
            <v xml:space="preserve"> </v>
          </cell>
          <cell r="AL46" t="str">
            <v xml:space="preserve"> </v>
          </cell>
          <cell r="AM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 t="str">
            <v xml:space="preserve"> </v>
          </cell>
          <cell r="AQ46" t="str">
            <v xml:space="preserve"> </v>
          </cell>
          <cell r="AR46" t="str">
            <v xml:space="preserve"> </v>
          </cell>
          <cell r="AS46" t="str">
            <v xml:space="preserve"> </v>
          </cell>
          <cell r="AT46" t="str">
            <v xml:space="preserve"> </v>
          </cell>
          <cell r="AU46" t="str">
            <v xml:space="preserve"> </v>
          </cell>
          <cell r="AV46" t="str">
            <v xml:space="preserve"> </v>
          </cell>
          <cell r="AW46" t="str">
            <v xml:space="preserve"> </v>
          </cell>
        </row>
        <row r="47">
          <cell r="B47">
            <v>37</v>
          </cell>
          <cell r="C47" t="str">
            <v>Gross Operating Profit</v>
          </cell>
          <cell r="D47">
            <v>2295101</v>
          </cell>
          <cell r="E47">
            <v>2007705</v>
          </cell>
          <cell r="F47">
            <v>2510041</v>
          </cell>
          <cell r="G47">
            <v>2339048</v>
          </cell>
          <cell r="H47">
            <v>3595768</v>
          </cell>
          <cell r="I47">
            <v>1661079</v>
          </cell>
          <cell r="J47">
            <v>2438482</v>
          </cell>
          <cell r="K47">
            <v>2380026</v>
          </cell>
          <cell r="L47">
            <v>2282696</v>
          </cell>
          <cell r="M47">
            <v>1919609</v>
          </cell>
          <cell r="N47">
            <v>2064640</v>
          </cell>
          <cell r="O47">
            <v>2963029</v>
          </cell>
          <cell r="P47">
            <v>2950477</v>
          </cell>
          <cell r="Q47">
            <v>2976991</v>
          </cell>
          <cell r="R47">
            <v>2499255</v>
          </cell>
          <cell r="S47">
            <v>2340258</v>
          </cell>
          <cell r="T47">
            <v>2656703</v>
          </cell>
          <cell r="U47">
            <v>2053119</v>
          </cell>
          <cell r="V47">
            <v>2095700.96</v>
          </cell>
          <cell r="W47">
            <v>2110262.6399999997</v>
          </cell>
          <cell r="X47">
            <v>1776307.3000000003</v>
          </cell>
          <cell r="Y47">
            <v>1705263.0499999998</v>
          </cell>
          <cell r="Z47">
            <v>1883146.5300000003</v>
          </cell>
          <cell r="AA47">
            <v>1703614.17</v>
          </cell>
          <cell r="AB47">
            <v>1235255.97</v>
          </cell>
          <cell r="AC47" t="e">
            <v>#VALUE!</v>
          </cell>
          <cell r="AD47">
            <v>2574288.29</v>
          </cell>
          <cell r="AE47">
            <v>1995837.8199999998</v>
          </cell>
          <cell r="AF47">
            <v>1268298.5299999998</v>
          </cell>
          <cell r="AG47">
            <v>1621288.3599999996</v>
          </cell>
          <cell r="AH47">
            <v>1960126.2000000011</v>
          </cell>
          <cell r="AI47">
            <v>1933813.8400000008</v>
          </cell>
          <cell r="AJ47">
            <v>1508938.65</v>
          </cell>
          <cell r="AK47">
            <v>1521752.2600000002</v>
          </cell>
          <cell r="AL47">
            <v>2220320.9500000002</v>
          </cell>
          <cell r="AM47">
            <v>1680233.0999999996</v>
          </cell>
          <cell r="AN47">
            <v>4455868.2199999988</v>
          </cell>
          <cell r="AO47">
            <v>1933129.3000000003</v>
          </cell>
          <cell r="AP47">
            <v>1044579.7200000002</v>
          </cell>
          <cell r="AQ47">
            <v>1961377.3199999998</v>
          </cell>
          <cell r="AR47">
            <v>1516575.0100000002</v>
          </cell>
          <cell r="AS47">
            <v>2030319.3600000013</v>
          </cell>
          <cell r="AT47">
            <v>2001177.4899999998</v>
          </cell>
          <cell r="AU47">
            <v>2257455.29</v>
          </cell>
          <cell r="AV47">
            <v>1464772.2899999998</v>
          </cell>
          <cell r="AW47">
            <v>2444751.4500000002</v>
          </cell>
        </row>
        <row r="48">
          <cell r="B48">
            <v>38</v>
          </cell>
          <cell r="C48" t="str">
            <v xml:space="preserve">     </v>
          </cell>
          <cell r="V48" t="str">
            <v xml:space="preserve"> </v>
          </cell>
          <cell r="W48" t="str">
            <v xml:space="preserve"> </v>
          </cell>
          <cell r="X48" t="str">
            <v xml:space="preserve"> </v>
          </cell>
          <cell r="Y48" t="str">
            <v xml:space="preserve"> </v>
          </cell>
          <cell r="Z48" t="str">
            <v xml:space="preserve"> </v>
          </cell>
          <cell r="AA48" t="str">
            <v xml:space="preserve"> </v>
          </cell>
          <cell r="AB48" t="str">
            <v xml:space="preserve"> </v>
          </cell>
          <cell r="AC48" t="str">
            <v xml:space="preserve"> </v>
          </cell>
          <cell r="AD48" t="str">
            <v xml:space="preserve"> </v>
          </cell>
          <cell r="AE48" t="str">
            <v xml:space="preserve"> </v>
          </cell>
          <cell r="AF48" t="str">
            <v xml:space="preserve"> </v>
          </cell>
          <cell r="AG48" t="str">
            <v xml:space="preserve"> </v>
          </cell>
          <cell r="AH48" t="str">
            <v xml:space="preserve"> </v>
          </cell>
          <cell r="AI48" t="str">
            <v xml:space="preserve"> </v>
          </cell>
          <cell r="AJ48" t="str">
            <v xml:space="preserve"> </v>
          </cell>
          <cell r="AK48" t="str">
            <v xml:space="preserve"> </v>
          </cell>
          <cell r="AL48" t="str">
            <v xml:space="preserve"> </v>
          </cell>
          <cell r="AM48" t="str">
            <v xml:space="preserve"> </v>
          </cell>
          <cell r="AN48" t="str">
            <v xml:space="preserve"> </v>
          </cell>
          <cell r="AO48" t="str">
            <v xml:space="preserve"> </v>
          </cell>
          <cell r="AP48" t="str">
            <v xml:space="preserve"> </v>
          </cell>
          <cell r="AQ48" t="str">
            <v xml:space="preserve"> </v>
          </cell>
          <cell r="AR48" t="str">
            <v xml:space="preserve"> </v>
          </cell>
          <cell r="AS48" t="str">
            <v xml:space="preserve"> </v>
          </cell>
          <cell r="AT48" t="str">
            <v xml:space="preserve"> </v>
          </cell>
          <cell r="AU48" t="str">
            <v xml:space="preserve"> </v>
          </cell>
          <cell r="AV48" t="str">
            <v xml:space="preserve"> </v>
          </cell>
          <cell r="AW48" t="str">
            <v xml:space="preserve"> </v>
          </cell>
        </row>
        <row r="49">
          <cell r="B49">
            <v>39</v>
          </cell>
          <cell r="C49" t="str">
            <v>FIXED CHARGES</v>
          </cell>
          <cell r="V49" t="str">
            <v xml:space="preserve"> </v>
          </cell>
          <cell r="W49" t="str">
            <v xml:space="preserve"> </v>
          </cell>
          <cell r="X49" t="str">
            <v xml:space="preserve"> </v>
          </cell>
          <cell r="Y49" t="str">
            <v xml:space="preserve"> </v>
          </cell>
          <cell r="Z49" t="str">
            <v xml:space="preserve"> </v>
          </cell>
          <cell r="AA49" t="str">
            <v xml:space="preserve"> </v>
          </cell>
          <cell r="AB49" t="str">
            <v xml:space="preserve"> </v>
          </cell>
          <cell r="AC49" t="str">
            <v xml:space="preserve"> </v>
          </cell>
          <cell r="AD49" t="str">
            <v xml:space="preserve"> </v>
          </cell>
          <cell r="AE49" t="str">
            <v xml:space="preserve"> </v>
          </cell>
          <cell r="AF49" t="str">
            <v xml:space="preserve"> </v>
          </cell>
          <cell r="AG49" t="str">
            <v xml:space="preserve"> </v>
          </cell>
          <cell r="AH49" t="str">
            <v xml:space="preserve"> </v>
          </cell>
          <cell r="AI49" t="str">
            <v xml:space="preserve"> </v>
          </cell>
          <cell r="AJ49" t="str">
            <v xml:space="preserve"> </v>
          </cell>
          <cell r="AK49" t="str">
            <v xml:space="preserve"> </v>
          </cell>
          <cell r="AL49" t="str">
            <v xml:space="preserve"> </v>
          </cell>
          <cell r="AM49" t="str">
            <v xml:space="preserve"> </v>
          </cell>
          <cell r="AN49" t="str">
            <v xml:space="preserve"> </v>
          </cell>
          <cell r="AO49" t="str">
            <v xml:space="preserve"> </v>
          </cell>
          <cell r="AP49" t="str">
            <v xml:space="preserve"> </v>
          </cell>
          <cell r="AQ49" t="str">
            <v xml:space="preserve"> </v>
          </cell>
          <cell r="AR49" t="str">
            <v xml:space="preserve"> </v>
          </cell>
          <cell r="AS49" t="str">
            <v xml:space="preserve"> </v>
          </cell>
          <cell r="AT49" t="str">
            <v xml:space="preserve"> </v>
          </cell>
          <cell r="AU49" t="str">
            <v xml:space="preserve"> </v>
          </cell>
          <cell r="AV49" t="str">
            <v xml:space="preserve"> </v>
          </cell>
          <cell r="AW49" t="str">
            <v xml:space="preserve"> </v>
          </cell>
        </row>
        <row r="50">
          <cell r="B50">
            <v>40</v>
          </cell>
          <cell r="C50" t="str">
            <v>Franchise And Royalty Fees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223789.3</v>
          </cell>
          <cell r="W50">
            <v>232879.03</v>
          </cell>
          <cell r="X50">
            <v>220024.7</v>
          </cell>
          <cell r="Y50">
            <v>232337.67</v>
          </cell>
          <cell r="Z50">
            <v>221485.21</v>
          </cell>
          <cell r="AA50">
            <v>205343.61</v>
          </cell>
          <cell r="AB50">
            <v>146161.53</v>
          </cell>
          <cell r="AC50" t="str">
            <v/>
          </cell>
          <cell r="AD50">
            <v>257751.71</v>
          </cell>
          <cell r="AE50">
            <v>226215.18</v>
          </cell>
          <cell r="AF50">
            <v>178708.07</v>
          </cell>
          <cell r="AG50">
            <v>164768.22</v>
          </cell>
          <cell r="AH50">
            <v>191794.01</v>
          </cell>
          <cell r="AI50">
            <v>188224.67</v>
          </cell>
          <cell r="AJ50">
            <v>238749.44</v>
          </cell>
          <cell r="AK50">
            <v>216358.61</v>
          </cell>
          <cell r="AL50">
            <v>275722.64</v>
          </cell>
          <cell r="AM50">
            <v>228453.96</v>
          </cell>
          <cell r="AN50">
            <v>465449.28</v>
          </cell>
          <cell r="AO50">
            <v>236294.05</v>
          </cell>
          <cell r="AP50">
            <v>337321.53</v>
          </cell>
          <cell r="AQ50">
            <v>202444.23</v>
          </cell>
          <cell r="AR50">
            <v>178747.59</v>
          </cell>
          <cell r="AS50">
            <v>193625.96</v>
          </cell>
          <cell r="AT50">
            <v>243232.35</v>
          </cell>
          <cell r="AU50">
            <v>321547.69</v>
          </cell>
          <cell r="AV50">
            <v>181489.05</v>
          </cell>
          <cell r="AW50">
            <v>272438.03999999998</v>
          </cell>
        </row>
        <row r="51">
          <cell r="B51">
            <v>41</v>
          </cell>
          <cell r="C51" t="str">
            <v>Rent</v>
          </cell>
          <cell r="D51">
            <v>0</v>
          </cell>
          <cell r="E51">
            <v>-143748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-2.328306436538696E-10</v>
          </cell>
          <cell r="X51">
            <v>215906.18999999971</v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>
            <v>3001.95</v>
          </cell>
          <cell r="AD51">
            <v>24183.43999999994</v>
          </cell>
          <cell r="AE51">
            <v>3944.1600000000012</v>
          </cell>
          <cell r="AF51" t="str">
            <v/>
          </cell>
          <cell r="AG51">
            <v>-4.6566128730773926E-10</v>
          </cell>
          <cell r="AH51">
            <v>0</v>
          </cell>
          <cell r="AI51">
            <v>27.68</v>
          </cell>
          <cell r="AJ51">
            <v>146948.79999999999</v>
          </cell>
          <cell r="AK51" t="str">
            <v/>
          </cell>
          <cell r="AL51" t="str">
            <v/>
          </cell>
          <cell r="AM51">
            <v>11499.96</v>
          </cell>
          <cell r="AN51">
            <v>107594.53</v>
          </cell>
          <cell r="AO51">
            <v>4398.8400000000011</v>
          </cell>
          <cell r="AP51">
            <v>373064.9499999999</v>
          </cell>
          <cell r="AQ51">
            <v>5690.2</v>
          </cell>
          <cell r="AR51" t="str">
            <v/>
          </cell>
          <cell r="AS51">
            <v>3354.6000000000008</v>
          </cell>
          <cell r="AT51">
            <v>-2.328306436538696E-10</v>
          </cell>
          <cell r="AU51">
            <v>-116215.79</v>
          </cell>
          <cell r="AV51" t="str">
            <v/>
          </cell>
          <cell r="AW51" t="str">
            <v/>
          </cell>
        </row>
        <row r="52">
          <cell r="B52">
            <v>42</v>
          </cell>
          <cell r="C52" t="str">
            <v>Taxes (Non Income Taxes)</v>
          </cell>
          <cell r="D52">
            <v>-202806</v>
          </cell>
          <cell r="E52">
            <v>-179844</v>
          </cell>
          <cell r="F52">
            <v>-150955</v>
          </cell>
          <cell r="G52">
            <v>-232264</v>
          </cell>
          <cell r="H52">
            <v>-304477</v>
          </cell>
          <cell r="I52">
            <v>-259685</v>
          </cell>
          <cell r="J52">
            <v>-175786</v>
          </cell>
          <cell r="K52">
            <v>-294287</v>
          </cell>
          <cell r="L52">
            <v>-206117</v>
          </cell>
          <cell r="M52">
            <v>-241638</v>
          </cell>
          <cell r="N52">
            <v>-278748</v>
          </cell>
          <cell r="O52">
            <v>-193670</v>
          </cell>
          <cell r="P52">
            <v>-275976</v>
          </cell>
          <cell r="Q52">
            <v>-343146</v>
          </cell>
          <cell r="R52">
            <v>-215634</v>
          </cell>
          <cell r="S52">
            <v>-163039</v>
          </cell>
          <cell r="T52">
            <v>-8093</v>
          </cell>
          <cell r="U52">
            <v>-131503</v>
          </cell>
          <cell r="V52">
            <v>187771.14</v>
          </cell>
          <cell r="W52">
            <v>245769.00000000009</v>
          </cell>
          <cell r="X52">
            <v>321791.98</v>
          </cell>
          <cell r="Y52">
            <v>195783.3</v>
          </cell>
          <cell r="Z52">
            <v>140281.38</v>
          </cell>
          <cell r="AA52">
            <v>176563</v>
          </cell>
          <cell r="AB52">
            <v>50893.289999999994</v>
          </cell>
          <cell r="AC52">
            <v>95805.26</v>
          </cell>
          <cell r="AD52">
            <v>305590.26000000013</v>
          </cell>
          <cell r="AE52">
            <v>395560.58</v>
          </cell>
          <cell r="AF52">
            <v>145893.12</v>
          </cell>
          <cell r="AG52">
            <v>196972.59999999989</v>
          </cell>
          <cell r="AH52">
            <v>235100</v>
          </cell>
          <cell r="AI52">
            <v>167580.84</v>
          </cell>
          <cell r="AJ52">
            <v>177893.62</v>
          </cell>
          <cell r="AK52">
            <v>270014</v>
          </cell>
          <cell r="AL52">
            <v>143551.94</v>
          </cell>
          <cell r="AM52">
            <v>236312.74</v>
          </cell>
          <cell r="AN52">
            <v>472083.04999999987</v>
          </cell>
          <cell r="AO52">
            <v>192214.48</v>
          </cell>
          <cell r="AP52">
            <v>166337.15</v>
          </cell>
          <cell r="AQ52">
            <v>156717.59</v>
          </cell>
          <cell r="AR52">
            <v>208374.04</v>
          </cell>
          <cell r="AS52">
            <v>214779.51999999999</v>
          </cell>
          <cell r="AT52">
            <v>214912.6</v>
          </cell>
          <cell r="AU52">
            <v>379379.94000000012</v>
          </cell>
          <cell r="AV52">
            <v>114538.93</v>
          </cell>
          <cell r="AW52">
            <v>341551.97</v>
          </cell>
        </row>
        <row r="53">
          <cell r="B53">
            <v>43</v>
          </cell>
          <cell r="C53" t="str">
            <v>Insurance</v>
          </cell>
          <cell r="D53">
            <v>-48198</v>
          </cell>
          <cell r="E53">
            <v>-37497</v>
          </cell>
          <cell r="F53">
            <v>-38418</v>
          </cell>
          <cell r="G53">
            <v>-38157</v>
          </cell>
          <cell r="H53">
            <v>-41786</v>
          </cell>
          <cell r="I53">
            <v>-48698</v>
          </cell>
          <cell r="J53">
            <v>-48143</v>
          </cell>
          <cell r="K53">
            <v>-49939</v>
          </cell>
          <cell r="L53">
            <v>-49374</v>
          </cell>
          <cell r="M53">
            <v>-47906</v>
          </cell>
          <cell r="N53">
            <v>-50336</v>
          </cell>
          <cell r="O53">
            <v>-40111</v>
          </cell>
          <cell r="P53">
            <v>-38702</v>
          </cell>
          <cell r="Q53">
            <v>-46710</v>
          </cell>
          <cell r="R53">
            <v>-47831</v>
          </cell>
          <cell r="S53">
            <v>-38355</v>
          </cell>
          <cell r="T53">
            <v>-48914</v>
          </cell>
          <cell r="U53">
            <v>-37630</v>
          </cell>
          <cell r="V53">
            <v>18228.810000000001</v>
          </cell>
          <cell r="W53">
            <v>25839.35</v>
          </cell>
          <cell r="X53">
            <v>32373.27</v>
          </cell>
          <cell r="Y53">
            <v>22011.67</v>
          </cell>
          <cell r="Z53">
            <v>21881.29</v>
          </cell>
          <cell r="AA53">
            <v>20771.79</v>
          </cell>
          <cell r="AB53">
            <v>22786.11</v>
          </cell>
          <cell r="AC53">
            <v>21509.91</v>
          </cell>
          <cell r="AD53">
            <v>22291.279999999999</v>
          </cell>
          <cell r="AE53">
            <v>31351.1</v>
          </cell>
          <cell r="AF53">
            <v>32086.54</v>
          </cell>
          <cell r="AG53">
            <v>19570.63</v>
          </cell>
          <cell r="AH53">
            <v>23243.35</v>
          </cell>
          <cell r="AI53">
            <v>45561.79</v>
          </cell>
          <cell r="AJ53">
            <v>26816.7</v>
          </cell>
          <cell r="AK53">
            <v>21700.37</v>
          </cell>
          <cell r="AL53">
            <v>25406.100000000009</v>
          </cell>
          <cell r="AM53">
            <v>25671.39</v>
          </cell>
          <cell r="AN53">
            <v>35300.25</v>
          </cell>
          <cell r="AO53">
            <v>25606.38</v>
          </cell>
          <cell r="AP53">
            <v>26940.069999999989</v>
          </cell>
          <cell r="AQ53">
            <v>25723.64</v>
          </cell>
          <cell r="AR53">
            <v>24944.729999999989</v>
          </cell>
          <cell r="AS53">
            <v>24823.99</v>
          </cell>
          <cell r="AT53">
            <v>21045.91</v>
          </cell>
          <cell r="AU53">
            <v>35211.719999999987</v>
          </cell>
          <cell r="AV53">
            <v>24115.56</v>
          </cell>
          <cell r="AW53">
            <v>39314.949999999997</v>
          </cell>
        </row>
        <row r="54">
          <cell r="C54" t="str">
            <v>Common Area Maintenance</v>
          </cell>
          <cell r="D54">
            <v>0</v>
          </cell>
          <cell r="E54">
            <v>-2493</v>
          </cell>
          <cell r="F54">
            <v>-43967</v>
          </cell>
          <cell r="G54">
            <v>-2868</v>
          </cell>
          <cell r="H54">
            <v>-4031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-62772</v>
          </cell>
          <cell r="P54">
            <v>-3746</v>
          </cell>
          <cell r="Q54">
            <v>-4424</v>
          </cell>
          <cell r="R54">
            <v>0</v>
          </cell>
          <cell r="S54">
            <v>-2999</v>
          </cell>
          <cell r="T54">
            <v>0</v>
          </cell>
          <cell r="U54">
            <v>-35159</v>
          </cell>
        </row>
        <row r="55">
          <cell r="B55">
            <v>44</v>
          </cell>
          <cell r="C55" t="str">
            <v>Other Fixed Charges</v>
          </cell>
          <cell r="D55">
            <v>-4123</v>
          </cell>
          <cell r="E55">
            <v>-1513</v>
          </cell>
          <cell r="F55">
            <v>-2916</v>
          </cell>
          <cell r="G55">
            <v>-1846</v>
          </cell>
          <cell r="H55">
            <v>-1421</v>
          </cell>
          <cell r="I55">
            <v>-11736</v>
          </cell>
          <cell r="J55">
            <v>-21372</v>
          </cell>
          <cell r="K55">
            <v>0</v>
          </cell>
          <cell r="L55">
            <v>-11478</v>
          </cell>
          <cell r="M55">
            <v>0</v>
          </cell>
          <cell r="N55">
            <v>0</v>
          </cell>
          <cell r="O55">
            <v>-59319</v>
          </cell>
          <cell r="P55">
            <v>-3851</v>
          </cell>
          <cell r="Q55">
            <v>0</v>
          </cell>
          <cell r="R55">
            <v>-3382</v>
          </cell>
          <cell r="S55">
            <v>-1589</v>
          </cell>
          <cell r="T55">
            <v>-13097</v>
          </cell>
          <cell r="U55">
            <v>-1589</v>
          </cell>
          <cell r="V55" t="str">
            <v/>
          </cell>
          <cell r="W55">
            <v>13430.31</v>
          </cell>
          <cell r="X55" t="str">
            <v/>
          </cell>
          <cell r="Y55" t="str">
            <v/>
          </cell>
          <cell r="Z55" t="str">
            <v/>
          </cell>
          <cell r="AA55">
            <v>12784.34</v>
          </cell>
          <cell r="AB55" t="str">
            <v/>
          </cell>
          <cell r="AC55" t="str">
            <v/>
          </cell>
          <cell r="AD55" t="str">
            <v/>
          </cell>
          <cell r="AE55">
            <v>-823.34</v>
          </cell>
          <cell r="AF55">
            <v>24384.12</v>
          </cell>
          <cell r="AG55" t="str">
            <v/>
          </cell>
          <cell r="AH55" t="str">
            <v/>
          </cell>
          <cell r="AI55">
            <v>0</v>
          </cell>
          <cell r="AJ55">
            <v>16199.06</v>
          </cell>
          <cell r="AK55">
            <v>845</v>
          </cell>
          <cell r="AL55" t="str">
            <v/>
          </cell>
          <cell r="AM55" t="str">
            <v/>
          </cell>
          <cell r="AN55" t="str">
            <v/>
          </cell>
          <cell r="AO55" t="str">
            <v/>
          </cell>
          <cell r="AP55">
            <v>227.5</v>
          </cell>
          <cell r="AQ55" t="str">
            <v/>
          </cell>
          <cell r="AR55" t="str">
            <v/>
          </cell>
          <cell r="AS55" t="str">
            <v/>
          </cell>
          <cell r="AT55">
            <v>7117.07</v>
          </cell>
          <cell r="AU55">
            <v>46121.329999999987</v>
          </cell>
          <cell r="AV55" t="str">
            <v/>
          </cell>
          <cell r="AW55">
            <v>1051.3900000000001</v>
          </cell>
        </row>
        <row r="56">
          <cell r="B56">
            <v>45</v>
          </cell>
          <cell r="C56" t="str">
            <v>Total Fixed Charges</v>
          </cell>
          <cell r="D56">
            <v>-255127</v>
          </cell>
          <cell r="E56">
            <v>-365095</v>
          </cell>
          <cell r="F56">
            <v>-236256</v>
          </cell>
          <cell r="G56">
            <v>-275135</v>
          </cell>
          <cell r="H56">
            <v>-351715</v>
          </cell>
          <cell r="I56">
            <v>-320119</v>
          </cell>
          <cell r="J56">
            <v>-245301</v>
          </cell>
          <cell r="K56">
            <v>-344226</v>
          </cell>
          <cell r="L56">
            <v>-266969</v>
          </cell>
          <cell r="M56">
            <v>-289544</v>
          </cell>
          <cell r="N56">
            <v>-329084</v>
          </cell>
          <cell r="O56">
            <v>-355872</v>
          </cell>
          <cell r="P56">
            <v>-322275</v>
          </cell>
          <cell r="Q56">
            <v>-394280</v>
          </cell>
          <cell r="R56">
            <v>-266847</v>
          </cell>
          <cell r="S56">
            <v>-205982</v>
          </cell>
          <cell r="T56">
            <v>-70104</v>
          </cell>
          <cell r="U56">
            <v>-205881</v>
          </cell>
          <cell r="V56">
            <v>205999.95</v>
          </cell>
          <cell r="W56">
            <v>285038.65999999986</v>
          </cell>
          <cell r="X56">
            <v>570071.43999999971</v>
          </cell>
          <cell r="Y56">
            <v>217794.96999999997</v>
          </cell>
          <cell r="Z56">
            <v>162162.67000000001</v>
          </cell>
          <cell r="AA56">
            <v>210119.13</v>
          </cell>
          <cell r="AB56">
            <v>73679.399999999994</v>
          </cell>
          <cell r="AC56">
            <v>120317.12</v>
          </cell>
          <cell r="AD56">
            <v>352064.9800000001</v>
          </cell>
          <cell r="AE56">
            <v>430032.49999999994</v>
          </cell>
          <cell r="AF56">
            <v>202363.78</v>
          </cell>
          <cell r="AG56">
            <v>216543.22999999943</v>
          </cell>
          <cell r="AH56">
            <v>258343.35</v>
          </cell>
          <cell r="AI56">
            <v>213170.31</v>
          </cell>
          <cell r="AJ56">
            <v>367858.18</v>
          </cell>
          <cell r="AK56">
            <v>292559.37</v>
          </cell>
          <cell r="AL56">
            <v>168958.04</v>
          </cell>
          <cell r="AM56">
            <v>273484.08999999997</v>
          </cell>
          <cell r="AN56">
            <v>614977.82999999984</v>
          </cell>
          <cell r="AO56">
            <v>222219.7</v>
          </cell>
          <cell r="AP56">
            <v>566569.66999999981</v>
          </cell>
          <cell r="AQ56">
            <v>188131.43</v>
          </cell>
          <cell r="AR56">
            <v>233318.77</v>
          </cell>
          <cell r="AS56">
            <v>242958.11</v>
          </cell>
          <cell r="AT56">
            <v>243075.57999999978</v>
          </cell>
          <cell r="AU56">
            <v>344497.20000000007</v>
          </cell>
          <cell r="AV56">
            <v>138654.49</v>
          </cell>
          <cell r="AW56">
            <v>381918.31</v>
          </cell>
        </row>
        <row r="57">
          <cell r="B57">
            <v>46</v>
          </cell>
          <cell r="C57" t="str">
            <v xml:space="preserve">     </v>
          </cell>
          <cell r="V57" t="str">
            <v xml:space="preserve"> </v>
          </cell>
          <cell r="W57" t="str">
            <v xml:space="preserve"> </v>
          </cell>
          <cell r="X57" t="str">
            <v xml:space="preserve"> </v>
          </cell>
          <cell r="Y57" t="str">
            <v xml:space="preserve"> </v>
          </cell>
          <cell r="Z57" t="str">
            <v xml:space="preserve"> </v>
          </cell>
          <cell r="AA57" t="str">
            <v xml:space="preserve"> </v>
          </cell>
          <cell r="AB57" t="str">
            <v xml:space="preserve"> </v>
          </cell>
          <cell r="AC57" t="str">
            <v xml:space="preserve"> </v>
          </cell>
          <cell r="AD57" t="str">
            <v xml:space="preserve"> </v>
          </cell>
          <cell r="AE57" t="str">
            <v xml:space="preserve"> </v>
          </cell>
          <cell r="AF57" t="str">
            <v xml:space="preserve"> </v>
          </cell>
          <cell r="AG57" t="str">
            <v xml:space="preserve"> </v>
          </cell>
          <cell r="AH57" t="str">
            <v xml:space="preserve"> </v>
          </cell>
          <cell r="AI57" t="str">
            <v xml:space="preserve"> </v>
          </cell>
          <cell r="AJ57" t="str">
            <v xml:space="preserve"> </v>
          </cell>
          <cell r="AK57" t="str">
            <v xml:space="preserve"> </v>
          </cell>
          <cell r="AL57" t="str">
            <v xml:space="preserve"> </v>
          </cell>
          <cell r="AM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 t="str">
            <v xml:space="preserve"> </v>
          </cell>
          <cell r="AQ57" t="str">
            <v xml:space="preserve"> </v>
          </cell>
          <cell r="AR57" t="str">
            <v xml:space="preserve"> </v>
          </cell>
          <cell r="AS57" t="str">
            <v xml:space="preserve"> </v>
          </cell>
          <cell r="AT57" t="str">
            <v xml:space="preserve"> </v>
          </cell>
          <cell r="AU57" t="str">
            <v xml:space="preserve"> </v>
          </cell>
          <cell r="AV57" t="str">
            <v xml:space="preserve"> </v>
          </cell>
          <cell r="AW57" t="str">
            <v xml:space="preserve"> </v>
          </cell>
        </row>
        <row r="58">
          <cell r="B58">
            <v>47</v>
          </cell>
          <cell r="C58" t="str">
            <v>EBITDA</v>
          </cell>
          <cell r="D58">
            <v>2039974</v>
          </cell>
          <cell r="E58">
            <v>1642610</v>
          </cell>
          <cell r="F58">
            <v>2273785</v>
          </cell>
          <cell r="G58">
            <v>2063913</v>
          </cell>
          <cell r="H58">
            <v>3244053</v>
          </cell>
          <cell r="I58">
            <v>1340960</v>
          </cell>
          <cell r="J58">
            <v>2193181</v>
          </cell>
          <cell r="K58">
            <v>2035800</v>
          </cell>
          <cell r="L58">
            <v>2015727</v>
          </cell>
          <cell r="M58">
            <v>1630065</v>
          </cell>
          <cell r="N58">
            <v>1735556</v>
          </cell>
          <cell r="O58">
            <v>2607157</v>
          </cell>
          <cell r="P58">
            <v>2628202</v>
          </cell>
          <cell r="Q58">
            <v>2582711</v>
          </cell>
          <cell r="R58">
            <v>2232408</v>
          </cell>
          <cell r="S58">
            <v>2134276</v>
          </cell>
          <cell r="T58">
            <v>2586599</v>
          </cell>
          <cell r="U58">
            <v>1847238</v>
          </cell>
          <cell r="V58">
            <v>1889701.01</v>
          </cell>
          <cell r="W58">
            <v>1825223.9799999997</v>
          </cell>
          <cell r="X58">
            <v>1206235.8600000006</v>
          </cell>
          <cell r="Y58">
            <v>1487468.0799999998</v>
          </cell>
          <cell r="Z58">
            <v>1720983.8600000003</v>
          </cell>
          <cell r="AA58">
            <v>1493495.04</v>
          </cell>
          <cell r="AB58">
            <v>1161576.57</v>
          </cell>
          <cell r="AC58" t="e">
            <v>#VALUE!</v>
          </cell>
          <cell r="AD58">
            <v>2222223.31</v>
          </cell>
          <cell r="AE58">
            <v>1565805.3199999998</v>
          </cell>
          <cell r="AF58">
            <v>1065934.7499999998</v>
          </cell>
          <cell r="AG58">
            <v>1404745.1300000001</v>
          </cell>
          <cell r="AH58">
            <v>1701782.850000001</v>
          </cell>
          <cell r="AI58">
            <v>1720643.5300000007</v>
          </cell>
          <cell r="AJ58">
            <v>1141080.47</v>
          </cell>
          <cell r="AK58">
            <v>1229192.8900000001</v>
          </cell>
          <cell r="AL58">
            <v>2051362.9100000001</v>
          </cell>
          <cell r="AM58">
            <v>1406749.0099999998</v>
          </cell>
          <cell r="AN58">
            <v>3840890.3899999987</v>
          </cell>
          <cell r="AO58">
            <v>1710909.6000000003</v>
          </cell>
          <cell r="AP58">
            <v>478010.0500000004</v>
          </cell>
          <cell r="AQ58">
            <v>1773245.89</v>
          </cell>
          <cell r="AR58">
            <v>1283256.2400000002</v>
          </cell>
          <cell r="AS58">
            <v>1787361.2500000014</v>
          </cell>
          <cell r="AT58">
            <v>1758101.91</v>
          </cell>
          <cell r="AU58">
            <v>1912958.0899999999</v>
          </cell>
          <cell r="AV58">
            <v>1326117.7999999998</v>
          </cell>
          <cell r="AW58">
            <v>2062833.1400000001</v>
          </cell>
        </row>
        <row r="59">
          <cell r="B59">
            <v>48</v>
          </cell>
          <cell r="C59" t="str">
            <v xml:space="preserve">     </v>
          </cell>
          <cell r="V59" t="str">
            <v xml:space="preserve"> </v>
          </cell>
          <cell r="W59" t="str">
            <v xml:space="preserve"> </v>
          </cell>
          <cell r="X59" t="str">
            <v xml:space="preserve"> </v>
          </cell>
          <cell r="Y59" t="str">
            <v xml:space="preserve"> </v>
          </cell>
          <cell r="Z59" t="str">
            <v xml:space="preserve"> </v>
          </cell>
          <cell r="AA59" t="str">
            <v xml:space="preserve"> </v>
          </cell>
          <cell r="AB59" t="str">
            <v xml:space="preserve"> </v>
          </cell>
          <cell r="AC59" t="str">
            <v xml:space="preserve"> </v>
          </cell>
          <cell r="AD59" t="str">
            <v xml:space="preserve"> </v>
          </cell>
          <cell r="AE59" t="str">
            <v xml:space="preserve"> </v>
          </cell>
          <cell r="AF59" t="str">
            <v xml:space="preserve"> </v>
          </cell>
          <cell r="AG59" t="str">
            <v xml:space="preserve"> </v>
          </cell>
          <cell r="AH59" t="str">
            <v xml:space="preserve"> </v>
          </cell>
          <cell r="AI59" t="str">
            <v xml:space="preserve"> </v>
          </cell>
          <cell r="AJ59" t="str">
            <v xml:space="preserve"> </v>
          </cell>
          <cell r="AK59" t="str">
            <v xml:space="preserve"> </v>
          </cell>
          <cell r="AL59" t="str">
            <v xml:space="preserve"> </v>
          </cell>
          <cell r="AM59" t="str">
            <v xml:space="preserve"> </v>
          </cell>
          <cell r="AN59" t="str">
            <v xml:space="preserve"> </v>
          </cell>
          <cell r="AO59" t="str">
            <v xml:space="preserve"> </v>
          </cell>
          <cell r="AP59" t="str">
            <v xml:space="preserve"> </v>
          </cell>
          <cell r="AQ59" t="str">
            <v xml:space="preserve"> </v>
          </cell>
          <cell r="AR59" t="str">
            <v xml:space="preserve"> </v>
          </cell>
          <cell r="AS59" t="str">
            <v xml:space="preserve"> </v>
          </cell>
          <cell r="AT59" t="str">
            <v xml:space="preserve"> </v>
          </cell>
          <cell r="AU59" t="str">
            <v xml:space="preserve"> </v>
          </cell>
          <cell r="AV59" t="str">
            <v xml:space="preserve"> </v>
          </cell>
          <cell r="AW59" t="str">
            <v xml:space="preserve"> </v>
          </cell>
        </row>
        <row r="60">
          <cell r="B60">
            <v>49</v>
          </cell>
          <cell r="C60" t="str">
            <v>Management Fees</v>
          </cell>
          <cell r="D60">
            <v>-144549.93</v>
          </cell>
          <cell r="E60">
            <v>-122273.37</v>
          </cell>
          <cell r="F60">
            <v>-159734.03999999998</v>
          </cell>
          <cell r="G60">
            <v>-142198.53</v>
          </cell>
          <cell r="H60">
            <v>-232342.77000000002</v>
          </cell>
          <cell r="I60">
            <v>-140147.72999999998</v>
          </cell>
          <cell r="J60">
            <v>-144134.04</v>
          </cell>
          <cell r="K60">
            <v>-140522.37</v>
          </cell>
          <cell r="L60">
            <v>-140684.03999999998</v>
          </cell>
          <cell r="M60">
            <v>-126531.30000000002</v>
          </cell>
          <cell r="N60">
            <v>-119865.21</v>
          </cell>
          <cell r="O60">
            <v>-165494.60999999999</v>
          </cell>
          <cell r="P60">
            <v>-161273.90999999997</v>
          </cell>
          <cell r="Q60">
            <v>-166565.84999999998</v>
          </cell>
          <cell r="R60">
            <v>-138893.91</v>
          </cell>
          <cell r="S60">
            <v>-146922.03</v>
          </cell>
          <cell r="T60">
            <v>-157486.28999999998</v>
          </cell>
          <cell r="U60">
            <v>-120915.99</v>
          </cell>
          <cell r="V60">
            <v>130468.53</v>
          </cell>
          <cell r="W60">
            <v>128888.31</v>
          </cell>
          <cell r="X60">
            <v>121498.26</v>
          </cell>
          <cell r="Y60">
            <v>106722.05</v>
          </cell>
          <cell r="Z60">
            <v>121979.45</v>
          </cell>
          <cell r="AA60">
            <v>93913.029999999984</v>
          </cell>
          <cell r="AB60">
            <v>67721.789999999994</v>
          </cell>
          <cell r="AC60">
            <v>99918.510000000009</v>
          </cell>
          <cell r="AD60">
            <v>159779.15</v>
          </cell>
          <cell r="AE60">
            <v>125222</v>
          </cell>
          <cell r="AF60">
            <v>89766.680000000022</v>
          </cell>
          <cell r="AG60">
            <v>118315.91</v>
          </cell>
          <cell r="AH60">
            <v>129674.24000000001</v>
          </cell>
          <cell r="AI60">
            <v>120189.61</v>
          </cell>
          <cell r="AJ60">
            <v>88331.15</v>
          </cell>
          <cell r="AK60">
            <v>109468.45</v>
          </cell>
          <cell r="AL60">
            <v>116221.45</v>
          </cell>
          <cell r="AM60">
            <v>106256.18</v>
          </cell>
          <cell r="AN60">
            <v>218135.91</v>
          </cell>
          <cell r="AO60">
            <v>110658.57</v>
          </cell>
          <cell r="AP60">
            <v>72815.759999999995</v>
          </cell>
          <cell r="AQ60">
            <v>122875.14</v>
          </cell>
          <cell r="AR60">
            <v>103398.68</v>
          </cell>
          <cell r="AS60">
            <v>109090.19</v>
          </cell>
          <cell r="AT60">
            <v>141827.85999999999</v>
          </cell>
          <cell r="AU60">
            <v>152089.94</v>
          </cell>
          <cell r="AV60">
            <v>77824.81</v>
          </cell>
          <cell r="AW60">
            <v>160126.43</v>
          </cell>
        </row>
        <row r="61">
          <cell r="B61">
            <v>50</v>
          </cell>
          <cell r="C61" t="str">
            <v>EBITDA After Management Fees</v>
          </cell>
          <cell r="D61">
            <v>1895424.07</v>
          </cell>
          <cell r="E61">
            <v>1520336.63</v>
          </cell>
          <cell r="F61">
            <v>2114050.96</v>
          </cell>
          <cell r="G61">
            <v>1921714.47</v>
          </cell>
          <cell r="H61">
            <v>3011710.23</v>
          </cell>
          <cell r="I61">
            <v>1200812.27</v>
          </cell>
          <cell r="J61">
            <v>2049046.96</v>
          </cell>
          <cell r="K61">
            <v>1895277.63</v>
          </cell>
          <cell r="L61">
            <v>1875042.96</v>
          </cell>
          <cell r="M61">
            <v>1503533.7</v>
          </cell>
          <cell r="N61">
            <v>1615690.79</v>
          </cell>
          <cell r="O61">
            <v>2441662.39</v>
          </cell>
          <cell r="P61">
            <v>2466928.09</v>
          </cell>
          <cell r="Q61">
            <v>2416145.15</v>
          </cell>
          <cell r="R61">
            <v>2093514.09</v>
          </cell>
          <cell r="S61">
            <v>1987353.97</v>
          </cell>
          <cell r="T61">
            <v>2429112.71</v>
          </cell>
          <cell r="U61">
            <v>1726322.01</v>
          </cell>
          <cell r="V61">
            <v>1759232.48</v>
          </cell>
          <cell r="W61">
            <v>1696335.6699999997</v>
          </cell>
          <cell r="X61">
            <v>1084737.6000000006</v>
          </cell>
          <cell r="Y61">
            <v>1380746.0299999998</v>
          </cell>
          <cell r="Z61">
            <v>1599004.4100000004</v>
          </cell>
          <cell r="AA61">
            <v>1399582.01</v>
          </cell>
          <cell r="AB61">
            <v>1093854.78</v>
          </cell>
          <cell r="AC61" t="e">
            <v>#VALUE!</v>
          </cell>
          <cell r="AD61">
            <v>2062444.1600000001</v>
          </cell>
          <cell r="AE61">
            <v>1440583.3199999998</v>
          </cell>
          <cell r="AF61">
            <v>976168.06999999972</v>
          </cell>
          <cell r="AG61">
            <v>1286429.2200000002</v>
          </cell>
          <cell r="AH61">
            <v>1572108.610000001</v>
          </cell>
          <cell r="AI61">
            <v>1600453.9200000006</v>
          </cell>
          <cell r="AJ61">
            <v>1052749.32</v>
          </cell>
          <cell r="AK61">
            <v>1119724.4400000002</v>
          </cell>
          <cell r="AL61">
            <v>1935141.4600000002</v>
          </cell>
          <cell r="AM61">
            <v>1300492.8299999998</v>
          </cell>
          <cell r="AN61">
            <v>3622754.4799999986</v>
          </cell>
          <cell r="AO61">
            <v>1600251.0300000003</v>
          </cell>
          <cell r="AP61">
            <v>405194.29000000039</v>
          </cell>
          <cell r="AQ61">
            <v>1650370.75</v>
          </cell>
          <cell r="AR61">
            <v>1179857.5600000003</v>
          </cell>
          <cell r="AS61">
            <v>1678271.0600000015</v>
          </cell>
          <cell r="AT61">
            <v>1616274.0499999998</v>
          </cell>
          <cell r="AU61">
            <v>1760868.15</v>
          </cell>
          <cell r="AV61">
            <v>1248292.9899999998</v>
          </cell>
          <cell r="AW61">
            <v>1902706.7100000002</v>
          </cell>
        </row>
        <row r="62">
          <cell r="B62">
            <v>51</v>
          </cell>
          <cell r="C62" t="str">
            <v xml:space="preserve">     </v>
          </cell>
          <cell r="V62" t="str">
            <v xml:space="preserve"> </v>
          </cell>
          <cell r="W62" t="str">
            <v xml:space="preserve"> </v>
          </cell>
          <cell r="X62" t="str">
            <v xml:space="preserve"> </v>
          </cell>
          <cell r="Y62" t="str">
            <v xml:space="preserve"> </v>
          </cell>
          <cell r="Z62" t="str">
            <v xml:space="preserve"> </v>
          </cell>
          <cell r="AA62" t="str">
            <v xml:space="preserve"> </v>
          </cell>
          <cell r="AB62" t="str">
            <v xml:space="preserve"> </v>
          </cell>
          <cell r="AC62" t="str">
            <v xml:space="preserve"> </v>
          </cell>
          <cell r="AD62" t="str">
            <v xml:space="preserve"> </v>
          </cell>
          <cell r="AE62" t="str">
            <v xml:space="preserve"> </v>
          </cell>
          <cell r="AF62" t="str">
            <v xml:space="preserve"> </v>
          </cell>
          <cell r="AG62" t="str">
            <v xml:space="preserve"> </v>
          </cell>
          <cell r="AH62" t="str">
            <v xml:space="preserve"> </v>
          </cell>
          <cell r="AI62" t="str">
            <v xml:space="preserve"> </v>
          </cell>
          <cell r="AJ62" t="str">
            <v xml:space="preserve"> </v>
          </cell>
          <cell r="AK62" t="str">
            <v xml:space="preserve"> </v>
          </cell>
          <cell r="AL62" t="str">
            <v xml:space="preserve"> </v>
          </cell>
          <cell r="AM62" t="str">
            <v xml:space="preserve"> </v>
          </cell>
          <cell r="AN62" t="str">
            <v xml:space="preserve"> </v>
          </cell>
          <cell r="AO62" t="str">
            <v xml:space="preserve"> </v>
          </cell>
          <cell r="AP62" t="str">
            <v xml:space="preserve"> </v>
          </cell>
          <cell r="AQ62" t="str">
            <v xml:space="preserve"> </v>
          </cell>
          <cell r="AR62" t="str">
            <v xml:space="preserve"> </v>
          </cell>
          <cell r="AS62" t="str">
            <v xml:space="preserve"> </v>
          </cell>
          <cell r="AT62" t="str">
            <v xml:space="preserve"> </v>
          </cell>
          <cell r="AU62" t="str">
            <v xml:space="preserve"> </v>
          </cell>
          <cell r="AV62" t="str">
            <v xml:space="preserve"> </v>
          </cell>
          <cell r="AW62" t="str">
            <v xml:space="preserve"> </v>
          </cell>
        </row>
        <row r="63">
          <cell r="B63">
            <v>52</v>
          </cell>
          <cell r="C63" t="str">
            <v>MARKET SEGMENTATION</v>
          </cell>
          <cell r="V63" t="str">
            <v xml:space="preserve"> </v>
          </cell>
          <cell r="W63" t="str">
            <v xml:space="preserve"> </v>
          </cell>
          <cell r="X63" t="str">
            <v xml:space="preserve"> </v>
          </cell>
          <cell r="Y63" t="str">
            <v xml:space="preserve"> </v>
          </cell>
          <cell r="Z63" t="str">
            <v xml:space="preserve"> </v>
          </cell>
          <cell r="AA63" t="str">
            <v xml:space="preserve"> </v>
          </cell>
          <cell r="AB63" t="str">
            <v xml:space="preserve"> </v>
          </cell>
          <cell r="AC63" t="str">
            <v xml:space="preserve"> </v>
          </cell>
          <cell r="AD63" t="str">
            <v xml:space="preserve"> </v>
          </cell>
          <cell r="AE63" t="str">
            <v xml:space="preserve"> </v>
          </cell>
          <cell r="AF63" t="str">
            <v xml:space="preserve"> </v>
          </cell>
          <cell r="AG63" t="str">
            <v xml:space="preserve"> </v>
          </cell>
          <cell r="AH63" t="str">
            <v xml:space="preserve"> </v>
          </cell>
          <cell r="AI63" t="str">
            <v xml:space="preserve"> </v>
          </cell>
          <cell r="AJ63" t="str">
            <v xml:space="preserve"> </v>
          </cell>
          <cell r="AK63" t="str">
            <v xml:space="preserve"> </v>
          </cell>
          <cell r="AL63" t="str">
            <v xml:space="preserve"> </v>
          </cell>
          <cell r="AM63" t="str">
            <v xml:space="preserve"> </v>
          </cell>
          <cell r="AN63" t="str">
            <v xml:space="preserve"> </v>
          </cell>
          <cell r="AO63" t="str">
            <v xml:space="preserve"> </v>
          </cell>
          <cell r="AP63" t="str">
            <v xml:space="preserve"> </v>
          </cell>
          <cell r="AQ63" t="str">
            <v xml:space="preserve"> </v>
          </cell>
          <cell r="AR63" t="str">
            <v xml:space="preserve"> </v>
          </cell>
          <cell r="AS63" t="str">
            <v xml:space="preserve"> </v>
          </cell>
          <cell r="AT63" t="str">
            <v xml:space="preserve"> </v>
          </cell>
          <cell r="AU63" t="str">
            <v xml:space="preserve"> </v>
          </cell>
          <cell r="AV63" t="str">
            <v xml:space="preserve"> </v>
          </cell>
          <cell r="AW63" t="str">
            <v xml:space="preserve"> </v>
          </cell>
        </row>
        <row r="64">
          <cell r="B64">
            <v>53</v>
          </cell>
          <cell r="C64" t="str">
            <v>OCCUPIED ROOMS</v>
          </cell>
          <cell r="V64" t="str">
            <v xml:space="preserve"> </v>
          </cell>
          <cell r="W64" t="str">
            <v xml:space="preserve"> </v>
          </cell>
          <cell r="X64" t="str">
            <v xml:space="preserve"> </v>
          </cell>
          <cell r="Y64" t="str">
            <v xml:space="preserve"> </v>
          </cell>
          <cell r="Z64" t="str">
            <v xml:space="preserve"> </v>
          </cell>
          <cell r="AA64" t="str">
            <v xml:space="preserve"> </v>
          </cell>
          <cell r="AB64" t="str">
            <v xml:space="preserve"> </v>
          </cell>
          <cell r="AC64" t="str">
            <v xml:space="preserve"> </v>
          </cell>
          <cell r="AD64" t="str">
            <v xml:space="preserve"> </v>
          </cell>
          <cell r="AE64" t="str">
            <v xml:space="preserve"> </v>
          </cell>
          <cell r="AF64" t="str">
            <v xml:space="preserve"> </v>
          </cell>
          <cell r="AG64" t="str">
            <v xml:space="preserve"> </v>
          </cell>
          <cell r="AH64" t="str">
            <v xml:space="preserve"> </v>
          </cell>
          <cell r="AI64" t="str">
            <v xml:space="preserve"> </v>
          </cell>
          <cell r="AJ64" t="str">
            <v xml:space="preserve"> </v>
          </cell>
          <cell r="AK64" t="str">
            <v xml:space="preserve"> </v>
          </cell>
          <cell r="AL64" t="str">
            <v xml:space="preserve"> </v>
          </cell>
          <cell r="AM64" t="str">
            <v xml:space="preserve"> </v>
          </cell>
          <cell r="AN64" t="str">
            <v xml:space="preserve"> </v>
          </cell>
          <cell r="AO64" t="str">
            <v xml:space="preserve"> </v>
          </cell>
          <cell r="AP64" t="str">
            <v xml:space="preserve"> </v>
          </cell>
          <cell r="AQ64" t="str">
            <v xml:space="preserve"> </v>
          </cell>
          <cell r="AR64" t="str">
            <v xml:space="preserve"> </v>
          </cell>
          <cell r="AS64" t="str">
            <v xml:space="preserve"> </v>
          </cell>
          <cell r="AT64" t="str">
            <v xml:space="preserve"> </v>
          </cell>
          <cell r="AU64" t="str">
            <v xml:space="preserve"> </v>
          </cell>
          <cell r="AV64" t="str">
            <v xml:space="preserve"> </v>
          </cell>
          <cell r="AW64" t="str">
            <v xml:space="preserve"> </v>
          </cell>
        </row>
        <row r="65">
          <cell r="B65">
            <v>54</v>
          </cell>
          <cell r="C65" t="str">
            <v>Group  </v>
          </cell>
          <cell r="V65">
            <v>1739</v>
          </cell>
          <cell r="W65">
            <v>4712</v>
          </cell>
          <cell r="X65">
            <v>6392</v>
          </cell>
          <cell r="Y65">
            <v>930</v>
          </cell>
          <cell r="Z65">
            <v>2531</v>
          </cell>
          <cell r="AA65">
            <v>1794</v>
          </cell>
          <cell r="AB65">
            <v>681</v>
          </cell>
          <cell r="AC65">
            <v>838</v>
          </cell>
          <cell r="AD65">
            <v>4317</v>
          </cell>
          <cell r="AE65">
            <v>3245</v>
          </cell>
          <cell r="AF65">
            <v>2430</v>
          </cell>
          <cell r="AG65">
            <v>792</v>
          </cell>
          <cell r="AH65">
            <v>2886</v>
          </cell>
          <cell r="AI65" t="str">
            <v/>
          </cell>
          <cell r="AJ65">
            <v>5108</v>
          </cell>
          <cell r="AK65">
            <v>3014</v>
          </cell>
          <cell r="AL65">
            <v>2935</v>
          </cell>
          <cell r="AM65">
            <v>2651</v>
          </cell>
          <cell r="AN65">
            <v>10497</v>
          </cell>
          <cell r="AO65">
            <v>5004</v>
          </cell>
          <cell r="AP65">
            <v>4771</v>
          </cell>
          <cell r="AQ65">
            <v>3699</v>
          </cell>
          <cell r="AR65">
            <v>2116</v>
          </cell>
          <cell r="AS65">
            <v>4360</v>
          </cell>
          <cell r="AT65">
            <v>5718</v>
          </cell>
          <cell r="AU65">
            <v>5162</v>
          </cell>
          <cell r="AV65">
            <v>3270</v>
          </cell>
          <cell r="AW65">
            <v>6970</v>
          </cell>
        </row>
        <row r="66">
          <cell r="B66">
            <v>55</v>
          </cell>
          <cell r="C66" t="str">
            <v>Transient</v>
          </cell>
          <cell r="V66">
            <v>28101</v>
          </cell>
          <cell r="W66">
            <v>26404</v>
          </cell>
          <cell r="X66">
            <v>29823</v>
          </cell>
          <cell r="Y66">
            <v>24386</v>
          </cell>
          <cell r="Z66">
            <v>29620</v>
          </cell>
          <cell r="AA66">
            <v>25880</v>
          </cell>
          <cell r="AB66">
            <v>20040</v>
          </cell>
          <cell r="AC66">
            <v>24000</v>
          </cell>
          <cell r="AD66">
            <v>29358</v>
          </cell>
          <cell r="AE66">
            <v>27580</v>
          </cell>
          <cell r="AF66">
            <v>23374</v>
          </cell>
          <cell r="AG66">
            <v>30354</v>
          </cell>
          <cell r="AH66">
            <v>30452</v>
          </cell>
          <cell r="AI66">
            <v>42203</v>
          </cell>
          <cell r="AJ66">
            <v>26025</v>
          </cell>
          <cell r="AK66">
            <v>25086</v>
          </cell>
          <cell r="AL66">
            <v>26131</v>
          </cell>
          <cell r="AM66">
            <v>26460</v>
          </cell>
          <cell r="AN66">
            <v>32860</v>
          </cell>
          <cell r="AO66">
            <v>27730</v>
          </cell>
          <cell r="AP66">
            <v>23999</v>
          </cell>
          <cell r="AQ66">
            <v>32517</v>
          </cell>
          <cell r="AR66">
            <v>22576</v>
          </cell>
          <cell r="AS66">
            <v>28376</v>
          </cell>
          <cell r="AT66">
            <v>20823</v>
          </cell>
          <cell r="AU66">
            <v>38785</v>
          </cell>
          <cell r="AV66">
            <v>23143</v>
          </cell>
          <cell r="AW66">
            <v>28658</v>
          </cell>
        </row>
        <row r="67">
          <cell r="B67">
            <v>56</v>
          </cell>
          <cell r="C67" t="str">
            <v>Lease  </v>
          </cell>
          <cell r="V67">
            <v>30</v>
          </cell>
          <cell r="W67">
            <v>1135</v>
          </cell>
          <cell r="X67">
            <v>300</v>
          </cell>
          <cell r="Y67" t="str">
            <v/>
          </cell>
          <cell r="Z67" t="str">
            <v/>
          </cell>
          <cell r="AA67">
            <v>1076</v>
          </cell>
          <cell r="AB67" t="str">
            <v/>
          </cell>
          <cell r="AC67" t="str">
            <v/>
          </cell>
          <cell r="AD67">
            <v>212</v>
          </cell>
          <cell r="AE67" t="str">
            <v/>
          </cell>
          <cell r="AF67">
            <v>1456</v>
          </cell>
          <cell r="AG67" t="str">
            <v/>
          </cell>
          <cell r="AH67" t="str">
            <v/>
          </cell>
          <cell r="AI67" t="str">
            <v/>
          </cell>
          <cell r="AJ67">
            <v>703</v>
          </cell>
          <cell r="AK67">
            <v>699</v>
          </cell>
          <cell r="AL67" t="str">
            <v/>
          </cell>
          <cell r="AM67" t="str">
            <v/>
          </cell>
          <cell r="AN67" t="str">
            <v/>
          </cell>
          <cell r="AO67" t="str">
            <v/>
          </cell>
          <cell r="AP67">
            <v>94</v>
          </cell>
          <cell r="AQ67" t="str">
            <v/>
          </cell>
          <cell r="AR67" t="str">
            <v/>
          </cell>
          <cell r="AS67" t="str">
            <v/>
          </cell>
          <cell r="AT67">
            <v>337</v>
          </cell>
          <cell r="AU67" t="str">
            <v/>
          </cell>
          <cell r="AV67" t="str">
            <v/>
          </cell>
          <cell r="AW67" t="str">
            <v/>
          </cell>
        </row>
        <row r="68">
          <cell r="B68">
            <v>57</v>
          </cell>
          <cell r="C68" t="str">
            <v>Other</v>
          </cell>
          <cell r="V68" t="str">
            <v/>
          </cell>
          <cell r="W68" t="str">
            <v/>
          </cell>
          <cell r="X68" t="str">
            <v/>
          </cell>
          <cell r="Y68">
            <v>110</v>
          </cell>
          <cell r="Z68">
            <v>168</v>
          </cell>
          <cell r="AA68">
            <v>0</v>
          </cell>
          <cell r="AB68" t="str">
            <v/>
          </cell>
          <cell r="AC68" t="str">
            <v/>
          </cell>
          <cell r="AD68" t="str">
            <v/>
          </cell>
          <cell r="AE68" t="str">
            <v/>
          </cell>
          <cell r="AF68">
            <v>409</v>
          </cell>
          <cell r="AG68" t="str">
            <v/>
          </cell>
          <cell r="AH68" t="str">
            <v/>
          </cell>
          <cell r="AI68" t="str">
            <v/>
          </cell>
          <cell r="AJ68" t="str">
            <v/>
          </cell>
          <cell r="AK68" t="str">
            <v/>
          </cell>
          <cell r="AL68" t="str">
            <v/>
          </cell>
          <cell r="AM68" t="str">
            <v/>
          </cell>
          <cell r="AN68" t="str">
            <v/>
          </cell>
          <cell r="AO68" t="str">
            <v/>
          </cell>
          <cell r="AP68" t="str">
            <v/>
          </cell>
          <cell r="AQ68" t="str">
            <v/>
          </cell>
          <cell r="AR68" t="str">
            <v/>
          </cell>
          <cell r="AS68" t="str">
            <v/>
          </cell>
          <cell r="AT68" t="str">
            <v/>
          </cell>
          <cell r="AU68" t="str">
            <v/>
          </cell>
          <cell r="AV68" t="str">
            <v/>
          </cell>
          <cell r="AW68" t="str">
            <v/>
          </cell>
        </row>
        <row r="69">
          <cell r="B69">
            <v>58</v>
          </cell>
          <cell r="C69" t="str">
            <v>Total Occupied Rooms</v>
          </cell>
          <cell r="V69">
            <v>29870</v>
          </cell>
          <cell r="W69">
            <v>32251</v>
          </cell>
          <cell r="X69">
            <v>36515</v>
          </cell>
          <cell r="Y69">
            <v>25426</v>
          </cell>
          <cell r="Z69">
            <v>32319</v>
          </cell>
          <cell r="AA69">
            <v>28750</v>
          </cell>
          <cell r="AB69">
            <v>20721</v>
          </cell>
          <cell r="AC69">
            <v>24838</v>
          </cell>
          <cell r="AD69">
            <v>33887</v>
          </cell>
          <cell r="AE69">
            <v>30825</v>
          </cell>
          <cell r="AF69">
            <v>27669</v>
          </cell>
          <cell r="AG69">
            <v>31146</v>
          </cell>
          <cell r="AH69">
            <v>33338</v>
          </cell>
          <cell r="AI69">
            <v>42203</v>
          </cell>
          <cell r="AJ69">
            <v>31836</v>
          </cell>
          <cell r="AK69">
            <v>28799</v>
          </cell>
          <cell r="AL69">
            <v>29066</v>
          </cell>
          <cell r="AM69">
            <v>29111</v>
          </cell>
          <cell r="AN69">
            <v>43357</v>
          </cell>
          <cell r="AO69">
            <v>32734</v>
          </cell>
          <cell r="AP69">
            <v>28864</v>
          </cell>
          <cell r="AQ69">
            <v>36216</v>
          </cell>
          <cell r="AR69">
            <v>24692</v>
          </cell>
          <cell r="AS69">
            <v>32736</v>
          </cell>
          <cell r="AT69">
            <v>26878</v>
          </cell>
          <cell r="AU69">
            <v>43947</v>
          </cell>
          <cell r="AV69">
            <v>26413</v>
          </cell>
          <cell r="AW69">
            <v>35628</v>
          </cell>
        </row>
        <row r="70">
          <cell r="B70">
            <v>59</v>
          </cell>
          <cell r="C70" t="str">
            <v xml:space="preserve">     </v>
          </cell>
          <cell r="V70" t="str">
            <v xml:space="preserve"> </v>
          </cell>
          <cell r="W70" t="str">
            <v xml:space="preserve"> </v>
          </cell>
          <cell r="X70" t="str">
            <v xml:space="preserve"> </v>
          </cell>
          <cell r="Y70" t="str">
            <v xml:space="preserve"> </v>
          </cell>
          <cell r="Z70" t="str">
            <v xml:space="preserve"> </v>
          </cell>
          <cell r="AA70" t="str">
            <v xml:space="preserve"> </v>
          </cell>
          <cell r="AB70" t="str">
            <v xml:space="preserve"> </v>
          </cell>
          <cell r="AC70" t="str">
            <v xml:space="preserve"> </v>
          </cell>
          <cell r="AD70" t="str">
            <v xml:space="preserve"> </v>
          </cell>
          <cell r="AE70" t="str">
            <v xml:space="preserve"> </v>
          </cell>
          <cell r="AF70" t="str">
            <v xml:space="preserve"> </v>
          </cell>
          <cell r="AG70" t="str">
            <v xml:space="preserve"> </v>
          </cell>
          <cell r="AH70" t="str">
            <v xml:space="preserve"> </v>
          </cell>
          <cell r="AI70" t="str">
            <v xml:space="preserve"> </v>
          </cell>
          <cell r="AJ70" t="str">
            <v xml:space="preserve"> </v>
          </cell>
          <cell r="AK70" t="str">
            <v xml:space="preserve"> </v>
          </cell>
          <cell r="AL70" t="str">
            <v xml:space="preserve"> </v>
          </cell>
          <cell r="AM70" t="str">
            <v xml:space="preserve"> </v>
          </cell>
          <cell r="AN70" t="str">
            <v xml:space="preserve"> </v>
          </cell>
          <cell r="AO70" t="str">
            <v xml:space="preserve"> </v>
          </cell>
          <cell r="AP70" t="str">
            <v xml:space="preserve"> </v>
          </cell>
          <cell r="AQ70" t="str">
            <v xml:space="preserve"> </v>
          </cell>
          <cell r="AR70" t="str">
            <v xml:space="preserve"> </v>
          </cell>
          <cell r="AS70" t="str">
            <v xml:space="preserve"> </v>
          </cell>
          <cell r="AT70" t="str">
            <v xml:space="preserve"> </v>
          </cell>
          <cell r="AU70" t="str">
            <v xml:space="preserve"> </v>
          </cell>
          <cell r="AV70" t="str">
            <v xml:space="preserve"> </v>
          </cell>
          <cell r="AW70" t="str">
            <v xml:space="preserve"> </v>
          </cell>
        </row>
        <row r="71">
          <cell r="B71">
            <v>60</v>
          </cell>
          <cell r="C71" t="str">
            <v>ROOMS REVENUE</v>
          </cell>
          <cell r="V71" t="str">
            <v xml:space="preserve"> </v>
          </cell>
          <cell r="W71" t="str">
            <v xml:space="preserve"> </v>
          </cell>
          <cell r="X71" t="str">
            <v xml:space="preserve"> </v>
          </cell>
          <cell r="Y71" t="str">
            <v xml:space="preserve"> </v>
          </cell>
          <cell r="Z71" t="str">
            <v xml:space="preserve"> </v>
          </cell>
          <cell r="AA71" t="str">
            <v xml:space="preserve"> </v>
          </cell>
          <cell r="AB71" t="str">
            <v xml:space="preserve"> </v>
          </cell>
          <cell r="AC71" t="str">
            <v xml:space="preserve"> </v>
          </cell>
          <cell r="AD71" t="str">
            <v xml:space="preserve"> </v>
          </cell>
          <cell r="AE71" t="str">
            <v xml:space="preserve"> </v>
          </cell>
          <cell r="AF71" t="str">
            <v xml:space="preserve"> </v>
          </cell>
          <cell r="AG71" t="str">
            <v xml:space="preserve"> </v>
          </cell>
          <cell r="AH71" t="str">
            <v xml:space="preserve"> </v>
          </cell>
          <cell r="AI71" t="str">
            <v xml:space="preserve"> </v>
          </cell>
          <cell r="AJ71" t="str">
            <v xml:space="preserve"> </v>
          </cell>
          <cell r="AK71" t="str">
            <v xml:space="preserve"> </v>
          </cell>
          <cell r="AL71" t="str">
            <v xml:space="preserve"> </v>
          </cell>
          <cell r="AM71" t="str">
            <v xml:space="preserve"> </v>
          </cell>
          <cell r="AN71" t="str">
            <v xml:space="preserve"> </v>
          </cell>
          <cell r="AO71" t="str">
            <v xml:space="preserve"> </v>
          </cell>
          <cell r="AP71" t="str">
            <v xml:space="preserve"> </v>
          </cell>
          <cell r="AQ71" t="str">
            <v xml:space="preserve"> </v>
          </cell>
          <cell r="AR71" t="str">
            <v xml:space="preserve"> </v>
          </cell>
          <cell r="AS71" t="str">
            <v xml:space="preserve"> </v>
          </cell>
          <cell r="AT71" t="str">
            <v xml:space="preserve"> </v>
          </cell>
          <cell r="AU71" t="str">
            <v xml:space="preserve"> </v>
          </cell>
          <cell r="AV71" t="str">
            <v xml:space="preserve"> </v>
          </cell>
          <cell r="AW71" t="str">
            <v xml:space="preserve"> </v>
          </cell>
        </row>
        <row r="72">
          <cell r="B72">
            <v>61</v>
          </cell>
          <cell r="C72" t="str">
            <v>Group  </v>
          </cell>
          <cell r="V72">
            <v>263250.25</v>
          </cell>
          <cell r="W72">
            <v>700460.30999999994</v>
          </cell>
          <cell r="X72">
            <v>720745.2</v>
          </cell>
          <cell r="Y72">
            <v>141551.44</v>
          </cell>
          <cell r="Z72">
            <v>285512.7</v>
          </cell>
          <cell r="AA72">
            <v>210302.68</v>
          </cell>
          <cell r="AB72">
            <v>83695</v>
          </cell>
          <cell r="AC72">
            <v>100656</v>
          </cell>
          <cell r="AD72">
            <v>605392.44999999995</v>
          </cell>
          <cell r="AE72">
            <v>446213.75</v>
          </cell>
          <cell r="AF72">
            <v>284592</v>
          </cell>
          <cell r="AG72">
            <v>74684</v>
          </cell>
          <cell r="AH72">
            <v>335329.53999999998</v>
          </cell>
          <cell r="AI72">
            <v>-4662.3999999999996</v>
          </cell>
          <cell r="AJ72">
            <v>661194.84000000008</v>
          </cell>
          <cell r="AK72">
            <v>367073.46</v>
          </cell>
          <cell r="AL72">
            <v>431221.99</v>
          </cell>
          <cell r="AM72">
            <v>324849.55</v>
          </cell>
          <cell r="AN72">
            <v>1948746.27</v>
          </cell>
          <cell r="AO72">
            <v>451532.97</v>
          </cell>
          <cell r="AP72">
            <v>536550.49</v>
          </cell>
          <cell r="AQ72">
            <v>397450</v>
          </cell>
          <cell r="AR72">
            <v>310396.62000000011</v>
          </cell>
          <cell r="AS72">
            <v>412147.3</v>
          </cell>
          <cell r="AT72">
            <v>922198.85000000009</v>
          </cell>
          <cell r="AU72">
            <v>751395.72</v>
          </cell>
          <cell r="AV72">
            <v>406017</v>
          </cell>
          <cell r="AW72">
            <v>1000791.17</v>
          </cell>
        </row>
        <row r="73">
          <cell r="B73">
            <v>62</v>
          </cell>
          <cell r="C73" t="str">
            <v>Transient</v>
          </cell>
          <cell r="V73">
            <v>3714273.600000001</v>
          </cell>
          <cell r="W73">
            <v>3345046.03</v>
          </cell>
          <cell r="X73">
            <v>3181093.14</v>
          </cell>
          <cell r="Y73">
            <v>3610684.35</v>
          </cell>
          <cell r="Z73">
            <v>3338175.78</v>
          </cell>
          <cell r="AA73">
            <v>3491935.1</v>
          </cell>
          <cell r="AB73">
            <v>2561566.87</v>
          </cell>
          <cell r="AC73">
            <v>3137461.21</v>
          </cell>
          <cell r="AD73">
            <v>3964005.16</v>
          </cell>
          <cell r="AE73">
            <v>3638639.26</v>
          </cell>
          <cell r="AF73">
            <v>2805726.28</v>
          </cell>
          <cell r="AG73">
            <v>3579333.84</v>
          </cell>
          <cell r="AH73">
            <v>3941521.93</v>
          </cell>
          <cell r="AI73">
            <v>4730761.87</v>
          </cell>
          <cell r="AJ73">
            <v>3614284.47</v>
          </cell>
          <cell r="AK73">
            <v>3221032.7999999989</v>
          </cell>
          <cell r="AL73">
            <v>4164155.41</v>
          </cell>
          <cell r="AM73">
            <v>3462102.48</v>
          </cell>
          <cell r="AN73">
            <v>5794652.6200000001</v>
          </cell>
          <cell r="AO73">
            <v>3471276.350000001</v>
          </cell>
          <cell r="AP73">
            <v>3005523.4</v>
          </cell>
          <cell r="AQ73">
            <v>3642091.5</v>
          </cell>
          <cell r="AR73">
            <v>3250399.8599999989</v>
          </cell>
          <cell r="AS73">
            <v>3468070.51</v>
          </cell>
          <cell r="AT73">
            <v>3443541.73</v>
          </cell>
          <cell r="AU73">
            <v>4597503.2699999996</v>
          </cell>
          <cell r="AV73">
            <v>2669450.29</v>
          </cell>
          <cell r="AW73">
            <v>4544396.1500000004</v>
          </cell>
        </row>
        <row r="74">
          <cell r="B74">
            <v>63</v>
          </cell>
          <cell r="C74" t="str">
            <v>Lease</v>
          </cell>
          <cell r="V74">
            <v>5140</v>
          </cell>
          <cell r="W74">
            <v>114828.5</v>
          </cell>
          <cell r="X74">
            <v>34424.050000000003</v>
          </cell>
          <cell r="Y74" t="str">
            <v/>
          </cell>
          <cell r="Z74" t="str">
            <v/>
          </cell>
          <cell r="AA74">
            <v>45551.999999999993</v>
          </cell>
          <cell r="AB74" t="str">
            <v/>
          </cell>
          <cell r="AC74" t="str">
            <v/>
          </cell>
          <cell r="AD74">
            <v>23583</v>
          </cell>
          <cell r="AE74" t="str">
            <v/>
          </cell>
          <cell r="AF74">
            <v>40600.179999999993</v>
          </cell>
          <cell r="AG74" t="str">
            <v/>
          </cell>
          <cell r="AH74" t="str">
            <v/>
          </cell>
          <cell r="AI74" t="str">
            <v/>
          </cell>
          <cell r="AJ74">
            <v>42412.2</v>
          </cell>
          <cell r="AK74">
            <v>49394.16</v>
          </cell>
          <cell r="AL74" t="str">
            <v/>
          </cell>
          <cell r="AM74" t="str">
            <v/>
          </cell>
          <cell r="AN74" t="str">
            <v/>
          </cell>
          <cell r="AO74" t="str">
            <v/>
          </cell>
          <cell r="AP74">
            <v>3453.37</v>
          </cell>
          <cell r="AQ74" t="str">
            <v/>
          </cell>
          <cell r="AR74" t="str">
            <v/>
          </cell>
          <cell r="AS74" t="str">
            <v/>
          </cell>
          <cell r="AT74">
            <v>36035.4</v>
          </cell>
          <cell r="AU74" t="str">
            <v/>
          </cell>
          <cell r="AV74" t="str">
            <v/>
          </cell>
          <cell r="AW74" t="str">
            <v/>
          </cell>
        </row>
        <row r="75">
          <cell r="B75">
            <v>64</v>
          </cell>
          <cell r="C75" t="str">
            <v>Other Revenue</v>
          </cell>
          <cell r="V75">
            <v>73297.649999999994</v>
          </cell>
          <cell r="W75">
            <v>53616.799999999988</v>
          </cell>
          <cell r="X75">
            <v>52236.539999999994</v>
          </cell>
          <cell r="Y75">
            <v>66452.040000000008</v>
          </cell>
          <cell r="Z75">
            <v>43829.469999999987</v>
          </cell>
          <cell r="AA75">
            <v>-24304.11</v>
          </cell>
          <cell r="AB75">
            <v>8692.41</v>
          </cell>
          <cell r="AC75">
            <v>69425.820000000007</v>
          </cell>
          <cell r="AD75">
            <v>92264.010000000009</v>
          </cell>
          <cell r="AE75">
            <v>28144.68</v>
          </cell>
          <cell r="AF75">
            <v>107968.59</v>
          </cell>
          <cell r="AG75">
            <v>3365.77</v>
          </cell>
          <cell r="AH75">
            <v>-14762.36</v>
          </cell>
          <cell r="AI75">
            <v>-20482.689999999999</v>
          </cell>
          <cell r="AJ75">
            <v>21688.01</v>
          </cell>
          <cell r="AK75">
            <v>12126.38</v>
          </cell>
          <cell r="AL75">
            <v>2060</v>
          </cell>
          <cell r="AM75">
            <v>19444.82</v>
          </cell>
          <cell r="AN75">
            <v>-13593.01</v>
          </cell>
          <cell r="AO75">
            <v>10706.41</v>
          </cell>
          <cell r="AP75">
            <v>6123.05</v>
          </cell>
          <cell r="AQ75">
            <v>-2596.829999999999</v>
          </cell>
          <cell r="AR75">
            <v>26238.02</v>
          </cell>
          <cell r="AS75">
            <v>10906.36</v>
          </cell>
          <cell r="AT75">
            <v>18991.400000000001</v>
          </cell>
          <cell r="AU75">
            <v>10169.84</v>
          </cell>
          <cell r="AV75">
            <v>-5696.6699999999992</v>
          </cell>
          <cell r="AW75">
            <v>33427.75</v>
          </cell>
        </row>
        <row r="76">
          <cell r="B76">
            <v>65</v>
          </cell>
          <cell r="C76" t="str">
            <v>Total Rooms Revenue</v>
          </cell>
          <cell r="V76">
            <v>4055961.4999999991</v>
          </cell>
          <cell r="W76">
            <v>4213951.6399999997</v>
          </cell>
          <cell r="X76">
            <v>3988498.93</v>
          </cell>
          <cell r="Y76">
            <v>3818687.83</v>
          </cell>
          <cell r="Z76">
            <v>3667517.95</v>
          </cell>
          <cell r="AA76">
            <v>3723485.67</v>
          </cell>
          <cell r="AB76">
            <v>2653954.2799999998</v>
          </cell>
          <cell r="AC76">
            <v>3307543.03</v>
          </cell>
          <cell r="AD76">
            <v>4685244.62</v>
          </cell>
          <cell r="AE76">
            <v>4112997.69</v>
          </cell>
          <cell r="AF76">
            <v>3238887.05</v>
          </cell>
          <cell r="AG76">
            <v>3657383.6099999989</v>
          </cell>
          <cell r="AH76">
            <v>4262089.1100000003</v>
          </cell>
          <cell r="AI76">
            <v>4705616.78</v>
          </cell>
          <cell r="AJ76">
            <v>4339579.5199999996</v>
          </cell>
          <cell r="AK76">
            <v>3649626.8</v>
          </cell>
          <cell r="AL76">
            <v>4597437.3999999994</v>
          </cell>
          <cell r="AM76">
            <v>3806396.85</v>
          </cell>
          <cell r="AN76">
            <v>7729805.8800000008</v>
          </cell>
          <cell r="AO76">
            <v>3933515.73</v>
          </cell>
          <cell r="AP76">
            <v>3551650.31</v>
          </cell>
          <cell r="AQ76">
            <v>4036944.669999999</v>
          </cell>
          <cell r="AR76">
            <v>3587034.5</v>
          </cell>
          <cell r="AS76">
            <v>3891124.17</v>
          </cell>
          <cell r="AT76">
            <v>4420767.38</v>
          </cell>
          <cell r="AU76">
            <v>5359068.8299999991</v>
          </cell>
          <cell r="AV76">
            <v>3069770.620000001</v>
          </cell>
          <cell r="AW76">
            <v>5578615.0700000003</v>
          </cell>
        </row>
        <row r="77">
          <cell r="B77">
            <v>66</v>
          </cell>
          <cell r="C77" t="str">
            <v xml:space="preserve">     </v>
          </cell>
          <cell r="V77" t="str">
            <v xml:space="preserve"> </v>
          </cell>
          <cell r="W77" t="str">
            <v xml:space="preserve"> </v>
          </cell>
          <cell r="X77" t="str">
            <v xml:space="preserve"> </v>
          </cell>
          <cell r="Y77" t="str">
            <v xml:space="preserve"> </v>
          </cell>
          <cell r="Z77" t="str">
            <v xml:space="preserve"> </v>
          </cell>
          <cell r="AA77" t="str">
            <v xml:space="preserve"> 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 t="str">
            <v xml:space="preserve"> </v>
          </cell>
          <cell r="AF77" t="str">
            <v xml:space="preserve"> </v>
          </cell>
          <cell r="AG77" t="str">
            <v xml:space="preserve"> </v>
          </cell>
          <cell r="AH77" t="str">
            <v xml:space="preserve"> </v>
          </cell>
          <cell r="AI77" t="str">
            <v xml:space="preserve"> </v>
          </cell>
          <cell r="AJ77" t="str">
            <v xml:space="preserve"> </v>
          </cell>
          <cell r="AK77" t="str">
            <v xml:space="preserve"> </v>
          </cell>
          <cell r="AL77" t="str">
            <v xml:space="preserve"> </v>
          </cell>
          <cell r="AM77" t="str">
            <v xml:space="preserve"> </v>
          </cell>
          <cell r="AN77" t="str">
            <v xml:space="preserve"> </v>
          </cell>
          <cell r="AO77" t="str">
            <v xml:space="preserve"> </v>
          </cell>
          <cell r="AP77" t="str">
            <v xml:space="preserve"> </v>
          </cell>
          <cell r="AQ77" t="str">
            <v xml:space="preserve"> </v>
          </cell>
          <cell r="AR77" t="str">
            <v xml:space="preserve"> </v>
          </cell>
          <cell r="AS77" t="str">
            <v xml:space="preserve"> </v>
          </cell>
          <cell r="AT77" t="str">
            <v xml:space="preserve"> </v>
          </cell>
          <cell r="AU77" t="str">
            <v xml:space="preserve"> </v>
          </cell>
          <cell r="AV77" t="str">
            <v xml:space="preserve"> </v>
          </cell>
          <cell r="AW77" t="str">
            <v xml:space="preserve"> </v>
          </cell>
        </row>
        <row r="78">
          <cell r="B78">
            <v>67</v>
          </cell>
          <cell r="C78" t="str">
            <v>ADR</v>
          </cell>
          <cell r="V78" t="str">
            <v xml:space="preserve"> </v>
          </cell>
          <cell r="W78" t="str">
            <v xml:space="preserve"> </v>
          </cell>
          <cell r="X78" t="str">
            <v xml:space="preserve"> </v>
          </cell>
          <cell r="Y78" t="str">
            <v xml:space="preserve"> </v>
          </cell>
          <cell r="Z78" t="str">
            <v xml:space="preserve"> </v>
          </cell>
          <cell r="AA78" t="str">
            <v xml:space="preserve"> </v>
          </cell>
          <cell r="AB78" t="str">
            <v xml:space="preserve"> </v>
          </cell>
          <cell r="AC78" t="str">
            <v xml:space="preserve"> </v>
          </cell>
          <cell r="AD78" t="str">
            <v xml:space="preserve"> </v>
          </cell>
          <cell r="AE78" t="str">
            <v xml:space="preserve"> </v>
          </cell>
          <cell r="AF78" t="str">
            <v xml:space="preserve"> </v>
          </cell>
          <cell r="AG78" t="str">
            <v xml:space="preserve"> </v>
          </cell>
          <cell r="AH78" t="str">
            <v xml:space="preserve"> </v>
          </cell>
          <cell r="AI78" t="str">
            <v xml:space="preserve"> </v>
          </cell>
          <cell r="AJ78" t="str">
            <v xml:space="preserve"> </v>
          </cell>
          <cell r="AK78" t="str">
            <v xml:space="preserve"> </v>
          </cell>
          <cell r="AL78" t="str">
            <v xml:space="preserve"> </v>
          </cell>
          <cell r="AM78" t="str">
            <v xml:space="preserve"> </v>
          </cell>
          <cell r="AN78" t="str">
            <v xml:space="preserve"> </v>
          </cell>
          <cell r="AO78" t="str">
            <v xml:space="preserve"> </v>
          </cell>
          <cell r="AP78" t="str">
            <v xml:space="preserve"> </v>
          </cell>
          <cell r="AQ78" t="str">
            <v xml:space="preserve"> </v>
          </cell>
          <cell r="AR78" t="str">
            <v xml:space="preserve"> </v>
          </cell>
          <cell r="AS78" t="str">
            <v xml:space="preserve"> </v>
          </cell>
          <cell r="AT78" t="str">
            <v xml:space="preserve"> </v>
          </cell>
          <cell r="AU78" t="str">
            <v xml:space="preserve"> </v>
          </cell>
          <cell r="AV78" t="str">
            <v xml:space="preserve"> </v>
          </cell>
          <cell r="AW78" t="str">
            <v xml:space="preserve"> </v>
          </cell>
        </row>
        <row r="79">
          <cell r="B79">
            <v>68</v>
          </cell>
          <cell r="C79" t="str">
            <v>Group  </v>
          </cell>
          <cell r="V79">
            <v>151.38024726854511</v>
          </cell>
          <cell r="W79">
            <v>148.65456494057719</v>
          </cell>
          <cell r="X79">
            <v>112.7573842302879</v>
          </cell>
          <cell r="Y79">
            <v>152.20584946236559</v>
          </cell>
          <cell r="Z79">
            <v>112.80628210193601</v>
          </cell>
          <cell r="AA79">
            <v>117.2255741360089</v>
          </cell>
          <cell r="AB79">
            <v>122.9001468428781</v>
          </cell>
          <cell r="AC79">
            <v>120.1145584725537</v>
          </cell>
          <cell r="AD79">
            <v>140.2345262914061</v>
          </cell>
          <cell r="AE79">
            <v>137.50808936825891</v>
          </cell>
          <cell r="AF79">
            <v>117.1160493827161</v>
          </cell>
          <cell r="AG79">
            <v>94.297979797979792</v>
          </cell>
          <cell r="AH79">
            <v>116.1918018018018</v>
          </cell>
          <cell r="AI79" t="str">
            <v/>
          </cell>
          <cell r="AJ79">
            <v>129.4429992169147</v>
          </cell>
          <cell r="AK79">
            <v>121.78946914399469</v>
          </cell>
          <cell r="AL79">
            <v>146.92401703577511</v>
          </cell>
          <cell r="AM79">
            <v>122.53849490758201</v>
          </cell>
          <cell r="AN79">
            <v>185.64792512146329</v>
          </cell>
          <cell r="AO79">
            <v>90.234406474820148</v>
          </cell>
          <cell r="AP79">
            <v>112.4608027667156</v>
          </cell>
          <cell r="AQ79">
            <v>107.4479589078129</v>
          </cell>
          <cell r="AR79">
            <v>146.6902741020794</v>
          </cell>
          <cell r="AS79">
            <v>94.529197247706421</v>
          </cell>
          <cell r="AT79">
            <v>161.2799667715984</v>
          </cell>
          <cell r="AU79">
            <v>145.56290585044559</v>
          </cell>
          <cell r="AV79">
            <v>124.16422018348619</v>
          </cell>
          <cell r="AW79">
            <v>143.58553371592541</v>
          </cell>
        </row>
        <row r="80">
          <cell r="B80">
            <v>69</v>
          </cell>
          <cell r="C80" t="str">
            <v>Transient</v>
          </cell>
          <cell r="V80">
            <v>132.17585139318891</v>
          </cell>
          <cell r="W80">
            <v>126.687094000909</v>
          </cell>
          <cell r="X80">
            <v>106.6657660195151</v>
          </cell>
          <cell r="Y80">
            <v>148.06382145493319</v>
          </cell>
          <cell r="Z80">
            <v>112.7000600945307</v>
          </cell>
          <cell r="AA80">
            <v>134.92794049459039</v>
          </cell>
          <cell r="AB80">
            <v>127.8226981037924</v>
          </cell>
          <cell r="AC80">
            <v>130.72755041666659</v>
          </cell>
          <cell r="AD80">
            <v>135.0229974793923</v>
          </cell>
          <cell r="AE80">
            <v>131.93035750543871</v>
          </cell>
          <cell r="AF80">
            <v>120.0362060409002</v>
          </cell>
          <cell r="AG80">
            <v>117.9196758252619</v>
          </cell>
          <cell r="AH80">
            <v>129.4339265072901</v>
          </cell>
          <cell r="AI80">
            <v>112.09539298154159</v>
          </cell>
          <cell r="AJ80">
            <v>138.87740518731991</v>
          </cell>
          <cell r="AK80">
            <v>128.39961731643149</v>
          </cell>
          <cell r="AL80">
            <v>159.35690980061989</v>
          </cell>
          <cell r="AM80">
            <v>130.84287528344669</v>
          </cell>
          <cell r="AN80">
            <v>176.34365855143031</v>
          </cell>
          <cell r="AO80">
            <v>125.18126036783271</v>
          </cell>
          <cell r="AP80">
            <v>125.23535980665859</v>
          </cell>
          <cell r="AQ80">
            <v>112.0057662145954</v>
          </cell>
          <cell r="AR80">
            <v>143.97589741318211</v>
          </cell>
          <cell r="AS80">
            <v>122.2184419932337</v>
          </cell>
          <cell r="AT80">
            <v>165.3720275656726</v>
          </cell>
          <cell r="AU80">
            <v>118.5381789351553</v>
          </cell>
          <cell r="AV80">
            <v>115.3459054573737</v>
          </cell>
          <cell r="AW80">
            <v>158.57338788470929</v>
          </cell>
        </row>
        <row r="81">
          <cell r="B81">
            <v>70</v>
          </cell>
          <cell r="C81" t="str">
            <v>Lease</v>
          </cell>
          <cell r="V81">
            <v>171.33333333333329</v>
          </cell>
          <cell r="W81">
            <v>101.1704845814978</v>
          </cell>
          <cell r="X81">
            <v>114.7468333333333</v>
          </cell>
          <cell r="Y81" t="str">
            <v/>
          </cell>
          <cell r="Z81" t="str">
            <v/>
          </cell>
          <cell r="AA81">
            <v>42.334572490706321</v>
          </cell>
          <cell r="AB81" t="str">
            <v/>
          </cell>
          <cell r="AC81" t="str">
            <v/>
          </cell>
          <cell r="AD81">
            <v>111.2405660377358</v>
          </cell>
          <cell r="AE81" t="str">
            <v/>
          </cell>
          <cell r="AF81">
            <v>27.884739010989009</v>
          </cell>
          <cell r="AG81" t="str">
            <v/>
          </cell>
          <cell r="AH81" t="str">
            <v/>
          </cell>
          <cell r="AI81" t="str">
            <v/>
          </cell>
          <cell r="AJ81">
            <v>60.330298719772408</v>
          </cell>
          <cell r="AK81">
            <v>70.66403433476394</v>
          </cell>
          <cell r="AL81" t="str">
            <v/>
          </cell>
          <cell r="AM81" t="str">
            <v/>
          </cell>
          <cell r="AN81" t="str">
            <v/>
          </cell>
          <cell r="AO81" t="str">
            <v/>
          </cell>
          <cell r="AP81">
            <v>36.737978723404247</v>
          </cell>
          <cell r="AQ81" t="str">
            <v/>
          </cell>
          <cell r="AR81" t="str">
            <v/>
          </cell>
          <cell r="AS81" t="str">
            <v/>
          </cell>
          <cell r="AT81">
            <v>106.9299703264095</v>
          </cell>
          <cell r="AU81" t="str">
            <v/>
          </cell>
          <cell r="AV81" t="str">
            <v/>
          </cell>
          <cell r="AW81" t="str">
            <v/>
          </cell>
        </row>
        <row r="82">
          <cell r="B82">
            <v>71</v>
          </cell>
          <cell r="C82" t="str">
            <v>Other Revenue</v>
          </cell>
          <cell r="V82" t="str">
            <v/>
          </cell>
          <cell r="W82" t="str">
            <v/>
          </cell>
          <cell r="X82" t="str">
            <v/>
          </cell>
          <cell r="Y82">
            <v>604.10945454545458</v>
          </cell>
          <cell r="Z82">
            <v>260.88970238095237</v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F82">
            <v>263.98188264058672</v>
          </cell>
          <cell r="AG82" t="str">
            <v/>
          </cell>
          <cell r="AH82" t="str">
            <v/>
          </cell>
          <cell r="AI82" t="str">
            <v/>
          </cell>
          <cell r="AJ82" t="str">
            <v/>
          </cell>
          <cell r="AK82" t="str">
            <v/>
          </cell>
          <cell r="AL82" t="str">
            <v/>
          </cell>
          <cell r="AM82" t="str">
            <v/>
          </cell>
          <cell r="AN82" t="str">
            <v/>
          </cell>
          <cell r="AO82" t="str">
            <v/>
          </cell>
          <cell r="AP82" t="str">
            <v/>
          </cell>
          <cell r="AQ82" t="str">
            <v/>
          </cell>
          <cell r="AR82" t="str">
            <v/>
          </cell>
          <cell r="AS82" t="str">
            <v/>
          </cell>
          <cell r="AT82" t="str">
            <v/>
          </cell>
          <cell r="AU82" t="str">
            <v/>
          </cell>
          <cell r="AV82" t="str">
            <v/>
          </cell>
          <cell r="AW82" t="str">
            <v/>
          </cell>
        </row>
        <row r="83">
          <cell r="B83">
            <v>72</v>
          </cell>
          <cell r="C83" t="str">
            <v>Total ADR</v>
          </cell>
          <cell r="V83">
            <v>135.78712755272849</v>
          </cell>
          <cell r="W83">
            <v>130.6611156243217</v>
          </cell>
          <cell r="X83">
            <v>109.2290546350815</v>
          </cell>
          <cell r="Y83">
            <v>150.1883044914654</v>
          </cell>
          <cell r="Z83">
            <v>113.4786951947771</v>
          </cell>
          <cell r="AA83">
            <v>129.51254504347821</v>
          </cell>
          <cell r="AB83">
            <v>128.08041503788431</v>
          </cell>
          <cell r="AC83">
            <v>133.1646279893711</v>
          </cell>
          <cell r="AD83">
            <v>138.26082627556289</v>
          </cell>
          <cell r="AE83">
            <v>133.43058199513379</v>
          </cell>
          <cell r="AF83">
            <v>117.0583342368716</v>
          </cell>
          <cell r="AG83">
            <v>117.4270728183394</v>
          </cell>
          <cell r="AH83">
            <v>127.8447750314956</v>
          </cell>
          <cell r="AI83">
            <v>111.4995801246357</v>
          </cell>
          <cell r="AJ83">
            <v>136.31045106169111</v>
          </cell>
          <cell r="AK83">
            <v>126.7275530400361</v>
          </cell>
          <cell r="AL83">
            <v>158.1723456960022</v>
          </cell>
          <cell r="AM83">
            <v>130.75458933049359</v>
          </cell>
          <cell r="AN83">
            <v>178.28276587402269</v>
          </cell>
          <cell r="AO83">
            <v>120.16605761593451</v>
          </cell>
          <cell r="AP83">
            <v>123.0477518708426</v>
          </cell>
          <cell r="AQ83">
            <v>111.468540700243</v>
          </cell>
          <cell r="AR83">
            <v>145.27112020087469</v>
          </cell>
          <cell r="AS83">
            <v>118.8637637463343</v>
          </cell>
          <cell r="AT83">
            <v>164.4753099188928</v>
          </cell>
          <cell r="AU83">
            <v>121.94390584112681</v>
          </cell>
          <cell r="AV83">
            <v>116.2219596410858</v>
          </cell>
          <cell r="AW83">
            <v>156.57951807567079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ontrol"/>
      <sheetName val="TEV"/>
      <sheetName val="ES vs. HFF SBS"/>
      <sheetName val="P&amp;L Comparison"/>
      <sheetName val="I-Chart"/>
      <sheetName val="HFF I-Chart"/>
      <sheetName val="Eastdil Bridge"/>
      <sheetName val="Severance"/>
      <sheetName val="NM+JW Tours"/>
      <sheetName val="Reel Dev. &amp; Lease up Portfolio"/>
      <sheetName val="Margin Analysis"/>
      <sheetName val="BatchGeo"/>
      <sheetName val="CFs --&gt;"/>
      <sheetName val="Praedium CFs"/>
      <sheetName val="Bridge CFs"/>
      <sheetName val="Greystar CFs"/>
      <sheetName val="Historical Prices"/>
      <sheetName val="Filings --&gt;"/>
      <sheetName val="Debt Summary"/>
      <sheetName val="Balance Sheet"/>
      <sheetName val="Income Statement"/>
      <sheetName val="Portfolio Summary"/>
      <sheetName val="Dev&amp;LeaseUp"/>
      <sheetName val="DevelopmentCalc"/>
      <sheetName val="Sheet1"/>
    </sheetNames>
    <sheetDataSet>
      <sheetData sheetId="0">
        <row r="23">
          <cell r="C23">
            <v>1000000</v>
          </cell>
        </row>
      </sheetData>
      <sheetData sheetId="1">
        <row r="9">
          <cell r="C9">
            <v>1</v>
          </cell>
          <cell r="D9" t="str">
            <v>Trump Place, 180 Riverside</v>
          </cell>
          <cell r="E9" t="str">
            <v>Trump Place, 180 Riverside</v>
          </cell>
          <cell r="F9" t="str">
            <v>New York Area</v>
          </cell>
          <cell r="G9" t="str">
            <v>180 Riverside Blvd Manhattan NY 10069</v>
          </cell>
          <cell r="H9" t="str">
            <v xml:space="preserve">180 Riverside Blvd </v>
          </cell>
          <cell r="I9" t="str">
            <v>Manhattan</v>
          </cell>
          <cell r="J9" t="str">
            <v>NY</v>
          </cell>
          <cell r="K9" t="str">
            <v>10069</v>
          </cell>
          <cell r="L9" t="str">
            <v>New York, NY</v>
          </cell>
          <cell r="M9">
            <v>1998</v>
          </cell>
          <cell r="N9">
            <v>1</v>
          </cell>
          <cell r="O9">
            <v>516</v>
          </cell>
          <cell r="P9">
            <v>889</v>
          </cell>
          <cell r="Q9">
            <v>0.98</v>
          </cell>
          <cell r="R9">
            <v>4725</v>
          </cell>
          <cell r="T9">
            <v>15.8</v>
          </cell>
          <cell r="U9">
            <v>0.04</v>
          </cell>
          <cell r="V9">
            <v>825000</v>
          </cell>
          <cell r="W9" t="str">
            <v>Per Unit</v>
          </cell>
          <cell r="X9">
            <v>425.7</v>
          </cell>
          <cell r="Y9">
            <v>825000</v>
          </cell>
          <cell r="Z9">
            <v>3.7115339440920839E-2</v>
          </cell>
          <cell r="AA9">
            <v>0</v>
          </cell>
          <cell r="AB9">
            <v>0.98</v>
          </cell>
          <cell r="AC9">
            <v>4725</v>
          </cell>
          <cell r="AD9">
            <v>516</v>
          </cell>
          <cell r="AE9">
            <v>889</v>
          </cell>
          <cell r="AG9">
            <v>2.0000000000000018E-2</v>
          </cell>
          <cell r="AH9">
            <v>300</v>
          </cell>
          <cell r="AI9">
            <v>0.17499999999999999</v>
          </cell>
          <cell r="AJ9">
            <v>0.27500000000000002</v>
          </cell>
          <cell r="AK9">
            <v>32.5413</v>
          </cell>
          <cell r="AL9">
            <v>16.976015218799997</v>
          </cell>
          <cell r="AM9">
            <v>0</v>
          </cell>
          <cell r="AN9">
            <v>-0.15479999999999999</v>
          </cell>
          <cell r="AO9">
            <v>16.821215218799995</v>
          </cell>
          <cell r="AQ9">
            <v>29.257200000000001</v>
          </cell>
          <cell r="AR9">
            <v>-0.58514400000000055</v>
          </cell>
          <cell r="AS9">
            <v>1.8575999999999999</v>
          </cell>
          <cell r="AT9">
            <v>30.529656000000003</v>
          </cell>
          <cell r="AU9">
            <v>-5.3426898000000005</v>
          </cell>
          <cell r="AV9">
            <v>-8.3956554000000008</v>
          </cell>
          <cell r="AW9">
            <v>-5.3802562383810209</v>
          </cell>
          <cell r="AX9">
            <v>-0.15479999999999999</v>
          </cell>
          <cell r="AY9">
            <v>-10.877746038381021</v>
          </cell>
          <cell r="AZ9">
            <v>0</v>
          </cell>
          <cell r="BA9">
            <v>19.86808097119679</v>
          </cell>
          <cell r="BC9">
            <v>0.65077971960105896</v>
          </cell>
          <cell r="BE9">
            <v>3.4999999999999996E-2</v>
          </cell>
          <cell r="BF9">
            <v>0.04</v>
          </cell>
          <cell r="BG9">
            <v>3.7499999999999999E-2</v>
          </cell>
          <cell r="BH9">
            <v>524.0509323098396</v>
          </cell>
          <cell r="BI9">
            <v>0</v>
          </cell>
          <cell r="BJ9">
            <v>524.0509323098396</v>
          </cell>
          <cell r="BK9">
            <v>813532.5</v>
          </cell>
          <cell r="BL9">
            <v>929751.42857142864</v>
          </cell>
          <cell r="BM9">
            <v>871641.96428571432</v>
          </cell>
          <cell r="BN9">
            <v>-9.6336727658878019E-2</v>
          </cell>
          <cell r="BO9">
            <v>449.76725357142857</v>
          </cell>
          <cell r="BP9">
            <v>74.283678738411027</v>
          </cell>
          <cell r="BQ9">
            <v>0.16516026488934643</v>
          </cell>
          <cell r="BS9">
            <v>550</v>
          </cell>
          <cell r="BT9">
            <v>488950</v>
          </cell>
          <cell r="BU9">
            <v>110</v>
          </cell>
          <cell r="BV9">
            <v>97790</v>
          </cell>
          <cell r="BW9">
            <v>586740</v>
          </cell>
          <cell r="BX9">
            <v>377825</v>
          </cell>
          <cell r="BY9">
            <v>964565</v>
          </cell>
          <cell r="CA9">
            <v>0.17696877765137153</v>
          </cell>
          <cell r="CB9">
            <v>0.45</v>
          </cell>
          <cell r="CC9">
            <v>0.12892000000000001</v>
          </cell>
          <cell r="CD9" t="str">
            <v>N/A</v>
          </cell>
        </row>
        <row r="10">
          <cell r="C10">
            <v>2</v>
          </cell>
          <cell r="D10" t="str">
            <v>101 West End</v>
          </cell>
          <cell r="E10" t="str">
            <v>101 West End</v>
          </cell>
          <cell r="F10" t="str">
            <v>New York Area</v>
          </cell>
          <cell r="G10" t="str">
            <v>101 West End Ave. Manhattan NY 10023</v>
          </cell>
          <cell r="H10" t="str">
            <v xml:space="preserve">101 West End Ave. </v>
          </cell>
          <cell r="I10" t="str">
            <v>Manhattan</v>
          </cell>
          <cell r="J10" t="str">
            <v>NY</v>
          </cell>
          <cell r="K10" t="str">
            <v>10023</v>
          </cell>
          <cell r="L10" t="str">
            <v>New York, NY</v>
          </cell>
          <cell r="M10">
            <v>2000</v>
          </cell>
          <cell r="N10">
            <v>1</v>
          </cell>
          <cell r="O10">
            <v>506</v>
          </cell>
          <cell r="P10">
            <v>830</v>
          </cell>
          <cell r="Q10">
            <v>0.95</v>
          </cell>
          <cell r="R10">
            <v>4096</v>
          </cell>
          <cell r="T10">
            <v>18.8</v>
          </cell>
          <cell r="U10">
            <v>4.2500000000000003E-2</v>
          </cell>
          <cell r="V10">
            <v>850000</v>
          </cell>
          <cell r="W10" t="str">
            <v>Cap Rate</v>
          </cell>
          <cell r="X10">
            <v>442.35294117647055</v>
          </cell>
          <cell r="Y10">
            <v>874215.29876772838</v>
          </cell>
          <cell r="Z10">
            <v>4.2500000000000003E-2</v>
          </cell>
          <cell r="AA10">
            <v>0</v>
          </cell>
          <cell r="AB10">
            <v>0.95</v>
          </cell>
          <cell r="AC10">
            <v>4096</v>
          </cell>
          <cell r="AD10">
            <v>506</v>
          </cell>
          <cell r="AE10">
            <v>830</v>
          </cell>
          <cell r="AG10">
            <v>5.0000000000000044E-2</v>
          </cell>
          <cell r="AH10">
            <v>350</v>
          </cell>
          <cell r="AI10">
            <v>0.17499999999999999</v>
          </cell>
          <cell r="AJ10">
            <v>0.27500000000000002</v>
          </cell>
          <cell r="AK10">
            <v>27.991920000000004</v>
          </cell>
          <cell r="AL10">
            <v>14.31971454672</v>
          </cell>
          <cell r="AM10">
            <v>0</v>
          </cell>
          <cell r="AN10">
            <v>-0.15179999999999999</v>
          </cell>
          <cell r="AO10">
            <v>14.167914546720001</v>
          </cell>
          <cell r="AQ10">
            <v>24.870912000000001</v>
          </cell>
          <cell r="AR10">
            <v>-1.2435456000000011</v>
          </cell>
          <cell r="AS10">
            <v>2.1252</v>
          </cell>
          <cell r="AT10">
            <v>25.752566399999999</v>
          </cell>
          <cell r="AU10">
            <v>-4.5066991199999995</v>
          </cell>
          <cell r="AV10">
            <v>-7.0819557600000005</v>
          </cell>
          <cell r="AW10">
            <v>-4.5338260448290297</v>
          </cell>
          <cell r="AX10">
            <v>-0.15179999999999999</v>
          </cell>
          <cell r="AY10">
            <v>-9.1923251648290289</v>
          </cell>
          <cell r="AZ10">
            <v>0</v>
          </cell>
          <cell r="BA10">
            <v>16.56024123517097</v>
          </cell>
          <cell r="BC10">
            <v>0.64305207403216214</v>
          </cell>
          <cell r="BE10">
            <v>3.4999999999999996E-2</v>
          </cell>
          <cell r="BF10">
            <v>0.04</v>
          </cell>
          <cell r="BG10">
            <v>3.7499999999999999E-2</v>
          </cell>
          <cell r="BH10">
            <v>441.60643293789258</v>
          </cell>
          <cell r="BI10">
            <v>0</v>
          </cell>
          <cell r="BJ10">
            <v>441.60643293789258</v>
          </cell>
          <cell r="BK10">
            <v>699798.00000000012</v>
          </cell>
          <cell r="BL10">
            <v>799769.14285714307</v>
          </cell>
          <cell r="BM10">
            <v>749783.57142857159</v>
          </cell>
          <cell r="BN10">
            <v>-0.16741594422456096</v>
          </cell>
          <cell r="BO10">
            <v>379.39048714285724</v>
          </cell>
          <cell r="BP10">
            <v>62.215945795035339</v>
          </cell>
          <cell r="BQ10">
            <v>0.16398920875316603</v>
          </cell>
          <cell r="BS10">
            <v>550</v>
          </cell>
          <cell r="BT10">
            <v>456500</v>
          </cell>
          <cell r="BU10">
            <v>110</v>
          </cell>
          <cell r="BV10">
            <v>91300</v>
          </cell>
          <cell r="BW10">
            <v>547800</v>
          </cell>
          <cell r="BX10">
            <v>352750</v>
          </cell>
          <cell r="BY10">
            <v>900550</v>
          </cell>
          <cell r="CA10">
            <v>0.17696877765137148</v>
          </cell>
          <cell r="CB10">
            <v>0.45</v>
          </cell>
          <cell r="CC10">
            <v>0.12892000000000001</v>
          </cell>
          <cell r="CD10" t="str">
            <v>N/A</v>
          </cell>
        </row>
        <row r="11">
          <cell r="C11">
            <v>3</v>
          </cell>
          <cell r="D11" t="str">
            <v>Trump Place, 160 Riverside</v>
          </cell>
          <cell r="E11" t="str">
            <v>Trump Place, 160 Riverside</v>
          </cell>
          <cell r="F11" t="str">
            <v>New York Area</v>
          </cell>
          <cell r="G11" t="str">
            <v>160 Riverside Blvd Manhattan NY 10069</v>
          </cell>
          <cell r="H11" t="str">
            <v xml:space="preserve">160 Riverside Blvd </v>
          </cell>
          <cell r="I11" t="str">
            <v>Manhattan</v>
          </cell>
          <cell r="J11" t="str">
            <v>NY</v>
          </cell>
          <cell r="K11" t="str">
            <v>10069</v>
          </cell>
          <cell r="L11" t="str">
            <v>New York, NY</v>
          </cell>
          <cell r="M11">
            <v>2001</v>
          </cell>
          <cell r="N11">
            <v>1</v>
          </cell>
          <cell r="O11">
            <v>455</v>
          </cell>
          <cell r="P11">
            <v>0</v>
          </cell>
          <cell r="Q11">
            <v>0</v>
          </cell>
          <cell r="R11">
            <v>0</v>
          </cell>
          <cell r="T11">
            <v>16.899999999999999</v>
          </cell>
          <cell r="U11">
            <v>0.04</v>
          </cell>
          <cell r="V11">
            <v>850000</v>
          </cell>
          <cell r="W11" t="str">
            <v>Per Unit</v>
          </cell>
          <cell r="X11">
            <v>386.75</v>
          </cell>
          <cell r="Y11">
            <v>850000</v>
          </cell>
          <cell r="Z11">
            <v>4.3697478991596636E-2</v>
          </cell>
          <cell r="AA11">
            <v>0</v>
          </cell>
          <cell r="AB11">
            <v>0.93799999999999994</v>
          </cell>
          <cell r="AC11">
            <v>4440</v>
          </cell>
          <cell r="AD11">
            <v>455</v>
          </cell>
          <cell r="AE11">
            <v>854</v>
          </cell>
          <cell r="AG11">
            <v>6.2000000000000055E-2</v>
          </cell>
          <cell r="AH11">
            <v>350</v>
          </cell>
          <cell r="AI11">
            <v>0.17499999999999999</v>
          </cell>
          <cell r="AJ11">
            <v>0.27500000000000002</v>
          </cell>
          <cell r="AK11">
            <v>29.797152000000001</v>
          </cell>
          <cell r="AL11">
            <v>13.70683890576</v>
          </cell>
          <cell r="AM11">
            <v>0</v>
          </cell>
          <cell r="AN11">
            <v>-0.13650000000000001</v>
          </cell>
          <cell r="AO11">
            <v>13.57033890576</v>
          </cell>
          <cell r="AQ11">
            <v>24.2424</v>
          </cell>
          <cell r="AR11">
            <v>-1.5030288000000014</v>
          </cell>
          <cell r="AS11">
            <v>1.911</v>
          </cell>
          <cell r="AT11">
            <v>24.650371199999999</v>
          </cell>
          <cell r="AU11">
            <v>-4.3138149599999993</v>
          </cell>
          <cell r="AV11">
            <v>-6.7788520800000001</v>
          </cell>
          <cell r="AW11">
            <v>-4.3416729392323781</v>
          </cell>
          <cell r="AX11">
            <v>-0.13650000000000001</v>
          </cell>
          <cell r="AY11">
            <v>-8.7919878992323763</v>
          </cell>
          <cell r="AZ11">
            <v>0</v>
          </cell>
          <cell r="BA11">
            <v>15.858383300767622</v>
          </cell>
          <cell r="BC11">
            <v>0.64333243390540196</v>
          </cell>
          <cell r="BE11">
            <v>3.5000000000000003E-2</v>
          </cell>
          <cell r="BF11">
            <v>0.04</v>
          </cell>
          <cell r="BG11">
            <v>3.7500000000000006E-2</v>
          </cell>
          <cell r="BH11">
            <v>422.89022135380321</v>
          </cell>
          <cell r="BI11">
            <v>0</v>
          </cell>
          <cell r="BJ11">
            <v>422.89022135380321</v>
          </cell>
          <cell r="BK11">
            <v>744928.8</v>
          </cell>
          <cell r="BL11">
            <v>851347.2</v>
          </cell>
          <cell r="BM11">
            <v>798138</v>
          </cell>
          <cell r="BN11">
            <v>-0.13862873547092025</v>
          </cell>
          <cell r="BO11">
            <v>363.15278999999998</v>
          </cell>
          <cell r="BP11">
            <v>59.737431353803231</v>
          </cell>
          <cell r="BQ11">
            <v>0.1644966884429091</v>
          </cell>
          <cell r="BS11">
            <v>550</v>
          </cell>
          <cell r="BT11">
            <v>469700</v>
          </cell>
          <cell r="BU11">
            <v>110</v>
          </cell>
          <cell r="BV11">
            <v>93940</v>
          </cell>
          <cell r="BW11">
            <v>563640</v>
          </cell>
          <cell r="BX11">
            <v>362950</v>
          </cell>
          <cell r="BY11">
            <v>926590</v>
          </cell>
          <cell r="CA11">
            <v>0.17696877765137151</v>
          </cell>
          <cell r="CB11">
            <v>0.45</v>
          </cell>
          <cell r="CC11">
            <v>0.12892000000000001</v>
          </cell>
          <cell r="CD11" t="str">
            <v>N/A</v>
          </cell>
        </row>
        <row r="12">
          <cell r="C12">
            <v>4</v>
          </cell>
          <cell r="D12" t="str">
            <v>Trump Place, 140 Riverside</v>
          </cell>
          <cell r="E12" t="str">
            <v>Trump Place, 140 Riverside</v>
          </cell>
          <cell r="F12" t="str">
            <v>New York Area</v>
          </cell>
          <cell r="G12" t="str">
            <v>140 Riverside Blvd Manhattan NY 10069</v>
          </cell>
          <cell r="H12" t="str">
            <v xml:space="preserve">140 Riverside Blvd </v>
          </cell>
          <cell r="I12" t="str">
            <v>Manhattan</v>
          </cell>
          <cell r="J12" t="str">
            <v>NY</v>
          </cell>
          <cell r="K12" t="str">
            <v>10069</v>
          </cell>
          <cell r="L12" t="str">
            <v>New York, NY</v>
          </cell>
          <cell r="M12">
            <v>2003</v>
          </cell>
          <cell r="N12">
            <v>1</v>
          </cell>
          <cell r="O12">
            <v>354</v>
          </cell>
          <cell r="P12">
            <v>0</v>
          </cell>
          <cell r="Q12">
            <v>0</v>
          </cell>
          <cell r="R12">
            <v>0</v>
          </cell>
          <cell r="T12">
            <v>13.2</v>
          </cell>
          <cell r="U12">
            <v>0.04</v>
          </cell>
          <cell r="V12">
            <v>850000</v>
          </cell>
          <cell r="W12" t="str">
            <v>Per Unit</v>
          </cell>
          <cell r="X12">
            <v>300.89999999999998</v>
          </cell>
          <cell r="Y12">
            <v>850000</v>
          </cell>
          <cell r="Z12">
            <v>4.3868394815553338E-2</v>
          </cell>
          <cell r="AA12">
            <v>0</v>
          </cell>
          <cell r="AB12">
            <v>0.96699999999999997</v>
          </cell>
          <cell r="AC12">
            <v>4847</v>
          </cell>
          <cell r="AD12">
            <v>354</v>
          </cell>
          <cell r="AE12">
            <v>880</v>
          </cell>
          <cell r="AG12">
            <v>3.3000000000000029E-2</v>
          </cell>
          <cell r="AH12">
            <v>350</v>
          </cell>
          <cell r="AI12">
            <v>0.17499999999999999</v>
          </cell>
          <cell r="AJ12">
            <v>0.27500000000000002</v>
          </cell>
          <cell r="AK12">
            <v>33.244523400000006</v>
          </cell>
          <cell r="AL12">
            <v>11.898015457719602</v>
          </cell>
          <cell r="AM12">
            <v>0</v>
          </cell>
          <cell r="AN12">
            <v>-0.1062</v>
          </cell>
          <cell r="AO12">
            <v>11.791815457719602</v>
          </cell>
          <cell r="AQ12">
            <v>20.590056000000001</v>
          </cell>
          <cell r="AR12">
            <v>-0.6794718480000006</v>
          </cell>
          <cell r="AS12">
            <v>1.4867999999999999</v>
          </cell>
          <cell r="AT12">
            <v>21.397384151999997</v>
          </cell>
          <cell r="AU12">
            <v>-3.7445422265999992</v>
          </cell>
          <cell r="AV12">
            <v>-5.8842806417999993</v>
          </cell>
          <cell r="AW12">
            <v>-3.7713647683344034</v>
          </cell>
          <cell r="AX12">
            <v>-0.1062</v>
          </cell>
          <cell r="AY12">
            <v>-7.6221069949344029</v>
          </cell>
          <cell r="AZ12">
            <v>0</v>
          </cell>
          <cell r="BA12">
            <v>13.775277157065595</v>
          </cell>
          <cell r="BC12">
            <v>0.64378323346492006</v>
          </cell>
          <cell r="BE12">
            <v>3.4999999999999996E-2</v>
          </cell>
          <cell r="BF12">
            <v>0.04</v>
          </cell>
          <cell r="BG12">
            <v>3.7499999999999999E-2</v>
          </cell>
          <cell r="BH12">
            <v>367.34072418841589</v>
          </cell>
          <cell r="BI12">
            <v>0</v>
          </cell>
          <cell r="BJ12">
            <v>367.34072418841589</v>
          </cell>
          <cell r="BK12">
            <v>831113.08500000008</v>
          </cell>
          <cell r="BL12">
            <v>949843.52571428602</v>
          </cell>
          <cell r="BM12">
            <v>890478.30535714305</v>
          </cell>
          <cell r="BN12">
            <v>-6.7366668038182809E-2</v>
          </cell>
          <cell r="BO12">
            <v>315.22932009642864</v>
          </cell>
          <cell r="BP12">
            <v>52.111404091987254</v>
          </cell>
          <cell r="BQ12">
            <v>0.165312681180946</v>
          </cell>
          <cell r="BS12">
            <v>550</v>
          </cell>
          <cell r="BT12">
            <v>484000</v>
          </cell>
          <cell r="BU12">
            <v>110</v>
          </cell>
          <cell r="BV12">
            <v>96800</v>
          </cell>
          <cell r="BW12">
            <v>580800</v>
          </cell>
          <cell r="BX12">
            <v>374000</v>
          </cell>
          <cell r="BY12">
            <v>954800</v>
          </cell>
          <cell r="CA12">
            <v>0.17696877765137151</v>
          </cell>
          <cell r="CB12">
            <v>0.45</v>
          </cell>
          <cell r="CC12">
            <v>0.12892000000000001</v>
          </cell>
          <cell r="CD12" t="str">
            <v>N/A</v>
          </cell>
        </row>
        <row r="13">
          <cell r="C13">
            <v>5</v>
          </cell>
          <cell r="D13" t="str">
            <v>Parc East Towers</v>
          </cell>
          <cell r="E13" t="str">
            <v>Parc East Towers</v>
          </cell>
          <cell r="F13" t="str">
            <v>New York Area</v>
          </cell>
          <cell r="G13" t="str">
            <v>240 East 27th Street Manhattan NY 10016</v>
          </cell>
          <cell r="H13" t="str">
            <v xml:space="preserve">240 East 27th Street </v>
          </cell>
          <cell r="I13" t="str">
            <v>Manhattan</v>
          </cell>
          <cell r="J13" t="str">
            <v>NY</v>
          </cell>
          <cell r="K13" t="str">
            <v>10016</v>
          </cell>
          <cell r="L13" t="str">
            <v>New York, NY</v>
          </cell>
          <cell r="M13">
            <v>1977</v>
          </cell>
          <cell r="N13">
            <v>1</v>
          </cell>
          <cell r="O13">
            <v>324</v>
          </cell>
          <cell r="P13">
            <v>890</v>
          </cell>
          <cell r="Q13">
            <v>0.96</v>
          </cell>
          <cell r="R13">
            <v>4563</v>
          </cell>
          <cell r="T13">
            <v>9.1999999999999993</v>
          </cell>
          <cell r="U13">
            <v>3.7499999999999999E-2</v>
          </cell>
          <cell r="V13">
            <v>700000</v>
          </cell>
          <cell r="W13" t="str">
            <v>Cap Rate</v>
          </cell>
          <cell r="X13">
            <v>245.33333333333331</v>
          </cell>
          <cell r="Y13">
            <v>757201.64609053486</v>
          </cell>
          <cell r="Z13">
            <v>3.7499999999999999E-2</v>
          </cell>
          <cell r="AA13">
            <v>0</v>
          </cell>
          <cell r="AB13">
            <v>0.96</v>
          </cell>
          <cell r="AC13">
            <v>4563</v>
          </cell>
          <cell r="AD13">
            <v>324</v>
          </cell>
          <cell r="AE13">
            <v>890</v>
          </cell>
          <cell r="AG13">
            <v>4.0000000000000036E-2</v>
          </cell>
          <cell r="AH13">
            <v>300</v>
          </cell>
          <cell r="AI13">
            <v>0.17499999999999999</v>
          </cell>
          <cell r="AJ13">
            <v>0.27500000000000002</v>
          </cell>
          <cell r="AK13">
            <v>30.891168</v>
          </cell>
          <cell r="AL13">
            <v>10.118834554751999</v>
          </cell>
          <cell r="AM13">
            <v>0</v>
          </cell>
          <cell r="AN13">
            <v>-9.7199999999999995E-2</v>
          </cell>
          <cell r="AO13">
            <v>10.021634554751998</v>
          </cell>
          <cell r="AQ13">
            <v>17.740943999999999</v>
          </cell>
          <cell r="AR13">
            <v>-0.70963776000000056</v>
          </cell>
          <cell r="AS13">
            <v>1.1664000000000001</v>
          </cell>
          <cell r="AT13">
            <v>18.197706239999999</v>
          </cell>
          <cell r="AU13">
            <v>-3.1845985919999995</v>
          </cell>
          <cell r="AV13">
            <v>-5.0043692159999997</v>
          </cell>
          <cell r="AW13">
            <v>-3.2059313018729929</v>
          </cell>
          <cell r="AX13">
            <v>-9.7199999999999995E-2</v>
          </cell>
          <cell r="AY13">
            <v>-6.4877298938729924</v>
          </cell>
          <cell r="AZ13">
            <v>0</v>
          </cell>
          <cell r="BA13">
            <v>11.709976346127007</v>
          </cell>
          <cell r="BC13">
            <v>0.64348639282831988</v>
          </cell>
          <cell r="BE13">
            <v>3.4999999999999996E-2</v>
          </cell>
          <cell r="BF13">
            <v>0.04</v>
          </cell>
          <cell r="BG13">
            <v>3.7499999999999999E-2</v>
          </cell>
          <cell r="BH13">
            <v>312.26603589672021</v>
          </cell>
          <cell r="BI13">
            <v>0</v>
          </cell>
          <cell r="BJ13">
            <v>312.26603589672021</v>
          </cell>
          <cell r="BK13">
            <v>772279.2</v>
          </cell>
          <cell r="BL13">
            <v>882604.8</v>
          </cell>
          <cell r="BM13">
            <v>827442</v>
          </cell>
          <cell r="BN13">
            <v>-0.26213483146067418</v>
          </cell>
          <cell r="BO13">
            <v>268.09120799999999</v>
          </cell>
          <cell r="BP13">
            <v>44.174827896720217</v>
          </cell>
          <cell r="BQ13">
            <v>0.16477536964479711</v>
          </cell>
          <cell r="BS13">
            <v>550</v>
          </cell>
          <cell r="BT13">
            <v>489500</v>
          </cell>
          <cell r="BU13">
            <v>110</v>
          </cell>
          <cell r="BV13">
            <v>97900</v>
          </cell>
          <cell r="BW13">
            <v>587400</v>
          </cell>
          <cell r="BX13">
            <v>534000</v>
          </cell>
          <cell r="BY13">
            <v>1121400</v>
          </cell>
          <cell r="CA13">
            <v>0.17696877765137148</v>
          </cell>
          <cell r="CB13">
            <v>0.45</v>
          </cell>
          <cell r="CC13">
            <v>0.12892000000000001</v>
          </cell>
          <cell r="CD13" t="str">
            <v>N/A</v>
          </cell>
        </row>
        <row r="14">
          <cell r="C14">
            <v>6</v>
          </cell>
          <cell r="D14" t="str">
            <v>Beatrice, The</v>
          </cell>
          <cell r="E14" t="str">
            <v>Beatrice, The</v>
          </cell>
          <cell r="F14" t="str">
            <v>New York Area</v>
          </cell>
          <cell r="G14" t="str">
            <v>105 W 29th Street Manhattan NY 10001</v>
          </cell>
          <cell r="H14" t="str">
            <v xml:space="preserve">105 W 29th Street </v>
          </cell>
          <cell r="I14" t="str">
            <v>Manhattan</v>
          </cell>
          <cell r="J14" t="str">
            <v>NY</v>
          </cell>
          <cell r="K14" t="str">
            <v>10001</v>
          </cell>
          <cell r="L14" t="str">
            <v>New York, NY</v>
          </cell>
          <cell r="M14">
            <v>2010</v>
          </cell>
          <cell r="N14">
            <v>1</v>
          </cell>
          <cell r="O14">
            <v>302</v>
          </cell>
          <cell r="P14">
            <v>696</v>
          </cell>
          <cell r="Q14">
            <v>0.98</v>
          </cell>
          <cell r="R14">
            <v>5421</v>
          </cell>
          <cell r="T14">
            <v>13.2</v>
          </cell>
          <cell r="U14">
            <v>3.7499999999999999E-2</v>
          </cell>
          <cell r="V14">
            <v>1000000</v>
          </cell>
          <cell r="W14" t="str">
            <v>Cap Rate</v>
          </cell>
          <cell r="X14">
            <v>352</v>
          </cell>
          <cell r="Y14">
            <v>1165562.9139072848</v>
          </cell>
          <cell r="Z14">
            <v>3.7499999999999999E-2</v>
          </cell>
          <cell r="AA14">
            <v>0</v>
          </cell>
          <cell r="AB14">
            <v>0.98</v>
          </cell>
          <cell r="AC14">
            <v>5421</v>
          </cell>
          <cell r="AD14">
            <v>302</v>
          </cell>
          <cell r="AE14">
            <v>696</v>
          </cell>
          <cell r="AG14">
            <v>2.0000000000000018E-2</v>
          </cell>
          <cell r="AH14">
            <v>450</v>
          </cell>
          <cell r="AI14">
            <v>0.15</v>
          </cell>
          <cell r="AJ14">
            <v>0.27500000000000002</v>
          </cell>
          <cell r="AK14">
            <v>39.761801999999996</v>
          </cell>
          <cell r="AL14">
            <v>12.140152910243996</v>
          </cell>
          <cell r="AM14">
            <v>0</v>
          </cell>
          <cell r="AN14">
            <v>-9.06E-2</v>
          </cell>
          <cell r="AO14">
            <v>12.049552910243996</v>
          </cell>
          <cell r="AQ14">
            <v>19.645703999999999</v>
          </cell>
          <cell r="AR14">
            <v>-0.39291408000000033</v>
          </cell>
          <cell r="AS14">
            <v>1.6308</v>
          </cell>
          <cell r="AT14">
            <v>20.883589919999999</v>
          </cell>
          <cell r="AU14">
            <v>-3.1325384879999998</v>
          </cell>
          <cell r="AV14">
            <v>-5.7429872280000005</v>
          </cell>
          <cell r="AW14">
            <v>-3.9705935467857683</v>
          </cell>
          <cell r="AX14">
            <v>-9.06E-2</v>
          </cell>
          <cell r="AY14">
            <v>-7.1937320347857678</v>
          </cell>
          <cell r="AZ14">
            <v>0</v>
          </cell>
          <cell r="BA14">
            <v>13.689857885214231</v>
          </cell>
          <cell r="BC14">
            <v>0.65553182846707769</v>
          </cell>
          <cell r="BE14">
            <v>3.7499999999999999E-2</v>
          </cell>
          <cell r="BF14">
            <v>4.2499999999999996E-2</v>
          </cell>
          <cell r="BG14">
            <v>3.9999999999999994E-2</v>
          </cell>
          <cell r="BH14">
            <v>342.24644713035582</v>
          </cell>
          <cell r="BI14">
            <v>0</v>
          </cell>
          <cell r="BJ14">
            <v>342.24644713035582</v>
          </cell>
          <cell r="BK14">
            <v>935571.81176470593</v>
          </cell>
          <cell r="BL14">
            <v>1060314.7199999997</v>
          </cell>
          <cell r="BM14">
            <v>997943.26588235283</v>
          </cell>
          <cell r="BN14">
            <v>-3.1198289567458071E-2</v>
          </cell>
          <cell r="BO14">
            <v>301.37886629647056</v>
          </cell>
          <cell r="BP14">
            <v>40.867580833885256</v>
          </cell>
          <cell r="BQ14">
            <v>0.13560201262978833</v>
          </cell>
          <cell r="BS14">
            <v>650</v>
          </cell>
          <cell r="BT14">
            <v>452400</v>
          </cell>
          <cell r="BU14">
            <v>130</v>
          </cell>
          <cell r="BV14">
            <v>90480</v>
          </cell>
          <cell r="BW14">
            <v>542880</v>
          </cell>
          <cell r="BX14">
            <v>487200</v>
          </cell>
          <cell r="BY14">
            <v>1030080</v>
          </cell>
          <cell r="CA14">
            <v>0.19997866894197952</v>
          </cell>
          <cell r="CB14">
            <v>0.45</v>
          </cell>
          <cell r="CC14">
            <v>0.12892000000000001</v>
          </cell>
          <cell r="CD14" t="str">
            <v>N/A</v>
          </cell>
        </row>
        <row r="15">
          <cell r="C15">
            <v>7</v>
          </cell>
          <cell r="D15" t="str">
            <v>777 Sixth</v>
          </cell>
          <cell r="E15" t="str">
            <v>777 Sixth</v>
          </cell>
          <cell r="F15" t="str">
            <v>New York Area</v>
          </cell>
          <cell r="G15" t="str">
            <v>777 6th Avenue Manhattan NY 10001</v>
          </cell>
          <cell r="H15" t="str">
            <v xml:space="preserve">777 6th Avenue </v>
          </cell>
          <cell r="I15" t="str">
            <v>Manhattan</v>
          </cell>
          <cell r="J15" t="str">
            <v>NY</v>
          </cell>
          <cell r="K15" t="str">
            <v>10001</v>
          </cell>
          <cell r="L15" t="str">
            <v>New York, NY</v>
          </cell>
          <cell r="M15">
            <v>2002</v>
          </cell>
          <cell r="N15">
            <v>1</v>
          </cell>
          <cell r="O15">
            <v>294</v>
          </cell>
          <cell r="P15">
            <v>707</v>
          </cell>
          <cell r="Q15">
            <v>0.96</v>
          </cell>
          <cell r="R15">
            <v>4134</v>
          </cell>
          <cell r="T15">
            <v>10.9</v>
          </cell>
          <cell r="U15">
            <v>0.04</v>
          </cell>
          <cell r="V15">
            <v>875000</v>
          </cell>
          <cell r="W15" t="str">
            <v>Per Unit</v>
          </cell>
          <cell r="X15">
            <v>257.25</v>
          </cell>
          <cell r="Y15">
            <v>875000</v>
          </cell>
          <cell r="Z15">
            <v>4.2371234207968907E-2</v>
          </cell>
          <cell r="AA15">
            <v>0</v>
          </cell>
          <cell r="AB15">
            <v>0.96</v>
          </cell>
          <cell r="AC15">
            <v>4134</v>
          </cell>
          <cell r="AD15">
            <v>294</v>
          </cell>
          <cell r="AE15">
            <v>707</v>
          </cell>
          <cell r="AG15">
            <v>4.0000000000000036E-2</v>
          </cell>
          <cell r="AH15">
            <v>350</v>
          </cell>
          <cell r="AI15">
            <v>0.17499999999999999</v>
          </cell>
          <cell r="AJ15">
            <v>0.27500000000000002</v>
          </cell>
          <cell r="AK15">
            <v>28.503023999999996</v>
          </cell>
          <cell r="AL15">
            <v>8.4720678356159969</v>
          </cell>
          <cell r="AM15">
            <v>0</v>
          </cell>
          <cell r="AN15">
            <v>-8.8200000000000001E-2</v>
          </cell>
          <cell r="AO15">
            <v>8.3838678356159964</v>
          </cell>
          <cell r="AQ15">
            <v>14.584752</v>
          </cell>
          <cell r="AR15">
            <v>-0.58339008000000048</v>
          </cell>
          <cell r="AS15">
            <v>1.2347999999999999</v>
          </cell>
          <cell r="AT15">
            <v>15.236161919999999</v>
          </cell>
          <cell r="AU15">
            <v>-2.6663283359999999</v>
          </cell>
          <cell r="AV15">
            <v>-4.1899445279999998</v>
          </cell>
          <cell r="AW15">
            <v>-2.6838621849842852</v>
          </cell>
          <cell r="AX15">
            <v>-8.8200000000000001E-2</v>
          </cell>
          <cell r="AY15">
            <v>-5.4383905209842842</v>
          </cell>
          <cell r="AZ15">
            <v>0</v>
          </cell>
          <cell r="BA15">
            <v>9.7977713990157156</v>
          </cell>
          <cell r="BC15">
            <v>0.6430603356974377</v>
          </cell>
          <cell r="BE15">
            <v>3.7499999999999999E-2</v>
          </cell>
          <cell r="BF15">
            <v>4.2499999999999996E-2</v>
          </cell>
          <cell r="BG15">
            <v>3.9999999999999994E-2</v>
          </cell>
          <cell r="BH15">
            <v>244.94428497539292</v>
          </cell>
          <cell r="BI15">
            <v>0</v>
          </cell>
          <cell r="BJ15">
            <v>244.94428497539292</v>
          </cell>
          <cell r="BK15">
            <v>670659.38823529403</v>
          </cell>
          <cell r="BL15">
            <v>760080.6399999999</v>
          </cell>
          <cell r="BM15">
            <v>715370.01411764696</v>
          </cell>
          <cell r="BN15">
            <v>-0.19695335295834515</v>
          </cell>
          <cell r="BO15">
            <v>210.31878415058821</v>
          </cell>
          <cell r="BP15">
            <v>34.625500824804703</v>
          </cell>
          <cell r="BQ15">
            <v>0.16463342047476304</v>
          </cell>
          <cell r="BS15">
            <v>550</v>
          </cell>
          <cell r="BT15">
            <v>388850</v>
          </cell>
          <cell r="BU15">
            <v>110</v>
          </cell>
          <cell r="BV15">
            <v>77770</v>
          </cell>
          <cell r="BW15">
            <v>466620</v>
          </cell>
          <cell r="BX15">
            <v>424200</v>
          </cell>
          <cell r="BY15">
            <v>890820</v>
          </cell>
          <cell r="CA15">
            <v>0.18886874288964731</v>
          </cell>
          <cell r="CB15">
            <v>0.45</v>
          </cell>
          <cell r="CC15">
            <v>0.12892000000000001</v>
          </cell>
          <cell r="CD15" t="str">
            <v>N/A</v>
          </cell>
        </row>
        <row r="16">
          <cell r="C16">
            <v>8</v>
          </cell>
          <cell r="D16" t="str">
            <v>Longacre House</v>
          </cell>
          <cell r="E16" t="str">
            <v>Longacre House</v>
          </cell>
          <cell r="F16" t="str">
            <v>New York Area</v>
          </cell>
          <cell r="G16" t="str">
            <v>305 West 50th Street Manhattan NY 10019</v>
          </cell>
          <cell r="H16" t="str">
            <v xml:space="preserve">305 West 50th Street </v>
          </cell>
          <cell r="I16" t="str">
            <v>Manhattan</v>
          </cell>
          <cell r="J16" t="str">
            <v>NY</v>
          </cell>
          <cell r="K16" t="str">
            <v>10019</v>
          </cell>
          <cell r="L16" t="str">
            <v>New York, NY</v>
          </cell>
          <cell r="M16">
            <v>2000</v>
          </cell>
          <cell r="N16">
            <v>1</v>
          </cell>
          <cell r="O16">
            <v>293</v>
          </cell>
          <cell r="P16">
            <v>713</v>
          </cell>
          <cell r="Q16">
            <v>0.96</v>
          </cell>
          <cell r="R16">
            <v>3682</v>
          </cell>
          <cell r="T16">
            <v>10.9</v>
          </cell>
          <cell r="U16">
            <v>0.04</v>
          </cell>
          <cell r="V16">
            <v>875000</v>
          </cell>
          <cell r="W16" t="str">
            <v>Per Unit</v>
          </cell>
          <cell r="X16">
            <v>256.375</v>
          </cell>
          <cell r="Y16">
            <v>875000</v>
          </cell>
          <cell r="Z16">
            <v>4.2515845928815216E-2</v>
          </cell>
          <cell r="AA16">
            <v>0</v>
          </cell>
          <cell r="AB16">
            <v>0.96</v>
          </cell>
          <cell r="AC16">
            <v>3682</v>
          </cell>
          <cell r="AD16">
            <v>293</v>
          </cell>
          <cell r="AE16">
            <v>713</v>
          </cell>
          <cell r="AG16">
            <v>4.0000000000000036E-2</v>
          </cell>
          <cell r="AH16">
            <v>300</v>
          </cell>
          <cell r="AI16">
            <v>0.17499999999999999</v>
          </cell>
          <cell r="AJ16">
            <v>0.27500000000000002</v>
          </cell>
          <cell r="AK16">
            <v>25.309152000000001</v>
          </cell>
          <cell r="AL16">
            <v>7.4971529328959994</v>
          </cell>
          <cell r="AM16">
            <v>0</v>
          </cell>
          <cell r="AN16">
            <v>-8.7900000000000006E-2</v>
          </cell>
          <cell r="AO16">
            <v>7.4092529328959991</v>
          </cell>
          <cell r="AQ16">
            <v>12.945912</v>
          </cell>
          <cell r="AR16">
            <v>-0.51783648000000049</v>
          </cell>
          <cell r="AS16">
            <v>1.0548</v>
          </cell>
          <cell r="AT16">
            <v>13.48287552</v>
          </cell>
          <cell r="AU16">
            <v>-2.3595032159999998</v>
          </cell>
          <cell r="AV16">
            <v>-3.7077907680000002</v>
          </cell>
          <cell r="AW16">
            <v>-2.3718949543838113</v>
          </cell>
          <cell r="AX16">
            <v>-8.7900000000000006E-2</v>
          </cell>
          <cell r="AY16">
            <v>-4.8192981703838109</v>
          </cell>
          <cell r="AZ16">
            <v>0</v>
          </cell>
          <cell r="BA16">
            <v>8.6635773496161903</v>
          </cell>
          <cell r="BC16">
            <v>0.64256154681284117</v>
          </cell>
          <cell r="BE16">
            <v>3.4999999999999996E-2</v>
          </cell>
          <cell r="BF16">
            <v>0.04</v>
          </cell>
          <cell r="BG16">
            <v>3.7499999999999999E-2</v>
          </cell>
          <cell r="BH16">
            <v>231.02872932309842</v>
          </cell>
          <cell r="BI16">
            <v>0</v>
          </cell>
          <cell r="BJ16">
            <v>231.02872932309842</v>
          </cell>
          <cell r="BK16">
            <v>632728.79999999993</v>
          </cell>
          <cell r="BL16">
            <v>723118.62857142859</v>
          </cell>
          <cell r="BM16">
            <v>677923.71428571432</v>
          </cell>
          <cell r="BN16">
            <v>-0.2453931362166184</v>
          </cell>
          <cell r="BO16">
            <v>198.63164828571431</v>
          </cell>
          <cell r="BP16">
            <v>32.397081037384112</v>
          </cell>
          <cell r="BQ16">
            <v>0.16310130493799124</v>
          </cell>
          <cell r="BS16">
            <v>550</v>
          </cell>
          <cell r="BT16">
            <v>392150</v>
          </cell>
          <cell r="BU16">
            <v>110</v>
          </cell>
          <cell r="BV16">
            <v>78430</v>
          </cell>
          <cell r="BW16">
            <v>470580</v>
          </cell>
          <cell r="BX16">
            <v>427800</v>
          </cell>
          <cell r="BY16">
            <v>898380</v>
          </cell>
          <cell r="CA16">
            <v>0.17696877765137153</v>
          </cell>
          <cell r="CB16">
            <v>0.45</v>
          </cell>
          <cell r="CC16">
            <v>0.12892000000000001</v>
          </cell>
          <cell r="CD16" t="str">
            <v>N/A</v>
          </cell>
        </row>
        <row r="17">
          <cell r="C17">
            <v>9</v>
          </cell>
          <cell r="D17" t="str">
            <v>Murray Hill Tower (fka Murray Hill)</v>
          </cell>
          <cell r="E17" t="str">
            <v>Murray Hill Tower (fka Murray Hill)</v>
          </cell>
          <cell r="F17" t="str">
            <v>New York Area</v>
          </cell>
          <cell r="G17" t="str">
            <v>245 E. 40th St. Manhattan NY 10016</v>
          </cell>
          <cell r="H17" t="str">
            <v xml:space="preserve">245 E. 40th St. </v>
          </cell>
          <cell r="I17" t="str">
            <v>Manhattan</v>
          </cell>
          <cell r="J17" t="str">
            <v>NY</v>
          </cell>
          <cell r="K17" t="str">
            <v>10016</v>
          </cell>
          <cell r="L17" t="str">
            <v>New York, NY</v>
          </cell>
          <cell r="M17">
            <v>1974</v>
          </cell>
          <cell r="N17">
            <v>1</v>
          </cell>
          <cell r="O17">
            <v>270</v>
          </cell>
          <cell r="P17">
            <v>800</v>
          </cell>
          <cell r="Q17">
            <v>0.98</v>
          </cell>
          <cell r="R17">
            <v>4474</v>
          </cell>
          <cell r="T17">
            <v>7.7</v>
          </cell>
          <cell r="U17">
            <v>0.04</v>
          </cell>
          <cell r="V17">
            <v>700000</v>
          </cell>
          <cell r="W17" t="str">
            <v>Cap Rate</v>
          </cell>
          <cell r="X17">
            <v>192.5</v>
          </cell>
          <cell r="Y17">
            <v>712962.96296296292</v>
          </cell>
          <cell r="Z17">
            <v>0.04</v>
          </cell>
          <cell r="AA17">
            <v>0</v>
          </cell>
          <cell r="AB17">
            <v>0.98</v>
          </cell>
          <cell r="AC17">
            <v>4474</v>
          </cell>
          <cell r="AD17">
            <v>270</v>
          </cell>
          <cell r="AE17">
            <v>800</v>
          </cell>
          <cell r="AG17">
            <v>2.0000000000000018E-2</v>
          </cell>
          <cell r="AH17">
            <v>350</v>
          </cell>
          <cell r="AI17">
            <v>0.17499999999999999</v>
          </cell>
          <cell r="AJ17">
            <v>0.27500000000000002</v>
          </cell>
          <cell r="AK17">
            <v>31.247831999999999</v>
          </cell>
          <cell r="AL17">
            <v>8.5297207010399987</v>
          </cell>
          <cell r="AM17">
            <v>0</v>
          </cell>
          <cell r="AN17">
            <v>-8.1000000000000003E-2</v>
          </cell>
          <cell r="AO17">
            <v>8.4487207010399992</v>
          </cell>
          <cell r="AQ17">
            <v>14.495760000000001</v>
          </cell>
          <cell r="AR17">
            <v>-0.28991520000000026</v>
          </cell>
          <cell r="AS17">
            <v>1.1339999999999999</v>
          </cell>
          <cell r="AT17">
            <v>15.339844800000002</v>
          </cell>
          <cell r="AU17">
            <v>-2.6844728400000002</v>
          </cell>
          <cell r="AV17">
            <v>-4.2184573200000006</v>
          </cell>
          <cell r="AW17">
            <v>-2.7026563598604341</v>
          </cell>
          <cell r="AX17">
            <v>-8.1000000000000003E-2</v>
          </cell>
          <cell r="AY17">
            <v>-5.4681291998604342</v>
          </cell>
          <cell r="AZ17">
            <v>0</v>
          </cell>
          <cell r="BA17">
            <v>9.8717156001395665</v>
          </cell>
          <cell r="BC17">
            <v>0.6435342553230764</v>
          </cell>
          <cell r="BE17">
            <v>3.4999999999999996E-2</v>
          </cell>
          <cell r="BF17">
            <v>0.04</v>
          </cell>
          <cell r="BG17">
            <v>3.7499999999999999E-2</v>
          </cell>
          <cell r="BH17">
            <v>263.24574933705514</v>
          </cell>
          <cell r="BI17">
            <v>0</v>
          </cell>
          <cell r="BJ17">
            <v>263.24574933705514</v>
          </cell>
          <cell r="BK17">
            <v>781195.79999999993</v>
          </cell>
          <cell r="BL17">
            <v>892795.20000000007</v>
          </cell>
          <cell r="BM17">
            <v>836995.5</v>
          </cell>
          <cell r="BN17">
            <v>-0.16964732142857142</v>
          </cell>
          <cell r="BO17">
            <v>225.98878500000001</v>
          </cell>
          <cell r="BP17">
            <v>37.256964337055138</v>
          </cell>
          <cell r="BQ17">
            <v>0.16486200559490216</v>
          </cell>
          <cell r="BS17">
            <v>550</v>
          </cell>
          <cell r="BT17">
            <v>440000</v>
          </cell>
          <cell r="BU17">
            <v>110</v>
          </cell>
          <cell r="BV17">
            <v>88000</v>
          </cell>
          <cell r="BW17">
            <v>528000</v>
          </cell>
          <cell r="BX17">
            <v>480000</v>
          </cell>
          <cell r="BY17">
            <v>1008000</v>
          </cell>
          <cell r="CA17">
            <v>0.17696877765137156</v>
          </cell>
          <cell r="CB17">
            <v>0.45</v>
          </cell>
          <cell r="CC17">
            <v>0.12892000000000001</v>
          </cell>
          <cell r="CD17" t="str">
            <v>N/A</v>
          </cell>
        </row>
        <row r="18">
          <cell r="C18">
            <v>10</v>
          </cell>
          <cell r="D18" t="str">
            <v>Prism at Park Avenue South (fka 400 Park Avenue South)</v>
          </cell>
          <cell r="E18" t="str">
            <v>Prism at Park Avenue South (fka 400 Park Avenue South)</v>
          </cell>
          <cell r="F18" t="str">
            <v>New York Area</v>
          </cell>
          <cell r="G18" t="str">
            <v>50 East 28th Street New York NY 10016</v>
          </cell>
          <cell r="H18" t="str">
            <v xml:space="preserve">50 East 28th Street </v>
          </cell>
          <cell r="I18" t="str">
            <v>New York</v>
          </cell>
          <cell r="J18" t="str">
            <v>NY</v>
          </cell>
          <cell r="K18" t="str">
            <v>10016</v>
          </cell>
          <cell r="L18" t="str">
            <v>New York, NY</v>
          </cell>
          <cell r="M18">
            <v>2015</v>
          </cell>
          <cell r="N18">
            <v>1</v>
          </cell>
          <cell r="O18">
            <v>269</v>
          </cell>
          <cell r="P18">
            <v>795</v>
          </cell>
          <cell r="Q18">
            <v>0.94</v>
          </cell>
          <cell r="R18">
            <v>5094</v>
          </cell>
          <cell r="T18">
            <v>10.6</v>
          </cell>
          <cell r="U18">
            <v>0.04</v>
          </cell>
          <cell r="V18">
            <v>900000</v>
          </cell>
          <cell r="W18" t="str">
            <v>Cap Rate</v>
          </cell>
          <cell r="X18">
            <v>265</v>
          </cell>
          <cell r="Y18">
            <v>985130.11152416351</v>
          </cell>
          <cell r="Z18">
            <v>0.04</v>
          </cell>
          <cell r="AA18">
            <v>0</v>
          </cell>
          <cell r="AB18">
            <v>0.94</v>
          </cell>
          <cell r="AC18">
            <v>5094</v>
          </cell>
          <cell r="AD18">
            <v>269</v>
          </cell>
          <cell r="AE18">
            <v>795</v>
          </cell>
          <cell r="AG18">
            <v>6.0000000000000053E-2</v>
          </cell>
          <cell r="AH18">
            <v>450</v>
          </cell>
          <cell r="AI18">
            <v>0.17499999999999999</v>
          </cell>
          <cell r="AJ18">
            <v>0.27500000000000002</v>
          </cell>
          <cell r="AK18">
            <v>34.573175999999997</v>
          </cell>
          <cell r="AL18">
            <v>9.4024863717839988</v>
          </cell>
          <cell r="AM18">
            <v>0</v>
          </cell>
          <cell r="AN18">
            <v>-8.0699999999999994E-2</v>
          </cell>
          <cell r="AO18">
            <v>9.3217863717839986</v>
          </cell>
          <cell r="AQ18">
            <v>16.443432000000001</v>
          </cell>
          <cell r="AR18">
            <v>-0.98660592000000091</v>
          </cell>
          <cell r="AS18">
            <v>1.4525999999999999</v>
          </cell>
          <cell r="AT18">
            <v>16.909426079999999</v>
          </cell>
          <cell r="AU18">
            <v>-2.9591495639999996</v>
          </cell>
          <cell r="AV18">
            <v>-4.6500921719999999</v>
          </cell>
          <cell r="AW18">
            <v>-2.9810394744787163</v>
          </cell>
          <cell r="AX18">
            <v>-8.0699999999999994E-2</v>
          </cell>
          <cell r="AY18">
            <v>-6.0208890384787157</v>
          </cell>
          <cell r="AZ18">
            <v>0</v>
          </cell>
          <cell r="BA18">
            <v>10.888537041521284</v>
          </cell>
          <cell r="BC18">
            <v>0.6439329750168129</v>
          </cell>
          <cell r="BE18">
            <v>3.4999999999999996E-2</v>
          </cell>
          <cell r="BF18">
            <v>0.04</v>
          </cell>
          <cell r="BG18">
            <v>3.7499999999999999E-2</v>
          </cell>
          <cell r="BH18">
            <v>290.36098777390089</v>
          </cell>
          <cell r="BI18">
            <v>0</v>
          </cell>
          <cell r="BJ18">
            <v>290.36098777390089</v>
          </cell>
          <cell r="BK18">
            <v>864329.39999999991</v>
          </cell>
          <cell r="BL18">
            <v>987805.02857142861</v>
          </cell>
          <cell r="BM18">
            <v>926067.21428571432</v>
          </cell>
          <cell r="BN18">
            <v>-0.15589534747451073</v>
          </cell>
          <cell r="BO18">
            <v>249.11208064285717</v>
          </cell>
          <cell r="BP18">
            <v>41.248907131043723</v>
          </cell>
          <cell r="BQ18">
            <v>0.16558372851528125</v>
          </cell>
          <cell r="BS18">
            <v>650</v>
          </cell>
          <cell r="BT18">
            <v>516750</v>
          </cell>
          <cell r="BU18">
            <v>130</v>
          </cell>
          <cell r="BV18">
            <v>103350</v>
          </cell>
          <cell r="BW18">
            <v>620100</v>
          </cell>
          <cell r="BX18">
            <v>477000</v>
          </cell>
          <cell r="BY18">
            <v>1097100</v>
          </cell>
          <cell r="CA18">
            <v>0.17696877765137153</v>
          </cell>
          <cell r="CB18">
            <v>0.45</v>
          </cell>
          <cell r="CC18">
            <v>0.12892000000000001</v>
          </cell>
          <cell r="CD18" t="str">
            <v>N/A</v>
          </cell>
        </row>
        <row r="19">
          <cell r="C19">
            <v>11</v>
          </cell>
          <cell r="D19" t="str">
            <v>800 Sixth Ave (fka Chelsea)</v>
          </cell>
          <cell r="E19" t="str">
            <v>800 Sixth Ave (fka Chelsea)</v>
          </cell>
          <cell r="F19" t="str">
            <v>New York Area</v>
          </cell>
          <cell r="G19" t="str">
            <v>800 6th Ave. Manhattan NY 10001</v>
          </cell>
          <cell r="H19" t="str">
            <v xml:space="preserve">800 6th Ave. </v>
          </cell>
          <cell r="I19" t="str">
            <v>Manhattan</v>
          </cell>
          <cell r="J19" t="str">
            <v>NY</v>
          </cell>
          <cell r="K19" t="str">
            <v>10001</v>
          </cell>
          <cell r="L19" t="str">
            <v>New York, NY</v>
          </cell>
          <cell r="M19">
            <v>2003</v>
          </cell>
          <cell r="N19">
            <v>1</v>
          </cell>
          <cell r="O19">
            <v>266</v>
          </cell>
          <cell r="P19">
            <v>780</v>
          </cell>
          <cell r="Q19">
            <v>0.97</v>
          </cell>
          <cell r="R19">
            <v>4547</v>
          </cell>
          <cell r="T19">
            <v>9.9</v>
          </cell>
          <cell r="U19">
            <v>4.4999999999999998E-2</v>
          </cell>
          <cell r="V19">
            <v>875000</v>
          </cell>
          <cell r="W19" t="str">
            <v>Cap Rate</v>
          </cell>
          <cell r="X19">
            <v>220.00000000000003</v>
          </cell>
          <cell r="Y19">
            <v>827067.66917293239</v>
          </cell>
          <cell r="Z19">
            <v>4.4999999999999998E-2</v>
          </cell>
          <cell r="AA19">
            <v>0</v>
          </cell>
          <cell r="AB19">
            <v>0.97</v>
          </cell>
          <cell r="AC19">
            <v>4547</v>
          </cell>
          <cell r="AD19">
            <v>266</v>
          </cell>
          <cell r="AE19">
            <v>780</v>
          </cell>
          <cell r="AG19">
            <v>3.0000000000000027E-2</v>
          </cell>
          <cell r="AH19">
            <v>400</v>
          </cell>
          <cell r="AI19">
            <v>0.17499999999999999</v>
          </cell>
          <cell r="AJ19">
            <v>0.27500000000000002</v>
          </cell>
          <cell r="AK19">
            <v>31.749894000000001</v>
          </cell>
          <cell r="AL19">
            <v>8.5383719938439988</v>
          </cell>
          <cell r="AM19">
            <v>0</v>
          </cell>
          <cell r="AN19">
            <v>-7.9799999999999996E-2</v>
          </cell>
          <cell r="AO19">
            <v>8.4585719938439983</v>
          </cell>
          <cell r="AQ19">
            <v>14.514023999999999</v>
          </cell>
          <cell r="AR19">
            <v>-0.43542072000000037</v>
          </cell>
          <cell r="AS19">
            <v>1.2767999999999999</v>
          </cell>
          <cell r="AT19">
            <v>15.355403279999999</v>
          </cell>
          <cell r="AU19">
            <v>-2.6871955739999995</v>
          </cell>
          <cell r="AV19">
            <v>-4.2227359020000002</v>
          </cell>
          <cell r="AW19">
            <v>-2.7068212813591419</v>
          </cell>
          <cell r="AX19">
            <v>-7.9799999999999996E-2</v>
          </cell>
          <cell r="AY19">
            <v>-5.4738168553591411</v>
          </cell>
          <cell r="AZ19">
            <v>0</v>
          </cell>
          <cell r="BA19">
            <v>9.881586424640858</v>
          </cell>
          <cell r="BC19">
            <v>0.64352503444252485</v>
          </cell>
          <cell r="BE19">
            <v>3.7499999999999999E-2</v>
          </cell>
          <cell r="BF19">
            <v>4.2499999999999996E-2</v>
          </cell>
          <cell r="BG19">
            <v>3.9999999999999994E-2</v>
          </cell>
          <cell r="BH19">
            <v>247.03966061602148</v>
          </cell>
          <cell r="BI19">
            <v>0</v>
          </cell>
          <cell r="BJ19">
            <v>247.03966061602148</v>
          </cell>
          <cell r="BK19">
            <v>747056.32941176475</v>
          </cell>
          <cell r="BL19">
            <v>846663.84000000008</v>
          </cell>
          <cell r="BM19">
            <v>796860.08470588247</v>
          </cell>
          <cell r="BN19">
            <v>-0.22604886877828045</v>
          </cell>
          <cell r="BO19">
            <v>211.96478253176474</v>
          </cell>
          <cell r="BP19">
            <v>35.074878084256738</v>
          </cell>
          <cell r="BQ19">
            <v>0.16547502686678839</v>
          </cell>
          <cell r="BS19">
            <v>600</v>
          </cell>
          <cell r="BT19">
            <v>468000</v>
          </cell>
          <cell r="BU19">
            <v>120</v>
          </cell>
          <cell r="BV19">
            <v>93600</v>
          </cell>
          <cell r="BW19">
            <v>561600</v>
          </cell>
          <cell r="BX19">
            <v>468000</v>
          </cell>
          <cell r="BY19">
            <v>1029600</v>
          </cell>
          <cell r="CA19">
            <v>0.18886874288964733</v>
          </cell>
          <cell r="CB19">
            <v>0.45</v>
          </cell>
          <cell r="CC19">
            <v>0.12892000000000001</v>
          </cell>
          <cell r="CD19" t="str">
            <v>N/A</v>
          </cell>
        </row>
        <row r="20">
          <cell r="C20">
            <v>12</v>
          </cell>
          <cell r="D20" t="str">
            <v>303 East 83rd (fka Camargue)</v>
          </cell>
          <cell r="E20" t="str">
            <v>303 East 83rd (fka Camargue)</v>
          </cell>
          <cell r="F20" t="str">
            <v>New York Area</v>
          </cell>
          <cell r="G20" t="str">
            <v>303 E 83rd St. Manhattan NY 10028</v>
          </cell>
          <cell r="H20" t="str">
            <v xml:space="preserve">303 E 83rd St. </v>
          </cell>
          <cell r="I20" t="str">
            <v>Manhattan</v>
          </cell>
          <cell r="J20" t="str">
            <v>NY</v>
          </cell>
          <cell r="K20" t="str">
            <v>10028</v>
          </cell>
          <cell r="L20" t="str">
            <v>New York, NY</v>
          </cell>
          <cell r="M20">
            <v>1976</v>
          </cell>
          <cell r="N20">
            <v>1</v>
          </cell>
          <cell r="O20">
            <v>261</v>
          </cell>
          <cell r="P20">
            <v>797</v>
          </cell>
          <cell r="Q20">
            <v>0.97</v>
          </cell>
          <cell r="R20">
            <v>3823</v>
          </cell>
          <cell r="T20">
            <v>7.4</v>
          </cell>
          <cell r="U20">
            <v>0.04</v>
          </cell>
          <cell r="V20">
            <v>700000</v>
          </cell>
          <cell r="W20" t="str">
            <v>Cap Rate</v>
          </cell>
          <cell r="X20">
            <v>185</v>
          </cell>
          <cell r="Y20">
            <v>708812.26053639851</v>
          </cell>
          <cell r="Z20">
            <v>0.04</v>
          </cell>
          <cell r="AA20">
            <v>0</v>
          </cell>
          <cell r="AB20">
            <v>0.97</v>
          </cell>
          <cell r="AC20">
            <v>3823</v>
          </cell>
          <cell r="AD20">
            <v>261</v>
          </cell>
          <cell r="AE20">
            <v>797</v>
          </cell>
          <cell r="AG20">
            <v>3.0000000000000027E-2</v>
          </cell>
          <cell r="AH20">
            <v>300</v>
          </cell>
          <cell r="AI20">
            <v>0.17499999999999999</v>
          </cell>
          <cell r="AJ20">
            <v>0.27500000000000002</v>
          </cell>
          <cell r="AK20">
            <v>26.454846000000003</v>
          </cell>
          <cell r="AL20">
            <v>6.9806666688660002</v>
          </cell>
          <cell r="AM20">
            <v>0</v>
          </cell>
          <cell r="AN20">
            <v>-7.8299999999999995E-2</v>
          </cell>
          <cell r="AO20">
            <v>6.9023666688660006</v>
          </cell>
          <cell r="AQ20">
            <v>11.973636000000001</v>
          </cell>
          <cell r="AR20">
            <v>-0.35920908000000035</v>
          </cell>
          <cell r="AS20">
            <v>0.93959999999999999</v>
          </cell>
          <cell r="AT20">
            <v>12.55402692</v>
          </cell>
          <cell r="AU20">
            <v>-2.1969547110000001</v>
          </cell>
          <cell r="AV20">
            <v>-3.4523574030000002</v>
          </cell>
          <cell r="AW20">
            <v>-2.2092545990034882</v>
          </cell>
          <cell r="AX20">
            <v>-7.8299999999999995E-2</v>
          </cell>
          <cell r="AY20">
            <v>-4.4845093100034878</v>
          </cell>
          <cell r="AZ20">
            <v>0</v>
          </cell>
          <cell r="BA20">
            <v>8.0695176099965131</v>
          </cell>
          <cell r="BC20">
            <v>0.6427832010731831</v>
          </cell>
          <cell r="BE20">
            <v>3.4999999999999996E-2</v>
          </cell>
          <cell r="BF20">
            <v>0.04</v>
          </cell>
          <cell r="BG20">
            <v>3.7499999999999999E-2</v>
          </cell>
          <cell r="BH20">
            <v>215.1871362665737</v>
          </cell>
          <cell r="BI20">
            <v>0</v>
          </cell>
          <cell r="BJ20">
            <v>215.1871362665737</v>
          </cell>
          <cell r="BK20">
            <v>661371.15</v>
          </cell>
          <cell r="BL20">
            <v>755852.74285714305</v>
          </cell>
          <cell r="BM20">
            <v>708611.94642857159</v>
          </cell>
          <cell r="BN20">
            <v>-0.29436582976979986</v>
          </cell>
          <cell r="BO20">
            <v>184.9477180178572</v>
          </cell>
          <cell r="BP20">
            <v>30.239418248716504</v>
          </cell>
          <cell r="BQ20">
            <v>0.16350252153852907</v>
          </cell>
          <cell r="BS20">
            <v>550</v>
          </cell>
          <cell r="BT20">
            <v>438350</v>
          </cell>
          <cell r="BU20">
            <v>110</v>
          </cell>
          <cell r="BV20">
            <v>87670</v>
          </cell>
          <cell r="BW20">
            <v>526020</v>
          </cell>
          <cell r="BX20">
            <v>478200</v>
          </cell>
          <cell r="BY20">
            <v>1004220</v>
          </cell>
          <cell r="CA20">
            <v>0.17696877765137148</v>
          </cell>
          <cell r="CB20">
            <v>0.45</v>
          </cell>
          <cell r="CC20">
            <v>0.12892000000000001</v>
          </cell>
          <cell r="CD20" t="str">
            <v>N/A</v>
          </cell>
        </row>
        <row r="21">
          <cell r="C21">
            <v>13</v>
          </cell>
          <cell r="D21" t="str">
            <v>Hudson Crossing</v>
          </cell>
          <cell r="E21" t="str">
            <v>Hudson Crossing</v>
          </cell>
          <cell r="F21" t="str">
            <v>New York Area</v>
          </cell>
          <cell r="G21" t="str">
            <v>400 West 37th St Manhattan NY 10018</v>
          </cell>
          <cell r="H21" t="str">
            <v xml:space="preserve">400 West 37th St </v>
          </cell>
          <cell r="I21" t="str">
            <v>Manhattan</v>
          </cell>
          <cell r="J21" t="str">
            <v>NY</v>
          </cell>
          <cell r="K21" t="str">
            <v>10018</v>
          </cell>
          <cell r="L21" t="str">
            <v>New York, NY</v>
          </cell>
          <cell r="M21">
            <v>2003</v>
          </cell>
          <cell r="N21">
            <v>1</v>
          </cell>
          <cell r="O21">
            <v>259</v>
          </cell>
          <cell r="P21">
            <v>523</v>
          </cell>
          <cell r="Q21">
            <v>0.96</v>
          </cell>
          <cell r="R21">
            <v>3203</v>
          </cell>
          <cell r="T21">
            <v>7.9</v>
          </cell>
          <cell r="U21">
            <v>4.4999999999999998E-2</v>
          </cell>
          <cell r="V21">
            <v>700000</v>
          </cell>
          <cell r="W21" t="str">
            <v>Cap Rate</v>
          </cell>
          <cell r="X21">
            <v>175.55555555555557</v>
          </cell>
          <cell r="Y21">
            <v>677820.67782067787</v>
          </cell>
          <cell r="Z21">
            <v>4.4999999999999998E-2</v>
          </cell>
          <cell r="AA21">
            <v>0</v>
          </cell>
          <cell r="AB21">
            <v>0.96</v>
          </cell>
          <cell r="AC21">
            <v>3203</v>
          </cell>
          <cell r="AD21">
            <v>259</v>
          </cell>
          <cell r="AE21">
            <v>523</v>
          </cell>
          <cell r="AG21">
            <v>4.0000000000000036E-2</v>
          </cell>
          <cell r="AH21">
            <v>375</v>
          </cell>
          <cell r="AI21">
            <v>0.15</v>
          </cell>
          <cell r="AJ21">
            <v>0.27500000000000002</v>
          </cell>
          <cell r="AK21">
            <v>23.804171999999998</v>
          </cell>
          <cell r="AL21">
            <v>6.2330986340279999</v>
          </cell>
          <cell r="AM21">
            <v>0</v>
          </cell>
          <cell r="AN21">
            <v>-7.7700000000000005E-2</v>
          </cell>
          <cell r="AO21">
            <v>6.1553986340279998</v>
          </cell>
          <cell r="AQ21">
            <v>9.9549240000000001</v>
          </cell>
          <cell r="AR21">
            <v>-0.39819696000000038</v>
          </cell>
          <cell r="AS21">
            <v>1.1655</v>
          </cell>
          <cell r="AT21">
            <v>10.72222704</v>
          </cell>
          <cell r="AU21">
            <v>-1.6083340559999999</v>
          </cell>
          <cell r="AV21">
            <v>-2.9486124360000003</v>
          </cell>
          <cell r="AW21">
            <v>-2.0323094560297856</v>
          </cell>
          <cell r="AX21">
            <v>-7.7700000000000005E-2</v>
          </cell>
          <cell r="AY21">
            <v>-3.7183435120297856</v>
          </cell>
          <cell r="AZ21">
            <v>0</v>
          </cell>
          <cell r="BA21">
            <v>7.0038835279702143</v>
          </cell>
          <cell r="BC21">
            <v>0.65321164174585644</v>
          </cell>
          <cell r="BE21">
            <v>0.04</v>
          </cell>
          <cell r="BF21">
            <v>4.4999999999999998E-2</v>
          </cell>
          <cell r="BG21">
            <v>4.2499999999999996E-2</v>
          </cell>
          <cell r="BH21">
            <v>164.79725948165211</v>
          </cell>
          <cell r="BI21">
            <v>0</v>
          </cell>
          <cell r="BJ21">
            <v>164.79725948165211</v>
          </cell>
          <cell r="BK21">
            <v>528981.6</v>
          </cell>
          <cell r="BL21">
            <v>595104.29999999993</v>
          </cell>
          <cell r="BM21">
            <v>562042.94999999995</v>
          </cell>
          <cell r="BN21">
            <v>-0.1471016571064373</v>
          </cell>
          <cell r="BO21">
            <v>145.56912404999997</v>
          </cell>
          <cell r="BP21">
            <v>19.228135431652134</v>
          </cell>
          <cell r="BQ21">
            <v>0.1320893806096386</v>
          </cell>
          <cell r="BS21">
            <v>550</v>
          </cell>
          <cell r="BT21">
            <v>287650</v>
          </cell>
          <cell r="BU21">
            <v>110</v>
          </cell>
          <cell r="BV21">
            <v>57530</v>
          </cell>
          <cell r="BW21">
            <v>345180</v>
          </cell>
          <cell r="BX21">
            <v>313800</v>
          </cell>
          <cell r="BY21">
            <v>658980</v>
          </cell>
          <cell r="CA21">
            <v>0.21257248131133599</v>
          </cell>
          <cell r="CB21">
            <v>0.45</v>
          </cell>
          <cell r="CC21">
            <v>0.12892000000000001</v>
          </cell>
          <cell r="CD21" t="str">
            <v>N/A</v>
          </cell>
        </row>
        <row r="22">
          <cell r="C22">
            <v>14</v>
          </cell>
          <cell r="D22" t="str">
            <v>300 East 39th (fka East 39th)</v>
          </cell>
          <cell r="E22" t="str">
            <v>300 East 39th (fka East 39th)</v>
          </cell>
          <cell r="F22" t="str">
            <v>New York Area</v>
          </cell>
          <cell r="G22" t="str">
            <v>300 E. 39th St. Manhattan NY 10016</v>
          </cell>
          <cell r="H22" t="str">
            <v xml:space="preserve">300 E. 39th St. </v>
          </cell>
          <cell r="I22" t="str">
            <v>Manhattan</v>
          </cell>
          <cell r="J22" t="str">
            <v>NY</v>
          </cell>
          <cell r="K22" t="str">
            <v>10016</v>
          </cell>
          <cell r="L22" t="str">
            <v>New York, NY</v>
          </cell>
          <cell r="M22">
            <v>2001</v>
          </cell>
          <cell r="N22">
            <v>1</v>
          </cell>
          <cell r="O22">
            <v>254</v>
          </cell>
          <cell r="P22">
            <v>735</v>
          </cell>
          <cell r="Q22">
            <v>0.99</v>
          </cell>
          <cell r="R22">
            <v>4196</v>
          </cell>
          <cell r="T22">
            <v>9.4</v>
          </cell>
          <cell r="U22">
            <v>4.2500000000000003E-2</v>
          </cell>
          <cell r="V22">
            <v>850000</v>
          </cell>
          <cell r="W22" t="str">
            <v>Cap Rate</v>
          </cell>
          <cell r="X22">
            <v>221.17647058823528</v>
          </cell>
          <cell r="Y22">
            <v>870773.50625289488</v>
          </cell>
          <cell r="Z22">
            <v>4.2500000000000003E-2</v>
          </cell>
          <cell r="AA22">
            <v>0</v>
          </cell>
          <cell r="AB22">
            <v>0.99</v>
          </cell>
          <cell r="AC22">
            <v>4196</v>
          </cell>
          <cell r="AD22">
            <v>254</v>
          </cell>
          <cell r="AE22">
            <v>735</v>
          </cell>
          <cell r="AG22">
            <v>1.0000000000000009E-2</v>
          </cell>
          <cell r="AH22">
            <v>350</v>
          </cell>
          <cell r="AI22">
            <v>0.17499999999999999</v>
          </cell>
          <cell r="AJ22">
            <v>0.27500000000000002</v>
          </cell>
          <cell r="AK22">
            <v>29.726664000000003</v>
          </cell>
          <cell r="AL22">
            <v>7.6336289552160004</v>
          </cell>
          <cell r="AM22">
            <v>0</v>
          </cell>
          <cell r="AN22">
            <v>-7.6200000000000004E-2</v>
          </cell>
          <cell r="AO22">
            <v>7.5574289552160003</v>
          </cell>
          <cell r="AQ22">
            <v>12.789408</v>
          </cell>
          <cell r="AR22">
            <v>-0.1278940800000001</v>
          </cell>
          <cell r="AS22">
            <v>1.0668</v>
          </cell>
          <cell r="AT22">
            <v>13.72831392</v>
          </cell>
          <cell r="AU22">
            <v>-2.4024549359999998</v>
          </cell>
          <cell r="AV22">
            <v>-3.7752863280000004</v>
          </cell>
          <cell r="AW22">
            <v>-2.4189569528646997</v>
          </cell>
          <cell r="AX22">
            <v>-7.6200000000000004E-2</v>
          </cell>
          <cell r="AY22">
            <v>-4.8976118888646996</v>
          </cell>
          <cell r="AZ22">
            <v>0</v>
          </cell>
          <cell r="BA22">
            <v>8.8307020311352993</v>
          </cell>
          <cell r="BC22">
            <v>0.64324738511918433</v>
          </cell>
          <cell r="BE22">
            <v>3.7499999999999999E-2</v>
          </cell>
          <cell r="BF22">
            <v>4.2499999999999996E-2</v>
          </cell>
          <cell r="BG22">
            <v>3.9999999999999994E-2</v>
          </cell>
          <cell r="BH22">
            <v>220.76755077838251</v>
          </cell>
          <cell r="BI22">
            <v>0</v>
          </cell>
          <cell r="BJ22">
            <v>220.76755077838251</v>
          </cell>
          <cell r="BK22">
            <v>699450.91764705896</v>
          </cell>
          <cell r="BL22">
            <v>792711.04000000015</v>
          </cell>
          <cell r="BM22">
            <v>746080.97882352956</v>
          </cell>
          <cell r="BN22">
            <v>-0.19438399867883649</v>
          </cell>
          <cell r="BO22">
            <v>189.5045686211765</v>
          </cell>
          <cell r="BP22">
            <v>31.262982157206011</v>
          </cell>
          <cell r="BQ22">
            <v>0.16497218185647733</v>
          </cell>
          <cell r="BS22">
            <v>550</v>
          </cell>
          <cell r="BT22">
            <v>404250</v>
          </cell>
          <cell r="BU22">
            <v>110</v>
          </cell>
          <cell r="BV22">
            <v>80850</v>
          </cell>
          <cell r="BW22">
            <v>485100</v>
          </cell>
          <cell r="BX22">
            <v>441000</v>
          </cell>
          <cell r="BY22">
            <v>926100</v>
          </cell>
          <cell r="CA22">
            <v>0.18886874288964733</v>
          </cell>
          <cell r="CB22">
            <v>0.45</v>
          </cell>
          <cell r="CC22">
            <v>0.12892000000000001</v>
          </cell>
          <cell r="CD22" t="str">
            <v>N/A</v>
          </cell>
        </row>
        <row r="23">
          <cell r="C23">
            <v>15</v>
          </cell>
          <cell r="D23" t="str">
            <v>71 Broadway</v>
          </cell>
          <cell r="E23" t="str">
            <v>71 Broadway</v>
          </cell>
          <cell r="F23" t="str">
            <v>New York Area</v>
          </cell>
          <cell r="G23" t="str">
            <v>71 Broadway Manhattan NY 10006</v>
          </cell>
          <cell r="H23" t="str">
            <v xml:space="preserve">71 Broadway </v>
          </cell>
          <cell r="I23" t="str">
            <v>Manhattan</v>
          </cell>
          <cell r="J23" t="str">
            <v>NY</v>
          </cell>
          <cell r="K23" t="str">
            <v>10006</v>
          </cell>
          <cell r="L23" t="str">
            <v>New York, NY</v>
          </cell>
          <cell r="M23">
            <v>1997</v>
          </cell>
          <cell r="N23">
            <v>1</v>
          </cell>
          <cell r="O23">
            <v>238</v>
          </cell>
          <cell r="P23">
            <v>793</v>
          </cell>
          <cell r="Q23">
            <v>0.98</v>
          </cell>
          <cell r="R23">
            <v>3831</v>
          </cell>
          <cell r="T23">
            <v>6.7</v>
          </cell>
          <cell r="U23">
            <v>4.2500000000000003E-2</v>
          </cell>
          <cell r="V23">
            <v>650000</v>
          </cell>
          <cell r="W23" t="str">
            <v>Cap Rate</v>
          </cell>
          <cell r="X23">
            <v>157.64705882352939</v>
          </cell>
          <cell r="Y23">
            <v>662382.60009886301</v>
          </cell>
          <cell r="Z23">
            <v>4.250000000000001E-2</v>
          </cell>
          <cell r="AA23">
            <v>0</v>
          </cell>
          <cell r="AB23">
            <v>0.98</v>
          </cell>
          <cell r="AC23">
            <v>3831</v>
          </cell>
          <cell r="AD23">
            <v>238</v>
          </cell>
          <cell r="AE23">
            <v>793</v>
          </cell>
          <cell r="AG23">
            <v>2.0000000000000018E-2</v>
          </cell>
          <cell r="AH23">
            <v>300</v>
          </cell>
          <cell r="AI23">
            <v>0.17499999999999999</v>
          </cell>
          <cell r="AJ23">
            <v>0.27500000000000002</v>
          </cell>
          <cell r="AK23">
            <v>26.758908000000002</v>
          </cell>
          <cell r="AL23">
            <v>6.4386749251440003</v>
          </cell>
          <cell r="AM23">
            <v>0</v>
          </cell>
          <cell r="AN23">
            <v>-7.1400000000000005E-2</v>
          </cell>
          <cell r="AO23">
            <v>6.3672749251440006</v>
          </cell>
          <cell r="AQ23">
            <v>10.941336</v>
          </cell>
          <cell r="AR23">
            <v>-0.2188267200000002</v>
          </cell>
          <cell r="AS23">
            <v>0.85680000000000001</v>
          </cell>
          <cell r="AT23">
            <v>11.579309279999999</v>
          </cell>
          <cell r="AU23">
            <v>-2.0263791239999995</v>
          </cell>
          <cell r="AV23">
            <v>-3.1843100519999998</v>
          </cell>
          <cell r="AW23">
            <v>-2.0387652041073205</v>
          </cell>
          <cell r="AX23">
            <v>-7.1400000000000005E-2</v>
          </cell>
          <cell r="AY23">
            <v>-4.1365443281073198</v>
          </cell>
          <cell r="AZ23">
            <v>0</v>
          </cell>
          <cell r="BA23">
            <v>7.4427649518926788</v>
          </cell>
          <cell r="BC23">
            <v>0.64276415560882916</v>
          </cell>
          <cell r="BE23">
            <v>3.7499999999999999E-2</v>
          </cell>
          <cell r="BF23">
            <v>4.2499999999999996E-2</v>
          </cell>
          <cell r="BG23">
            <v>3.9999999999999994E-2</v>
          </cell>
          <cell r="BH23">
            <v>186.06912379731699</v>
          </cell>
          <cell r="BI23">
            <v>0</v>
          </cell>
          <cell r="BJ23">
            <v>186.06912379731699</v>
          </cell>
          <cell r="BK23">
            <v>629621.3647058825</v>
          </cell>
          <cell r="BL23">
            <v>713570.88000000012</v>
          </cell>
          <cell r="BM23">
            <v>671596.12235294131</v>
          </cell>
          <cell r="BN23">
            <v>-0.32785271687489614</v>
          </cell>
          <cell r="BO23">
            <v>159.83987712000004</v>
          </cell>
          <cell r="BP23">
            <v>26.229246677316951</v>
          </cell>
          <cell r="BQ23">
            <v>0.16409701477451266</v>
          </cell>
          <cell r="BS23">
            <v>550</v>
          </cell>
          <cell r="BT23">
            <v>436150</v>
          </cell>
          <cell r="BU23">
            <v>110</v>
          </cell>
          <cell r="BV23">
            <v>87230</v>
          </cell>
          <cell r="BW23">
            <v>523380</v>
          </cell>
          <cell r="BX23">
            <v>475800</v>
          </cell>
          <cell r="BY23">
            <v>999180</v>
          </cell>
          <cell r="CA23">
            <v>0.18886874288964728</v>
          </cell>
          <cell r="CB23">
            <v>0.45</v>
          </cell>
          <cell r="CC23">
            <v>0.12892000000000001</v>
          </cell>
          <cell r="CD23" t="str">
            <v>N/A</v>
          </cell>
        </row>
        <row r="24">
          <cell r="C24">
            <v>16</v>
          </cell>
          <cell r="D24" t="str">
            <v>170 Amsterdam</v>
          </cell>
          <cell r="E24" t="str">
            <v>170 Amsterdam</v>
          </cell>
          <cell r="F24" t="str">
            <v>New York Area</v>
          </cell>
          <cell r="G24" t="str">
            <v>170 Amsterdam Avenue New York NY 10023</v>
          </cell>
          <cell r="H24" t="str">
            <v xml:space="preserve">170 Amsterdam Avenue </v>
          </cell>
          <cell r="I24" t="str">
            <v>New York</v>
          </cell>
          <cell r="J24" t="str">
            <v>NY</v>
          </cell>
          <cell r="K24" t="str">
            <v>10023</v>
          </cell>
          <cell r="L24" t="str">
            <v>New York, NY</v>
          </cell>
          <cell r="M24">
            <v>2016</v>
          </cell>
          <cell r="N24">
            <v>1</v>
          </cell>
          <cell r="O24">
            <v>236</v>
          </cell>
          <cell r="P24">
            <v>707</v>
          </cell>
          <cell r="Q24">
            <v>0.94</v>
          </cell>
          <cell r="R24">
            <v>4880</v>
          </cell>
          <cell r="T24">
            <v>9.8000000000000007</v>
          </cell>
          <cell r="U24">
            <v>4.4999999999999998E-2</v>
          </cell>
          <cell r="V24">
            <v>900000</v>
          </cell>
          <cell r="W24" t="str">
            <v>Cap Rate</v>
          </cell>
          <cell r="X24">
            <v>217.7777777777778</v>
          </cell>
          <cell r="Y24">
            <v>922787.19397363474</v>
          </cell>
          <cell r="Z24">
            <v>4.4999999999999998E-2</v>
          </cell>
          <cell r="AA24">
            <v>0</v>
          </cell>
          <cell r="AB24">
            <v>0.94</v>
          </cell>
          <cell r="AC24">
            <v>4880</v>
          </cell>
          <cell r="AD24">
            <v>236</v>
          </cell>
          <cell r="AE24">
            <v>707</v>
          </cell>
          <cell r="AG24">
            <v>6.0000000000000053E-2</v>
          </cell>
          <cell r="AH24">
            <v>425</v>
          </cell>
          <cell r="AI24">
            <v>0.17499999999999999</v>
          </cell>
          <cell r="AJ24">
            <v>0.27500000000000002</v>
          </cell>
          <cell r="AK24">
            <v>33.080520000000007</v>
          </cell>
          <cell r="AL24">
            <v>7.8928797499200005</v>
          </cell>
          <cell r="AM24">
            <v>0</v>
          </cell>
          <cell r="AN24">
            <v>-7.0800000000000002E-2</v>
          </cell>
          <cell r="AO24">
            <v>7.8220797499200003</v>
          </cell>
          <cell r="AQ24">
            <v>13.82016</v>
          </cell>
          <cell r="AR24">
            <v>-0.82920960000000066</v>
          </cell>
          <cell r="AS24">
            <v>1.2036</v>
          </cell>
          <cell r="AT24">
            <v>14.194550399999999</v>
          </cell>
          <cell r="AU24">
            <v>-2.4840463199999996</v>
          </cell>
          <cell r="AV24">
            <v>-3.9035013599999999</v>
          </cell>
          <cell r="AW24">
            <v>-2.5028263659946335</v>
          </cell>
          <cell r="AX24">
            <v>-7.0800000000000002E-2</v>
          </cell>
          <cell r="AY24">
            <v>-5.0576726859946337</v>
          </cell>
          <cell r="AZ24">
            <v>0</v>
          </cell>
          <cell r="BA24">
            <v>9.1368777140053652</v>
          </cell>
          <cell r="BC24">
            <v>0.64368912410254053</v>
          </cell>
          <cell r="BE24">
            <v>3.7499999999999999E-2</v>
          </cell>
          <cell r="BF24">
            <v>4.2500000000000003E-2</v>
          </cell>
          <cell r="BG24">
            <v>0.04</v>
          </cell>
          <cell r="BH24">
            <v>228.42194285013412</v>
          </cell>
          <cell r="BI24">
            <v>0</v>
          </cell>
          <cell r="BJ24">
            <v>228.42194285013412</v>
          </cell>
          <cell r="BK24">
            <v>778365.17647058843</v>
          </cell>
          <cell r="BL24">
            <v>882147.20000000019</v>
          </cell>
          <cell r="BM24">
            <v>830256.18823529431</v>
          </cell>
          <cell r="BN24">
            <v>-6.7986587374223362E-2</v>
          </cell>
          <cell r="BO24">
            <v>195.94046042352946</v>
          </cell>
          <cell r="BP24">
            <v>32.481482426604657</v>
          </cell>
          <cell r="BQ24">
            <v>0.16577220629366307</v>
          </cell>
          <cell r="BS24">
            <v>550</v>
          </cell>
          <cell r="BT24">
            <v>388850</v>
          </cell>
          <cell r="BU24">
            <v>110</v>
          </cell>
          <cell r="BV24">
            <v>77770</v>
          </cell>
          <cell r="BW24">
            <v>466620</v>
          </cell>
          <cell r="BX24">
            <v>424200</v>
          </cell>
          <cell r="BY24">
            <v>890820</v>
          </cell>
          <cell r="CA24">
            <v>0.18886874288964728</v>
          </cell>
          <cell r="CB24">
            <v>0.45</v>
          </cell>
          <cell r="CC24">
            <v>0.12892000000000001</v>
          </cell>
          <cell r="CD24" t="str">
            <v>N/A</v>
          </cell>
        </row>
        <row r="25">
          <cell r="C25">
            <v>17</v>
          </cell>
          <cell r="D25" t="str">
            <v>West 54th</v>
          </cell>
          <cell r="E25" t="str">
            <v>West 54th</v>
          </cell>
          <cell r="F25" t="str">
            <v>New York Area</v>
          </cell>
          <cell r="G25" t="str">
            <v>505 W. 54th St. Manhattan NY 10019</v>
          </cell>
          <cell r="H25" t="str">
            <v xml:space="preserve">505 W. 54th St. </v>
          </cell>
          <cell r="I25" t="str">
            <v>Manhattan</v>
          </cell>
          <cell r="J25" t="str">
            <v>NY</v>
          </cell>
          <cell r="K25" t="str">
            <v>10019</v>
          </cell>
          <cell r="L25" t="str">
            <v>New York, NY</v>
          </cell>
          <cell r="M25">
            <v>2001</v>
          </cell>
          <cell r="N25">
            <v>1</v>
          </cell>
          <cell r="O25">
            <v>222</v>
          </cell>
          <cell r="P25">
            <v>694</v>
          </cell>
          <cell r="Q25">
            <v>0.98</v>
          </cell>
          <cell r="R25">
            <v>3627</v>
          </cell>
          <cell r="T25">
            <v>8.3000000000000007</v>
          </cell>
          <cell r="U25">
            <v>4.2500000000000003E-2</v>
          </cell>
          <cell r="V25">
            <v>800000</v>
          </cell>
          <cell r="W25" t="str">
            <v>Cap Rate</v>
          </cell>
          <cell r="X25">
            <v>195.29411764705884</v>
          </cell>
          <cell r="Y25">
            <v>879703.23264440917</v>
          </cell>
          <cell r="Z25">
            <v>4.2500000000000003E-2</v>
          </cell>
          <cell r="AA25">
            <v>0</v>
          </cell>
          <cell r="AB25">
            <v>0.98</v>
          </cell>
          <cell r="AC25">
            <v>3627</v>
          </cell>
          <cell r="AD25">
            <v>222</v>
          </cell>
          <cell r="AE25">
            <v>694</v>
          </cell>
          <cell r="AG25">
            <v>2.0000000000000018E-2</v>
          </cell>
          <cell r="AH25">
            <v>400</v>
          </cell>
          <cell r="AI25">
            <v>0.17499999999999999</v>
          </cell>
          <cell r="AJ25">
            <v>0.27500000000000002</v>
          </cell>
          <cell r="AK25">
            <v>26.099436000000001</v>
          </cell>
          <cell r="AL25">
            <v>5.8578096147119991</v>
          </cell>
          <cell r="AM25">
            <v>0</v>
          </cell>
          <cell r="AN25">
            <v>-6.6600000000000006E-2</v>
          </cell>
          <cell r="AO25">
            <v>5.7912096147119989</v>
          </cell>
          <cell r="AQ25">
            <v>9.6623280000000005</v>
          </cell>
          <cell r="AR25">
            <v>-0.19324656000000018</v>
          </cell>
          <cell r="AS25">
            <v>1.0656000000000001</v>
          </cell>
          <cell r="AT25">
            <v>10.53468144</v>
          </cell>
          <cell r="AU25">
            <v>-1.8435692519999998</v>
          </cell>
          <cell r="AV25">
            <v>-2.8970373960000004</v>
          </cell>
          <cell r="AW25">
            <v>-1.8544849894472977</v>
          </cell>
          <cell r="AX25">
            <v>-6.6600000000000006E-2</v>
          </cell>
          <cell r="AY25">
            <v>-3.7646542414472979</v>
          </cell>
          <cell r="AZ25">
            <v>0</v>
          </cell>
          <cell r="BA25">
            <v>6.7700271985527021</v>
          </cell>
          <cell r="BC25">
            <v>0.64264185273291963</v>
          </cell>
          <cell r="BE25">
            <v>3.7499999999999999E-2</v>
          </cell>
          <cell r="BF25">
            <v>4.2499999999999996E-2</v>
          </cell>
          <cell r="BG25">
            <v>3.9999999999999994E-2</v>
          </cell>
          <cell r="BH25">
            <v>169.25067996381759</v>
          </cell>
          <cell r="BI25">
            <v>0</v>
          </cell>
          <cell r="BJ25">
            <v>169.25067996381759</v>
          </cell>
          <cell r="BK25">
            <v>614104.37647058838</v>
          </cell>
          <cell r="BL25">
            <v>695984.96</v>
          </cell>
          <cell r="BM25">
            <v>655044.66823529417</v>
          </cell>
          <cell r="BN25">
            <v>-0.21344300163869578</v>
          </cell>
          <cell r="BO25">
            <v>145.41991634823532</v>
          </cell>
          <cell r="BP25">
            <v>23.830763615582271</v>
          </cell>
          <cell r="BQ25">
            <v>0.16387551453760318</v>
          </cell>
          <cell r="BS25">
            <v>500</v>
          </cell>
          <cell r="BT25">
            <v>347000</v>
          </cell>
          <cell r="BU25">
            <v>100</v>
          </cell>
          <cell r="BV25">
            <v>69400</v>
          </cell>
          <cell r="BW25">
            <v>416400</v>
          </cell>
          <cell r="BX25">
            <v>416400</v>
          </cell>
          <cell r="BY25">
            <v>832800</v>
          </cell>
          <cell r="CA25">
            <v>0.18886874288964725</v>
          </cell>
          <cell r="CB25">
            <v>0.45</v>
          </cell>
          <cell r="CC25">
            <v>0.12892000000000001</v>
          </cell>
          <cell r="CD25" t="str">
            <v>N/A</v>
          </cell>
        </row>
        <row r="26">
          <cell r="C26">
            <v>18</v>
          </cell>
          <cell r="D26" t="str">
            <v>West 96th</v>
          </cell>
          <cell r="E26" t="str">
            <v>West 96th</v>
          </cell>
          <cell r="F26" t="str">
            <v>New York Area</v>
          </cell>
          <cell r="G26" t="str">
            <v>750 Columbus Ave. Manhattan NY 10025</v>
          </cell>
          <cell r="H26" t="str">
            <v xml:space="preserve">750 Columbus Ave. </v>
          </cell>
          <cell r="I26" t="str">
            <v>Manhattan</v>
          </cell>
          <cell r="J26" t="str">
            <v>NY</v>
          </cell>
          <cell r="K26" t="str">
            <v>10025</v>
          </cell>
          <cell r="L26" t="str">
            <v>New York, NY</v>
          </cell>
          <cell r="M26">
            <v>1987</v>
          </cell>
          <cell r="N26">
            <v>1</v>
          </cell>
          <cell r="O26">
            <v>207</v>
          </cell>
          <cell r="P26">
            <v>943</v>
          </cell>
          <cell r="Q26">
            <v>0.94</v>
          </cell>
          <cell r="R26">
            <v>4811</v>
          </cell>
          <cell r="T26">
            <v>5.9</v>
          </cell>
          <cell r="U26">
            <v>0.04</v>
          </cell>
          <cell r="V26">
            <v>700000</v>
          </cell>
          <cell r="W26" t="str">
            <v>Cap Rate</v>
          </cell>
          <cell r="X26">
            <v>147.5</v>
          </cell>
          <cell r="Y26">
            <v>712560.38647342997</v>
          </cell>
          <cell r="Z26">
            <v>0.04</v>
          </cell>
          <cell r="AA26">
            <v>0</v>
          </cell>
          <cell r="AB26">
            <v>0.94</v>
          </cell>
          <cell r="AC26">
            <v>4811</v>
          </cell>
          <cell r="AD26">
            <v>207</v>
          </cell>
          <cell r="AE26">
            <v>943</v>
          </cell>
          <cell r="AG26">
            <v>6.0000000000000053E-2</v>
          </cell>
          <cell r="AH26">
            <v>300</v>
          </cell>
          <cell r="AI26">
            <v>0.17499999999999999</v>
          </cell>
          <cell r="AJ26">
            <v>0.27500000000000002</v>
          </cell>
          <cell r="AK26">
            <v>31.827444000000003</v>
          </cell>
          <cell r="AL26">
            <v>6.6607519979880001</v>
          </cell>
          <cell r="AM26">
            <v>0</v>
          </cell>
          <cell r="AN26">
            <v>-6.2100000000000002E-2</v>
          </cell>
          <cell r="AO26">
            <v>6.5986519979880001</v>
          </cell>
          <cell r="AQ26">
            <v>11.950524</v>
          </cell>
          <cell r="AR26">
            <v>-0.71703144000000063</v>
          </cell>
          <cell r="AS26">
            <v>0.74519999999999997</v>
          </cell>
          <cell r="AT26">
            <v>11.978692559999999</v>
          </cell>
          <cell r="AU26">
            <v>-2.0962711979999997</v>
          </cell>
          <cell r="AV26">
            <v>-3.2941404539999999</v>
          </cell>
          <cell r="AW26">
            <v>-2.1116137539601381</v>
          </cell>
          <cell r="AX26">
            <v>-6.2100000000000002E-2</v>
          </cell>
          <cell r="AY26">
            <v>-4.2699849519601374</v>
          </cell>
          <cell r="AZ26">
            <v>0</v>
          </cell>
          <cell r="BA26">
            <v>7.7087076080398615</v>
          </cell>
          <cell r="BC26">
            <v>0.64353497424095019</v>
          </cell>
          <cell r="BE26">
            <v>3.7499999999999999E-2</v>
          </cell>
          <cell r="BF26">
            <v>4.2500000000000003E-2</v>
          </cell>
          <cell r="BG26">
            <v>0.04</v>
          </cell>
          <cell r="BH26">
            <v>192.71769020099654</v>
          </cell>
          <cell r="BI26">
            <v>0</v>
          </cell>
          <cell r="BJ26">
            <v>192.71769020099654</v>
          </cell>
          <cell r="BK26">
            <v>748881.03529411764</v>
          </cell>
          <cell r="BL26">
            <v>848731.8400000002</v>
          </cell>
          <cell r="BM26">
            <v>798806.43764705886</v>
          </cell>
          <cell r="BN26">
            <v>-0.35826469548582951</v>
          </cell>
          <cell r="BO26">
            <v>165.35293259294119</v>
          </cell>
          <cell r="BP26">
            <v>27.364757608055356</v>
          </cell>
          <cell r="BQ26">
            <v>0.16549302863240256</v>
          </cell>
          <cell r="BS26">
            <v>600</v>
          </cell>
          <cell r="BT26">
            <v>565800</v>
          </cell>
          <cell r="BU26">
            <v>120</v>
          </cell>
          <cell r="BV26">
            <v>113160</v>
          </cell>
          <cell r="BW26">
            <v>678960</v>
          </cell>
          <cell r="BX26">
            <v>565800</v>
          </cell>
          <cell r="BY26">
            <v>1244760</v>
          </cell>
          <cell r="CA26">
            <v>0.18886874288964733</v>
          </cell>
          <cell r="CB26">
            <v>0.45</v>
          </cell>
          <cell r="CC26">
            <v>0.12892000000000001</v>
          </cell>
          <cell r="CD26" t="str">
            <v>N/A</v>
          </cell>
        </row>
        <row r="27">
          <cell r="C27">
            <v>19</v>
          </cell>
          <cell r="D27" t="str">
            <v>Parc Coliseum</v>
          </cell>
          <cell r="E27" t="str">
            <v>Parc Coliseum</v>
          </cell>
          <cell r="F27" t="str">
            <v>New York Area</v>
          </cell>
          <cell r="G27" t="str">
            <v>228 West 71st Street Manhattan NY 10023</v>
          </cell>
          <cell r="H27" t="str">
            <v xml:space="preserve">228 West 71st Street </v>
          </cell>
          <cell r="I27" t="str">
            <v>Manhattan</v>
          </cell>
          <cell r="J27" t="str">
            <v>NY</v>
          </cell>
          <cell r="K27" t="str">
            <v>10023</v>
          </cell>
          <cell r="L27" t="str">
            <v>New York, NY</v>
          </cell>
          <cell r="M27">
            <v>1910</v>
          </cell>
          <cell r="N27">
            <v>1</v>
          </cell>
          <cell r="O27">
            <v>177</v>
          </cell>
          <cell r="P27">
            <v>532</v>
          </cell>
          <cell r="Q27">
            <v>0.97</v>
          </cell>
          <cell r="R27">
            <v>3019</v>
          </cell>
          <cell r="T27">
            <v>4.2</v>
          </cell>
          <cell r="U27">
            <v>3.5000000000000003E-2</v>
          </cell>
          <cell r="V27">
            <v>650000</v>
          </cell>
          <cell r="W27" t="str">
            <v>Cap Rate</v>
          </cell>
          <cell r="X27">
            <v>120</v>
          </cell>
          <cell r="Y27">
            <v>677966.10169491521</v>
          </cell>
          <cell r="Z27">
            <v>3.5000000000000003E-2</v>
          </cell>
          <cell r="AA27">
            <v>0</v>
          </cell>
          <cell r="AB27">
            <v>0.97</v>
          </cell>
          <cell r="AC27">
            <v>3019</v>
          </cell>
          <cell r="AD27">
            <v>177</v>
          </cell>
          <cell r="AE27">
            <v>532</v>
          </cell>
          <cell r="AG27">
            <v>3.0000000000000027E-2</v>
          </cell>
          <cell r="AH27">
            <v>300</v>
          </cell>
          <cell r="AI27">
            <v>0.17499999999999999</v>
          </cell>
          <cell r="AJ27">
            <v>0.27500000000000002</v>
          </cell>
          <cell r="AK27">
            <v>21.307638000000001</v>
          </cell>
          <cell r="AL27">
            <v>3.812937897186</v>
          </cell>
          <cell r="AM27">
            <v>0</v>
          </cell>
          <cell r="AN27">
            <v>-5.3100000000000001E-2</v>
          </cell>
          <cell r="AO27">
            <v>3.7598378971859998</v>
          </cell>
          <cell r="AQ27">
            <v>6.4123559999999999</v>
          </cell>
          <cell r="AR27">
            <v>-0.19237068000000018</v>
          </cell>
          <cell r="AS27">
            <v>0.63719999999999999</v>
          </cell>
          <cell r="AT27">
            <v>6.8571853200000001</v>
          </cell>
          <cell r="AU27">
            <v>-1.200007431</v>
          </cell>
          <cell r="AV27">
            <v>-1.8857259630000003</v>
          </cell>
          <cell r="AW27">
            <v>-1.2050163647868914</v>
          </cell>
          <cell r="AX27">
            <v>-5.3100000000000001E-2</v>
          </cell>
          <cell r="AY27">
            <v>-2.4581237957868916</v>
          </cell>
          <cell r="AZ27">
            <v>0</v>
          </cell>
          <cell r="BA27">
            <v>4.3990615242131081</v>
          </cell>
          <cell r="BC27">
            <v>0.64152583296569099</v>
          </cell>
          <cell r="BE27">
            <v>3.7499999999999999E-2</v>
          </cell>
          <cell r="BF27">
            <v>4.2500000000000003E-2</v>
          </cell>
          <cell r="BG27">
            <v>0.04</v>
          </cell>
          <cell r="BH27">
            <v>109.97653810532771</v>
          </cell>
          <cell r="BI27">
            <v>0</v>
          </cell>
          <cell r="BJ27">
            <v>109.97653810532771</v>
          </cell>
          <cell r="BK27">
            <v>501356.18823529407</v>
          </cell>
          <cell r="BL27">
            <v>568203.68000000005</v>
          </cell>
          <cell r="BM27">
            <v>534779.93411764712</v>
          </cell>
          <cell r="BN27">
            <v>-0.16923517349523531</v>
          </cell>
          <cell r="BO27">
            <v>94.656048338823538</v>
          </cell>
          <cell r="BP27">
            <v>15.320489766504167</v>
          </cell>
          <cell r="BQ27">
            <v>0.16185431396485206</v>
          </cell>
          <cell r="BS27">
            <v>500</v>
          </cell>
          <cell r="BT27">
            <v>266000</v>
          </cell>
          <cell r="BU27">
            <v>110</v>
          </cell>
          <cell r="BV27">
            <v>58520</v>
          </cell>
          <cell r="BW27">
            <v>324520</v>
          </cell>
          <cell r="BX27">
            <v>319200</v>
          </cell>
          <cell r="BY27">
            <v>643720</v>
          </cell>
          <cell r="CA27">
            <v>0.18886874288964728</v>
          </cell>
          <cell r="CB27">
            <v>0.45</v>
          </cell>
          <cell r="CC27">
            <v>0.12892000000000001</v>
          </cell>
          <cell r="CD27" t="str">
            <v>N/A</v>
          </cell>
        </row>
        <row r="28">
          <cell r="C28">
            <v>20</v>
          </cell>
          <cell r="D28" t="str">
            <v>Parc Cameron</v>
          </cell>
          <cell r="E28" t="str">
            <v>Parc Cameron</v>
          </cell>
          <cell r="F28" t="str">
            <v>New York Area</v>
          </cell>
          <cell r="G28" t="str">
            <v>41 West 86th St Manhattan NY 10024</v>
          </cell>
          <cell r="H28" t="str">
            <v xml:space="preserve">41 West 86th St </v>
          </cell>
          <cell r="I28" t="str">
            <v>Manhattan</v>
          </cell>
          <cell r="J28" t="str">
            <v>NY</v>
          </cell>
          <cell r="K28" t="str">
            <v>10024</v>
          </cell>
          <cell r="L28" t="str">
            <v>New York, NY</v>
          </cell>
          <cell r="M28">
            <v>1927</v>
          </cell>
          <cell r="N28">
            <v>1</v>
          </cell>
          <cell r="O28">
            <v>166</v>
          </cell>
          <cell r="P28">
            <v>461</v>
          </cell>
          <cell r="Q28">
            <v>0.97</v>
          </cell>
          <cell r="R28">
            <v>2601</v>
          </cell>
          <cell r="T28">
            <v>4</v>
          </cell>
          <cell r="U28">
            <v>3.5000000000000003E-2</v>
          </cell>
          <cell r="V28">
            <v>650000</v>
          </cell>
          <cell r="W28" t="str">
            <v>Cap Rate</v>
          </cell>
          <cell r="X28">
            <v>114.28571428571428</v>
          </cell>
          <cell r="Y28">
            <v>688468.15834767639</v>
          </cell>
          <cell r="Z28">
            <v>3.5000000000000003E-2</v>
          </cell>
          <cell r="AA28">
            <v>0</v>
          </cell>
          <cell r="AB28">
            <v>0.97</v>
          </cell>
          <cell r="AC28">
            <v>2601</v>
          </cell>
          <cell r="AD28">
            <v>166</v>
          </cell>
          <cell r="AE28">
            <v>461</v>
          </cell>
          <cell r="AG28">
            <v>3.0000000000000027E-2</v>
          </cell>
          <cell r="AH28">
            <v>300</v>
          </cell>
          <cell r="AI28">
            <v>0.17499999999999999</v>
          </cell>
          <cell r="AJ28">
            <v>0.27500000000000002</v>
          </cell>
          <cell r="AK28">
            <v>18.631601999999997</v>
          </cell>
          <cell r="AL28">
            <v>3.1268672372519997</v>
          </cell>
          <cell r="AM28">
            <v>0</v>
          </cell>
          <cell r="AN28">
            <v>-4.9799999999999997E-2</v>
          </cell>
          <cell r="AO28">
            <v>3.0770672372519998</v>
          </cell>
          <cell r="AQ28">
            <v>5.1811920000000002</v>
          </cell>
          <cell r="AR28">
            <v>-0.15543576000000014</v>
          </cell>
          <cell r="AS28">
            <v>0.59760000000000002</v>
          </cell>
          <cell r="AT28">
            <v>5.6233562399999997</v>
          </cell>
          <cell r="AU28">
            <v>-0.98408734199999992</v>
          </cell>
          <cell r="AV28">
            <v>-1.546422966</v>
          </cell>
          <cell r="AW28">
            <v>-0.98719700358935381</v>
          </cell>
          <cell r="AX28">
            <v>-4.9799999999999997E-2</v>
          </cell>
          <cell r="AY28">
            <v>-2.0210843455893537</v>
          </cell>
          <cell r="AZ28">
            <v>0</v>
          </cell>
          <cell r="BA28">
            <v>3.602271894410646</v>
          </cell>
          <cell r="BC28">
            <v>0.64059108842989576</v>
          </cell>
          <cell r="BE28">
            <v>0.04</v>
          </cell>
          <cell r="BF28">
            <v>4.4999999999999998E-2</v>
          </cell>
          <cell r="BG28">
            <v>4.2499999999999996E-2</v>
          </cell>
          <cell r="BH28">
            <v>84.759338692015206</v>
          </cell>
          <cell r="BI28">
            <v>0</v>
          </cell>
          <cell r="BJ28">
            <v>84.759338692015206</v>
          </cell>
          <cell r="BK28">
            <v>414035.59999999992</v>
          </cell>
          <cell r="BL28">
            <v>465790.04999999993</v>
          </cell>
          <cell r="BM28">
            <v>439912.82499999995</v>
          </cell>
          <cell r="BN28">
            <v>-0.17021064792983132</v>
          </cell>
          <cell r="BO28">
            <v>73.025528949999995</v>
          </cell>
          <cell r="BP28">
            <v>11.733809742015211</v>
          </cell>
          <cell r="BQ28">
            <v>0.16068092776225229</v>
          </cell>
          <cell r="BS28">
            <v>450</v>
          </cell>
          <cell r="BT28">
            <v>207450</v>
          </cell>
          <cell r="BU28">
            <v>100</v>
          </cell>
          <cell r="BV28">
            <v>46100</v>
          </cell>
          <cell r="BW28">
            <v>253550</v>
          </cell>
          <cell r="BX28">
            <v>276600</v>
          </cell>
          <cell r="BY28">
            <v>530150</v>
          </cell>
          <cell r="CA28">
            <v>0.20076289901626182</v>
          </cell>
          <cell r="CB28">
            <v>0.45</v>
          </cell>
          <cell r="CC28">
            <v>0.12892000000000001</v>
          </cell>
          <cell r="CD28" t="str">
            <v>N/A</v>
          </cell>
        </row>
        <row r="29">
          <cell r="C29">
            <v>21</v>
          </cell>
          <cell r="D29" t="str">
            <v>Westmont</v>
          </cell>
          <cell r="E29" t="str">
            <v>Westmont</v>
          </cell>
          <cell r="F29" t="str">
            <v>New York Area</v>
          </cell>
          <cell r="G29" t="str">
            <v>730 Columbus Ave. Manhattan NY 10025</v>
          </cell>
          <cell r="H29" t="str">
            <v xml:space="preserve">730 Columbus Ave. </v>
          </cell>
          <cell r="I29" t="str">
            <v>Manhattan</v>
          </cell>
          <cell r="J29" t="str">
            <v>NY</v>
          </cell>
          <cell r="K29" t="str">
            <v>10025</v>
          </cell>
          <cell r="L29" t="str">
            <v>New York, NY</v>
          </cell>
          <cell r="M29">
            <v>1986</v>
          </cell>
          <cell r="N29">
            <v>1</v>
          </cell>
          <cell r="O29">
            <v>163</v>
          </cell>
          <cell r="P29">
            <v>809</v>
          </cell>
          <cell r="Q29">
            <v>0.95</v>
          </cell>
          <cell r="R29">
            <v>4425</v>
          </cell>
          <cell r="T29">
            <v>4.5999999999999996</v>
          </cell>
          <cell r="U29">
            <v>0.04</v>
          </cell>
          <cell r="V29">
            <v>700000</v>
          </cell>
          <cell r="W29" t="str">
            <v>Cap Rate</v>
          </cell>
          <cell r="X29">
            <v>114.99999999999999</v>
          </cell>
          <cell r="Y29">
            <v>705521.47239263798</v>
          </cell>
          <cell r="Z29">
            <v>0.04</v>
          </cell>
          <cell r="AA29">
            <v>0</v>
          </cell>
          <cell r="AB29">
            <v>0.95</v>
          </cell>
          <cell r="AC29">
            <v>4425</v>
          </cell>
          <cell r="AD29">
            <v>163</v>
          </cell>
          <cell r="AE29">
            <v>809</v>
          </cell>
          <cell r="AG29">
            <v>5.0000000000000044E-2</v>
          </cell>
          <cell r="AH29">
            <v>300</v>
          </cell>
          <cell r="AI29">
            <v>0.17499999999999999</v>
          </cell>
          <cell r="AJ29">
            <v>0.27500000000000002</v>
          </cell>
          <cell r="AK29">
            <v>29.72475</v>
          </cell>
          <cell r="AL29">
            <v>4.89843072675</v>
          </cell>
          <cell r="AM29">
            <v>0</v>
          </cell>
          <cell r="AN29">
            <v>-4.8899999999999999E-2</v>
          </cell>
          <cell r="AO29">
            <v>4.8495307267500003</v>
          </cell>
          <cell r="AQ29">
            <v>8.6553000000000004</v>
          </cell>
          <cell r="AR29">
            <v>-0.4327650000000004</v>
          </cell>
          <cell r="AS29">
            <v>0.58679999999999999</v>
          </cell>
          <cell r="AT29">
            <v>8.8093350000000008</v>
          </cell>
          <cell r="AU29">
            <v>-1.541633625</v>
          </cell>
          <cell r="AV29">
            <v>-2.4225671250000005</v>
          </cell>
          <cell r="AW29">
            <v>-1.5522221431103875</v>
          </cell>
          <cell r="AX29">
            <v>-4.8899999999999999E-2</v>
          </cell>
          <cell r="AY29">
            <v>-3.1427557681103875</v>
          </cell>
          <cell r="AZ29">
            <v>0</v>
          </cell>
          <cell r="BA29">
            <v>5.6665792318896138</v>
          </cell>
          <cell r="BC29">
            <v>0.64324710456460255</v>
          </cell>
          <cell r="BE29">
            <v>3.7499999999999999E-2</v>
          </cell>
          <cell r="BF29">
            <v>4.2499999999999996E-2</v>
          </cell>
          <cell r="BG29">
            <v>3.9999999999999994E-2</v>
          </cell>
          <cell r="BH29">
            <v>141.66448079724037</v>
          </cell>
          <cell r="BI29">
            <v>0</v>
          </cell>
          <cell r="BJ29">
            <v>141.66448079724037</v>
          </cell>
          <cell r="BK29">
            <v>699405.8823529412</v>
          </cell>
          <cell r="BL29">
            <v>792660.00000000012</v>
          </cell>
          <cell r="BM29">
            <v>746032.9411764706</v>
          </cell>
          <cell r="BN29">
            <v>-0.26812158732467029</v>
          </cell>
          <cell r="BO29">
            <v>121.60336941176472</v>
          </cell>
          <cell r="BP29">
            <v>20.061111385475655</v>
          </cell>
          <cell r="BQ29">
            <v>0.16497167374981303</v>
          </cell>
          <cell r="BS29">
            <v>550</v>
          </cell>
          <cell r="BT29">
            <v>444950</v>
          </cell>
          <cell r="BU29">
            <v>110</v>
          </cell>
          <cell r="BV29">
            <v>88990</v>
          </cell>
          <cell r="BW29">
            <v>533940</v>
          </cell>
          <cell r="BX29">
            <v>485400</v>
          </cell>
          <cell r="BY29">
            <v>1019340</v>
          </cell>
          <cell r="CA29">
            <v>0.18886874288964736</v>
          </cell>
          <cell r="CB29">
            <v>0.45</v>
          </cell>
          <cell r="CC29">
            <v>0.12892000000000001</v>
          </cell>
          <cell r="CD29" t="str">
            <v>N/A</v>
          </cell>
        </row>
        <row r="30">
          <cell r="C30">
            <v>22</v>
          </cell>
          <cell r="D30" t="str">
            <v>420 East</v>
          </cell>
          <cell r="E30" t="str">
            <v>420 East</v>
          </cell>
          <cell r="F30" t="str">
            <v>New York Area</v>
          </cell>
          <cell r="G30" t="str">
            <v>420 East 80th Street Manhattan NY 10075</v>
          </cell>
          <cell r="H30" t="str">
            <v xml:space="preserve">420 East 80th Street </v>
          </cell>
          <cell r="I30" t="str">
            <v>Manhattan</v>
          </cell>
          <cell r="J30" t="str">
            <v>NY</v>
          </cell>
          <cell r="K30" t="str">
            <v>10075</v>
          </cell>
          <cell r="L30" t="str">
            <v>New York, NY</v>
          </cell>
          <cell r="M30">
            <v>1961</v>
          </cell>
          <cell r="N30">
            <v>1</v>
          </cell>
          <cell r="O30">
            <v>155</v>
          </cell>
          <cell r="P30">
            <v>721</v>
          </cell>
          <cell r="Q30">
            <v>0.98</v>
          </cell>
          <cell r="R30">
            <v>3392</v>
          </cell>
          <cell r="T30">
            <v>3.7</v>
          </cell>
          <cell r="U30">
            <v>3.5000000000000003E-2</v>
          </cell>
          <cell r="V30">
            <v>650000</v>
          </cell>
          <cell r="W30" t="str">
            <v>Cap Rate</v>
          </cell>
          <cell r="X30">
            <v>105.71428571428571</v>
          </cell>
          <cell r="Y30">
            <v>682027.64976958511</v>
          </cell>
          <cell r="Z30">
            <v>3.5000000000000003E-2</v>
          </cell>
          <cell r="AA30">
            <v>0</v>
          </cell>
          <cell r="AB30">
            <v>0.98</v>
          </cell>
          <cell r="AC30">
            <v>3392</v>
          </cell>
          <cell r="AD30">
            <v>155</v>
          </cell>
          <cell r="AE30">
            <v>721</v>
          </cell>
          <cell r="AG30">
            <v>2.0000000000000018E-2</v>
          </cell>
          <cell r="AH30">
            <v>300</v>
          </cell>
          <cell r="AI30">
            <v>0.17499999999999999</v>
          </cell>
          <cell r="AJ30">
            <v>0.27500000000000002</v>
          </cell>
          <cell r="AK30">
            <v>23.919455999999997</v>
          </cell>
          <cell r="AL30">
            <v>3.7482983524799991</v>
          </cell>
          <cell r="AM30">
            <v>0</v>
          </cell>
          <cell r="AN30">
            <v>-4.65E-2</v>
          </cell>
          <cell r="AO30">
            <v>3.7017983524799991</v>
          </cell>
          <cell r="AQ30">
            <v>6.3091200000000001</v>
          </cell>
          <cell r="AR30">
            <v>-0.12618240000000011</v>
          </cell>
          <cell r="AS30">
            <v>0.55800000000000005</v>
          </cell>
          <cell r="AT30">
            <v>6.7409375999999996</v>
          </cell>
          <cell r="AU30">
            <v>-1.1796640799999998</v>
          </cell>
          <cell r="AV30">
            <v>-1.8537578400000001</v>
          </cell>
          <cell r="AW30">
            <v>-1.1865796836771032</v>
          </cell>
          <cell r="AX30">
            <v>-4.65E-2</v>
          </cell>
          <cell r="AY30">
            <v>-2.4127437636771027</v>
          </cell>
          <cell r="AZ30">
            <v>0</v>
          </cell>
          <cell r="BA30">
            <v>4.3281938363228969</v>
          </cell>
          <cell r="BC30">
            <v>0.6420759385642284</v>
          </cell>
          <cell r="BE30">
            <v>4.2499999999999996E-2</v>
          </cell>
          <cell r="BF30">
            <v>4.7500000000000001E-2</v>
          </cell>
          <cell r="BG30">
            <v>4.4999999999999998E-2</v>
          </cell>
          <cell r="BH30">
            <v>96.182085251619938</v>
          </cell>
          <cell r="BI30">
            <v>0</v>
          </cell>
          <cell r="BJ30">
            <v>96.182085251619938</v>
          </cell>
          <cell r="BK30">
            <v>503567.49473684205</v>
          </cell>
          <cell r="BL30">
            <v>562810.72941176465</v>
          </cell>
          <cell r="BM30">
            <v>533189.11207430332</v>
          </cell>
          <cell r="BN30">
            <v>-0.4130846574705509</v>
          </cell>
          <cell r="BO30">
            <v>82.644312371517017</v>
          </cell>
          <cell r="BP30">
            <v>13.537772880102921</v>
          </cell>
          <cell r="BQ30">
            <v>0.16380767764447701</v>
          </cell>
          <cell r="BS30">
            <v>550</v>
          </cell>
          <cell r="BT30">
            <v>396550</v>
          </cell>
          <cell r="BU30">
            <v>110</v>
          </cell>
          <cell r="BV30">
            <v>79310</v>
          </cell>
          <cell r="BW30">
            <v>475860</v>
          </cell>
          <cell r="BX30">
            <v>432600</v>
          </cell>
          <cell r="BY30">
            <v>908460</v>
          </cell>
          <cell r="CA30">
            <v>0.21265221421649183</v>
          </cell>
          <cell r="CB30">
            <v>0.45</v>
          </cell>
          <cell r="CC30">
            <v>0.12892000000000001</v>
          </cell>
          <cell r="CD30" t="str">
            <v>N/A</v>
          </cell>
        </row>
        <row r="31">
          <cell r="C31">
            <v>23</v>
          </cell>
          <cell r="D31" t="str">
            <v>Parc 77</v>
          </cell>
          <cell r="E31" t="str">
            <v>Parc 77</v>
          </cell>
          <cell r="F31" t="str">
            <v>New York Area</v>
          </cell>
          <cell r="G31" t="str">
            <v>50 West 77th Street Manhattan NY 10024</v>
          </cell>
          <cell r="H31" t="str">
            <v xml:space="preserve">50 West 77th Street </v>
          </cell>
          <cell r="I31" t="str">
            <v>Manhattan</v>
          </cell>
          <cell r="J31" t="str">
            <v>NY</v>
          </cell>
          <cell r="K31" t="str">
            <v>10024</v>
          </cell>
          <cell r="L31" t="str">
            <v>New York, NY</v>
          </cell>
          <cell r="M31">
            <v>1903</v>
          </cell>
          <cell r="N31">
            <v>1</v>
          </cell>
          <cell r="O31">
            <v>137</v>
          </cell>
          <cell r="P31">
            <v>546</v>
          </cell>
          <cell r="Q31">
            <v>0.97</v>
          </cell>
          <cell r="R31">
            <v>3261</v>
          </cell>
          <cell r="T31">
            <v>3.3</v>
          </cell>
          <cell r="U31">
            <v>3.5000000000000003E-2</v>
          </cell>
          <cell r="V31">
            <v>650000</v>
          </cell>
          <cell r="W31" t="str">
            <v>Cap Rate</v>
          </cell>
          <cell r="X31">
            <v>94.285714285714278</v>
          </cell>
          <cell r="Y31">
            <v>688216.89259645459</v>
          </cell>
          <cell r="Z31">
            <v>3.5000000000000003E-2</v>
          </cell>
          <cell r="AA31">
            <v>0</v>
          </cell>
          <cell r="AB31">
            <v>0.97</v>
          </cell>
          <cell r="AC31">
            <v>3261</v>
          </cell>
          <cell r="AD31">
            <v>137</v>
          </cell>
          <cell r="AE31">
            <v>546</v>
          </cell>
          <cell r="AG31">
            <v>3.0000000000000027E-2</v>
          </cell>
          <cell r="AH31">
            <v>300</v>
          </cell>
          <cell r="AI31">
            <v>0.17499999999999999</v>
          </cell>
          <cell r="AJ31">
            <v>0.27500000000000002</v>
          </cell>
          <cell r="AK31">
            <v>22.856922000000001</v>
          </cell>
          <cell r="AL31">
            <v>3.1658436954539999</v>
          </cell>
          <cell r="AM31">
            <v>0</v>
          </cell>
          <cell r="AN31">
            <v>-4.1099999999999998E-2</v>
          </cell>
          <cell r="AO31">
            <v>3.1247436954539998</v>
          </cell>
          <cell r="AQ31">
            <v>5.361084</v>
          </cell>
          <cell r="AR31">
            <v>-0.16083252000000015</v>
          </cell>
          <cell r="AS31">
            <v>0.49320000000000003</v>
          </cell>
          <cell r="AT31">
            <v>5.6934514799999993</v>
          </cell>
          <cell r="AU31">
            <v>-0.99635400899999982</v>
          </cell>
          <cell r="AV31">
            <v>-1.5656991569999998</v>
          </cell>
          <cell r="AW31">
            <v>-1.0015073321651278</v>
          </cell>
          <cell r="AX31">
            <v>-4.1099999999999998E-2</v>
          </cell>
          <cell r="AY31">
            <v>-2.0389613411651277</v>
          </cell>
          <cell r="AZ31">
            <v>0</v>
          </cell>
          <cell r="BA31">
            <v>3.6544901388348716</v>
          </cell>
          <cell r="BC31">
            <v>0.64187604859238601</v>
          </cell>
          <cell r="BE31">
            <v>0.04</v>
          </cell>
          <cell r="BF31">
            <v>4.4999999999999998E-2</v>
          </cell>
          <cell r="BG31">
            <v>4.2499999999999996E-2</v>
          </cell>
          <cell r="BH31">
            <v>85.988003266702876</v>
          </cell>
          <cell r="BI31">
            <v>0</v>
          </cell>
          <cell r="BJ31">
            <v>85.988003266702876</v>
          </cell>
          <cell r="BK31">
            <v>507931.60000000003</v>
          </cell>
          <cell r="BL31">
            <v>571423.05000000005</v>
          </cell>
          <cell r="BM31">
            <v>539677.32500000007</v>
          </cell>
          <cell r="BN31">
            <v>-0.21553967527181805</v>
          </cell>
          <cell r="BO31">
            <v>73.935793525000008</v>
          </cell>
          <cell r="BP31">
            <v>12.052209741702868</v>
          </cell>
          <cell r="BQ31">
            <v>0.16300913491416891</v>
          </cell>
          <cell r="BS31">
            <v>550</v>
          </cell>
          <cell r="BT31">
            <v>300300</v>
          </cell>
          <cell r="BU31">
            <v>110</v>
          </cell>
          <cell r="BV31">
            <v>60060</v>
          </cell>
          <cell r="BW31">
            <v>360360</v>
          </cell>
          <cell r="BX31">
            <v>327600</v>
          </cell>
          <cell r="BY31">
            <v>687960</v>
          </cell>
          <cell r="CA31">
            <v>0.20076289901626182</v>
          </cell>
          <cell r="CB31">
            <v>0.45</v>
          </cell>
          <cell r="CC31">
            <v>0.12892000000000001</v>
          </cell>
          <cell r="CD31" t="str">
            <v>N/A</v>
          </cell>
        </row>
        <row r="32">
          <cell r="C32">
            <v>24</v>
          </cell>
          <cell r="D32" t="str">
            <v>600 Washington</v>
          </cell>
          <cell r="E32" t="str">
            <v>600 Washington</v>
          </cell>
          <cell r="F32" t="str">
            <v>New York Area</v>
          </cell>
          <cell r="G32" t="str">
            <v>600 Washington Street Manhattan NY 10014</v>
          </cell>
          <cell r="H32" t="str">
            <v xml:space="preserve">600 Washington Street </v>
          </cell>
          <cell r="I32" t="str">
            <v>Manhattan</v>
          </cell>
          <cell r="J32" t="str">
            <v>NY</v>
          </cell>
          <cell r="K32" t="str">
            <v>10014</v>
          </cell>
          <cell r="L32" t="str">
            <v>New York, NY</v>
          </cell>
          <cell r="M32">
            <v>2004</v>
          </cell>
          <cell r="N32">
            <v>1</v>
          </cell>
          <cell r="O32">
            <v>135</v>
          </cell>
          <cell r="P32">
            <v>550</v>
          </cell>
          <cell r="Q32">
            <v>0.97</v>
          </cell>
          <cell r="R32">
            <v>3910</v>
          </cell>
          <cell r="T32">
            <v>5.3</v>
          </cell>
          <cell r="U32">
            <v>0.04</v>
          </cell>
          <cell r="V32">
            <v>900000</v>
          </cell>
          <cell r="W32" t="str">
            <v>Cap Rate</v>
          </cell>
          <cell r="X32">
            <v>132.5</v>
          </cell>
          <cell r="Y32">
            <v>981481.48148148146</v>
          </cell>
          <cell r="Z32">
            <v>0.04</v>
          </cell>
          <cell r="AA32">
            <v>0</v>
          </cell>
          <cell r="AB32">
            <v>0.97</v>
          </cell>
          <cell r="AC32">
            <v>3910</v>
          </cell>
          <cell r="AD32">
            <v>135</v>
          </cell>
          <cell r="AE32">
            <v>550</v>
          </cell>
          <cell r="AG32">
            <v>3.0000000000000027E-2</v>
          </cell>
          <cell r="AH32">
            <v>350</v>
          </cell>
          <cell r="AI32">
            <v>0.17499999999999999</v>
          </cell>
          <cell r="AJ32">
            <v>0.27500000000000002</v>
          </cell>
          <cell r="AK32">
            <v>27.341819999999998</v>
          </cell>
          <cell r="AL32">
            <v>3.7317483026999989</v>
          </cell>
          <cell r="AM32">
            <v>0</v>
          </cell>
          <cell r="AN32">
            <v>-4.0500000000000001E-2</v>
          </cell>
          <cell r="AO32">
            <v>3.6912483026999987</v>
          </cell>
          <cell r="AQ32">
            <v>6.3342000000000001</v>
          </cell>
          <cell r="AR32">
            <v>-0.19002600000000017</v>
          </cell>
          <cell r="AS32">
            <v>0.56699999999999995</v>
          </cell>
          <cell r="AT32">
            <v>6.7111739999999998</v>
          </cell>
          <cell r="AU32">
            <v>-1.17445545</v>
          </cell>
          <cell r="AV32">
            <v>-1.8455728500000002</v>
          </cell>
          <cell r="AW32">
            <v>-1.1813226192602928</v>
          </cell>
          <cell r="AX32">
            <v>-4.0500000000000001E-2</v>
          </cell>
          <cell r="AY32">
            <v>-2.3962780692602927</v>
          </cell>
          <cell r="AZ32">
            <v>0</v>
          </cell>
          <cell r="BA32">
            <v>4.3148959307397075</v>
          </cell>
          <cell r="BC32">
            <v>0.64294204422947576</v>
          </cell>
          <cell r="BE32">
            <v>3.4999999999999996E-2</v>
          </cell>
          <cell r="BF32">
            <v>0.04</v>
          </cell>
          <cell r="BG32">
            <v>3.7499999999999999E-2</v>
          </cell>
          <cell r="BH32">
            <v>115.06389148639221</v>
          </cell>
          <cell r="BI32">
            <v>0</v>
          </cell>
          <cell r="BJ32">
            <v>115.06389148639221</v>
          </cell>
          <cell r="BK32">
            <v>683545.5</v>
          </cell>
          <cell r="BL32">
            <v>781194.85714285716</v>
          </cell>
          <cell r="BM32">
            <v>732370.17857142864</v>
          </cell>
          <cell r="BN32">
            <v>5.6811224489796031E-2</v>
          </cell>
          <cell r="BO32">
            <v>98.869974107142866</v>
          </cell>
          <cell r="BP32">
            <v>16.193917379249342</v>
          </cell>
          <cell r="BQ32">
            <v>0.16379004369618233</v>
          </cell>
          <cell r="BS32">
            <v>550</v>
          </cell>
          <cell r="BT32">
            <v>302500</v>
          </cell>
          <cell r="BU32">
            <v>110</v>
          </cell>
          <cell r="BV32">
            <v>60500</v>
          </cell>
          <cell r="BW32">
            <v>363000</v>
          </cell>
          <cell r="BX32">
            <v>330000</v>
          </cell>
          <cell r="BY32">
            <v>693000</v>
          </cell>
          <cell r="CA32">
            <v>0.17696877765137151</v>
          </cell>
          <cell r="CB32">
            <v>0.45</v>
          </cell>
          <cell r="CC32">
            <v>0.12892000000000001</v>
          </cell>
          <cell r="CD32" t="str">
            <v>N/A</v>
          </cell>
        </row>
        <row r="33">
          <cell r="C33">
            <v>25</v>
          </cell>
          <cell r="D33" t="str">
            <v>Ten23 (fka 500 West 23rd Street)</v>
          </cell>
          <cell r="E33" t="str">
            <v>Ten23 (fka 500 West 23rd Street)</v>
          </cell>
          <cell r="F33" t="str">
            <v>New York Area</v>
          </cell>
          <cell r="G33" t="str">
            <v>500 West 23rd Street Manhattan NY 10011</v>
          </cell>
          <cell r="H33" t="str">
            <v xml:space="preserve">500 West 23rd Street </v>
          </cell>
          <cell r="I33" t="str">
            <v>Manhattan</v>
          </cell>
          <cell r="J33" t="str">
            <v>NY</v>
          </cell>
          <cell r="K33" t="str">
            <v>10011</v>
          </cell>
          <cell r="L33" t="str">
            <v>New York, NY</v>
          </cell>
          <cell r="M33">
            <v>2011</v>
          </cell>
          <cell r="N33">
            <v>1</v>
          </cell>
          <cell r="O33">
            <v>111</v>
          </cell>
          <cell r="P33">
            <v>697</v>
          </cell>
          <cell r="Q33">
            <v>0.97</v>
          </cell>
          <cell r="R33">
            <v>4590</v>
          </cell>
          <cell r="T33">
            <v>4.4000000000000004</v>
          </cell>
          <cell r="U33">
            <v>4.2500000000000003E-2</v>
          </cell>
          <cell r="V33">
            <v>900000</v>
          </cell>
          <cell r="W33" t="str">
            <v>Cap Rate</v>
          </cell>
          <cell r="X33">
            <v>103.52941176470588</v>
          </cell>
          <cell r="Y33">
            <v>932697.40328563855</v>
          </cell>
          <cell r="Z33">
            <v>4.2500000000000003E-2</v>
          </cell>
          <cell r="AA33">
            <v>0</v>
          </cell>
          <cell r="AB33">
            <v>0.97</v>
          </cell>
          <cell r="AC33">
            <v>4590</v>
          </cell>
          <cell r="AD33">
            <v>111</v>
          </cell>
          <cell r="AE33">
            <v>697</v>
          </cell>
          <cell r="AG33">
            <v>3.0000000000000027E-2</v>
          </cell>
          <cell r="AH33">
            <v>350</v>
          </cell>
          <cell r="AI33">
            <v>0.17499999999999999</v>
          </cell>
          <cell r="AJ33">
            <v>0.27500000000000002</v>
          </cell>
          <cell r="AK33">
            <v>31.695180000000004</v>
          </cell>
          <cell r="AL33">
            <v>3.5568647947800001</v>
          </cell>
          <cell r="AM33">
            <v>0</v>
          </cell>
          <cell r="AN33">
            <v>-3.3300000000000003E-2</v>
          </cell>
          <cell r="AO33">
            <v>3.52356479478</v>
          </cell>
          <cell r="AQ33">
            <v>6.11388</v>
          </cell>
          <cell r="AR33">
            <v>-0.18341640000000017</v>
          </cell>
          <cell r="AS33">
            <v>0.4662</v>
          </cell>
          <cell r="AT33">
            <v>6.3966635999999992</v>
          </cell>
          <cell r="AU33">
            <v>-1.1194161299999998</v>
          </cell>
          <cell r="AV33">
            <v>-1.7590824899999999</v>
          </cell>
          <cell r="AW33">
            <v>-1.127101061242149</v>
          </cell>
          <cell r="AX33">
            <v>-3.3300000000000003E-2</v>
          </cell>
          <cell r="AY33">
            <v>-2.2798171912421492</v>
          </cell>
          <cell r="AZ33">
            <v>0</v>
          </cell>
          <cell r="BA33">
            <v>4.1168464087578496</v>
          </cell>
          <cell r="BC33">
            <v>0.64359276432136436</v>
          </cell>
          <cell r="BE33">
            <v>3.4999999999999996E-2</v>
          </cell>
          <cell r="BF33">
            <v>0.04</v>
          </cell>
          <cell r="BG33">
            <v>3.7499999999999999E-2</v>
          </cell>
          <cell r="BH33">
            <v>109.78257090020932</v>
          </cell>
          <cell r="BI33">
            <v>0</v>
          </cell>
          <cell r="BJ33">
            <v>109.78257090020932</v>
          </cell>
          <cell r="BK33">
            <v>792379.50000000012</v>
          </cell>
          <cell r="BL33">
            <v>905576.57142857159</v>
          </cell>
          <cell r="BM33">
            <v>848978.03571428591</v>
          </cell>
          <cell r="BN33">
            <v>-7.7237907358064906E-2</v>
          </cell>
          <cell r="BO33">
            <v>94.236561964285727</v>
          </cell>
          <cell r="BP33">
            <v>15.546008935923595</v>
          </cell>
          <cell r="BQ33">
            <v>0.16496791279180267</v>
          </cell>
          <cell r="BS33">
            <v>600</v>
          </cell>
          <cell r="BT33">
            <v>418200</v>
          </cell>
          <cell r="BU33">
            <v>120</v>
          </cell>
          <cell r="BV33">
            <v>83640</v>
          </cell>
          <cell r="BW33">
            <v>501840</v>
          </cell>
          <cell r="BX33">
            <v>418200</v>
          </cell>
          <cell r="BY33">
            <v>920040</v>
          </cell>
          <cell r="CA33">
            <v>0.17696877765137151</v>
          </cell>
          <cell r="CB33">
            <v>0.45</v>
          </cell>
          <cell r="CC33">
            <v>0.12892000000000001</v>
          </cell>
          <cell r="CD33" t="str">
            <v>N/A</v>
          </cell>
        </row>
        <row r="34">
          <cell r="C34">
            <v>26</v>
          </cell>
          <cell r="D34" t="str">
            <v>Mantena</v>
          </cell>
          <cell r="E34" t="str">
            <v>Mantena</v>
          </cell>
          <cell r="F34" t="str">
            <v>New York Area</v>
          </cell>
          <cell r="G34" t="str">
            <v>431 W 37th Street Manhattan NY 10018</v>
          </cell>
          <cell r="H34" t="str">
            <v xml:space="preserve">431 W 37th Street </v>
          </cell>
          <cell r="I34" t="str">
            <v>Manhattan</v>
          </cell>
          <cell r="J34" t="str">
            <v>NY</v>
          </cell>
          <cell r="K34" t="str">
            <v>10018</v>
          </cell>
          <cell r="L34" t="str">
            <v>New York, NY</v>
          </cell>
          <cell r="M34">
            <v>2012</v>
          </cell>
          <cell r="N34">
            <v>1</v>
          </cell>
          <cell r="O34">
            <v>98</v>
          </cell>
          <cell r="P34">
            <v>745</v>
          </cell>
          <cell r="Q34">
            <v>0.97</v>
          </cell>
          <cell r="R34">
            <v>4198</v>
          </cell>
          <cell r="T34">
            <v>3.5</v>
          </cell>
          <cell r="U34">
            <v>4.2500000000000003E-2</v>
          </cell>
          <cell r="V34">
            <v>825000</v>
          </cell>
          <cell r="W34" t="str">
            <v>Cap Rate</v>
          </cell>
          <cell r="X34">
            <v>82.35294117647058</v>
          </cell>
          <cell r="Y34">
            <v>840336.13445378141</v>
          </cell>
          <cell r="Z34">
            <v>4.2500000000000003E-2</v>
          </cell>
          <cell r="AA34">
            <v>0</v>
          </cell>
          <cell r="AB34">
            <v>0.97</v>
          </cell>
          <cell r="AC34">
            <v>4198</v>
          </cell>
          <cell r="AD34">
            <v>98</v>
          </cell>
          <cell r="AE34">
            <v>745</v>
          </cell>
          <cell r="AG34">
            <v>3.0000000000000027E-2</v>
          </cell>
          <cell r="AH34">
            <v>350</v>
          </cell>
          <cell r="AI34">
            <v>0.17499999999999999</v>
          </cell>
          <cell r="AJ34">
            <v>0.27500000000000002</v>
          </cell>
          <cell r="AK34">
            <v>29.185595999999997</v>
          </cell>
          <cell r="AL34">
            <v>2.8916504804879994</v>
          </cell>
          <cell r="AM34">
            <v>0</v>
          </cell>
          <cell r="AN34">
            <v>-2.9399999999999999E-2</v>
          </cell>
          <cell r="AO34">
            <v>2.8622504804879996</v>
          </cell>
          <cell r="AQ34">
            <v>4.9368480000000003</v>
          </cell>
          <cell r="AR34">
            <v>-0.14810544000000014</v>
          </cell>
          <cell r="AS34">
            <v>0.41160000000000002</v>
          </cell>
          <cell r="AT34">
            <v>5.2003425600000002</v>
          </cell>
          <cell r="AU34">
            <v>-0.91005994800000001</v>
          </cell>
          <cell r="AV34">
            <v>-1.4300942040000002</v>
          </cell>
          <cell r="AW34">
            <v>-0.91580728855268667</v>
          </cell>
          <cell r="AX34">
            <v>-2.9399999999999999E-2</v>
          </cell>
          <cell r="AY34">
            <v>-1.8552672365526868</v>
          </cell>
          <cell r="AZ34">
            <v>0</v>
          </cell>
          <cell r="BA34">
            <v>3.3450753234473134</v>
          </cell>
          <cell r="BC34">
            <v>0.64324134128720034</v>
          </cell>
          <cell r="BE34">
            <v>3.5000000000000003E-2</v>
          </cell>
          <cell r="BF34">
            <v>0.04</v>
          </cell>
          <cell r="BG34">
            <v>3.7500000000000006E-2</v>
          </cell>
          <cell r="BH34">
            <v>89.202008625261684</v>
          </cell>
          <cell r="BI34">
            <v>0</v>
          </cell>
          <cell r="BJ34">
            <v>89.202008625261684</v>
          </cell>
          <cell r="BK34">
            <v>729639.89999999991</v>
          </cell>
          <cell r="BL34">
            <v>833874.17142857122</v>
          </cell>
          <cell r="BM34">
            <v>781757.03571428556</v>
          </cell>
          <cell r="BN34">
            <v>-0.16719182303794011</v>
          </cell>
          <cell r="BO34">
            <v>76.612189499999985</v>
          </cell>
          <cell r="BP34">
            <v>12.589819125261698</v>
          </cell>
          <cell r="BQ34">
            <v>0.16433180160269023</v>
          </cell>
          <cell r="BS34">
            <v>550</v>
          </cell>
          <cell r="BT34">
            <v>409750</v>
          </cell>
          <cell r="BU34">
            <v>110</v>
          </cell>
          <cell r="BV34">
            <v>81950</v>
          </cell>
          <cell r="BW34">
            <v>491700</v>
          </cell>
          <cell r="BX34">
            <v>447000</v>
          </cell>
          <cell r="BY34">
            <v>938700</v>
          </cell>
          <cell r="CA34">
            <v>0.17696877765137153</v>
          </cell>
          <cell r="CB34">
            <v>0.45</v>
          </cell>
          <cell r="CC34">
            <v>0.12892000000000001</v>
          </cell>
          <cell r="CD34" t="str">
            <v>N/A</v>
          </cell>
        </row>
        <row r="35">
          <cell r="C35">
            <v>27</v>
          </cell>
          <cell r="D35" t="str">
            <v>Brooklyner, The (fka 111 Lawrence)</v>
          </cell>
          <cell r="E35" t="str">
            <v>Brooklyner, The (fka 111 Lawrence)</v>
          </cell>
          <cell r="F35" t="str">
            <v>New York Area</v>
          </cell>
          <cell r="G35" t="str">
            <v>111 Lawrence Street Brooklyn NY 11201</v>
          </cell>
          <cell r="H35" t="str">
            <v xml:space="preserve">111 Lawrence Street </v>
          </cell>
          <cell r="I35" t="str">
            <v>Brooklyn</v>
          </cell>
          <cell r="J35" t="str">
            <v>NY</v>
          </cell>
          <cell r="K35" t="str">
            <v>11201</v>
          </cell>
          <cell r="L35" t="str">
            <v>Brooklyn, NY</v>
          </cell>
          <cell r="M35">
            <v>2010</v>
          </cell>
          <cell r="N35">
            <v>1</v>
          </cell>
          <cell r="O35">
            <v>490</v>
          </cell>
          <cell r="P35">
            <v>686</v>
          </cell>
          <cell r="Q35">
            <v>0.97</v>
          </cell>
          <cell r="R35">
            <v>3168</v>
          </cell>
          <cell r="T35">
            <v>11.7</v>
          </cell>
          <cell r="U35">
            <v>4.4999999999999998E-2</v>
          </cell>
          <cell r="V35">
            <v>625000</v>
          </cell>
          <cell r="W35" t="str">
            <v>Per Unit</v>
          </cell>
          <cell r="X35">
            <v>306.25</v>
          </cell>
          <cell r="Y35">
            <v>625000</v>
          </cell>
          <cell r="Z35">
            <v>3.8204081632653056E-2</v>
          </cell>
          <cell r="AA35">
            <v>0</v>
          </cell>
          <cell r="AB35">
            <v>0.97</v>
          </cell>
          <cell r="AC35">
            <v>3168</v>
          </cell>
          <cell r="AD35">
            <v>490</v>
          </cell>
          <cell r="AE35">
            <v>686</v>
          </cell>
          <cell r="AG35">
            <v>3.0000000000000027E-2</v>
          </cell>
          <cell r="AH35">
            <v>275</v>
          </cell>
          <cell r="AI35">
            <v>0.15</v>
          </cell>
          <cell r="AJ35">
            <v>0.25</v>
          </cell>
          <cell r="AK35">
            <v>24.105311999999998</v>
          </cell>
          <cell r="AL35">
            <v>11.941530511679998</v>
          </cell>
          <cell r="AM35">
            <v>0</v>
          </cell>
          <cell r="AN35">
            <v>-0.14699999999999999</v>
          </cell>
          <cell r="AO35">
            <v>11.794530511679998</v>
          </cell>
          <cell r="AQ35">
            <v>18.627839999999999</v>
          </cell>
          <cell r="AR35">
            <v>-0.55883520000000042</v>
          </cell>
          <cell r="AS35">
            <v>1.617</v>
          </cell>
          <cell r="AT35">
            <v>19.686004799999999</v>
          </cell>
          <cell r="AU35">
            <v>-2.9529007199999997</v>
          </cell>
          <cell r="AV35">
            <v>-4.9215011999999998</v>
          </cell>
          <cell r="AW35">
            <v>-3.6297424300181182</v>
          </cell>
          <cell r="AX35">
            <v>-0.14699999999999999</v>
          </cell>
          <cell r="AY35">
            <v>-6.7296431500181182</v>
          </cell>
          <cell r="AZ35">
            <v>0</v>
          </cell>
          <cell r="BA35">
            <v>12.956361649981881</v>
          </cell>
          <cell r="BC35">
            <v>0.65815089357195933</v>
          </cell>
          <cell r="BE35">
            <v>3.7499999999999999E-2</v>
          </cell>
          <cell r="BF35">
            <v>4.2499999999999996E-2</v>
          </cell>
          <cell r="BG35">
            <v>3.9999999999999994E-2</v>
          </cell>
          <cell r="BH35">
            <v>323.9090412495471</v>
          </cell>
          <cell r="BI35">
            <v>0</v>
          </cell>
          <cell r="BJ35">
            <v>323.9090412495471</v>
          </cell>
          <cell r="BK35">
            <v>567183.81176470581</v>
          </cell>
          <cell r="BL35">
            <v>642808.31999999995</v>
          </cell>
          <cell r="BM35">
            <v>604996.06588235288</v>
          </cell>
          <cell r="BN35">
            <v>-0.13959174303867894</v>
          </cell>
          <cell r="BO35">
            <v>296.44807228235294</v>
          </cell>
          <cell r="BP35">
            <v>27.460968967194162</v>
          </cell>
          <cell r="BQ35">
            <v>9.2633319406573378E-2</v>
          </cell>
          <cell r="BS35">
            <v>475</v>
          </cell>
          <cell r="BT35">
            <v>325850</v>
          </cell>
          <cell r="BU35">
            <v>100</v>
          </cell>
          <cell r="BV35">
            <v>68600</v>
          </cell>
          <cell r="BW35">
            <v>394450</v>
          </cell>
          <cell r="BX35">
            <v>308700</v>
          </cell>
          <cell r="BY35">
            <v>703150</v>
          </cell>
          <cell r="CA35">
            <v>0.19316121431895747</v>
          </cell>
          <cell r="CB35">
            <v>0.45</v>
          </cell>
          <cell r="CC35">
            <v>0.12892000000000001</v>
          </cell>
          <cell r="CD35" t="str">
            <v>N/A</v>
          </cell>
        </row>
        <row r="36">
          <cell r="C36">
            <v>28</v>
          </cell>
          <cell r="D36" t="str">
            <v>180 Montague (fka Brooklyn Heights)</v>
          </cell>
          <cell r="E36" t="str">
            <v>180 Montague (fka Brooklyn Heights)</v>
          </cell>
          <cell r="F36" t="str">
            <v>New York Area</v>
          </cell>
          <cell r="G36" t="str">
            <v>180 Montague St. Brooklyn NY 11201</v>
          </cell>
          <cell r="H36" t="str">
            <v xml:space="preserve">180 Montague St. </v>
          </cell>
          <cell r="I36" t="str">
            <v>Brooklyn</v>
          </cell>
          <cell r="J36" t="str">
            <v>NY</v>
          </cell>
          <cell r="K36" t="str">
            <v>11201</v>
          </cell>
          <cell r="L36" t="str">
            <v>Brooklyn, NY</v>
          </cell>
          <cell r="M36">
            <v>2000</v>
          </cell>
          <cell r="N36">
            <v>1</v>
          </cell>
          <cell r="O36">
            <v>193</v>
          </cell>
          <cell r="P36">
            <v>752</v>
          </cell>
          <cell r="Q36">
            <v>0.97</v>
          </cell>
          <cell r="R36">
            <v>3859</v>
          </cell>
          <cell r="T36">
            <v>5.7</v>
          </cell>
          <cell r="U36">
            <v>0.04</v>
          </cell>
          <cell r="V36">
            <v>675000</v>
          </cell>
          <cell r="W36" t="str">
            <v>Cap Rate</v>
          </cell>
          <cell r="X36">
            <v>142.5</v>
          </cell>
          <cell r="Y36">
            <v>738341.96891191707</v>
          </cell>
          <cell r="Z36">
            <v>0.04</v>
          </cell>
          <cell r="AA36">
            <v>0</v>
          </cell>
          <cell r="AB36">
            <v>0.97</v>
          </cell>
          <cell r="AC36">
            <v>3859</v>
          </cell>
          <cell r="AD36">
            <v>193</v>
          </cell>
          <cell r="AE36">
            <v>752</v>
          </cell>
          <cell r="AG36">
            <v>3.0000000000000027E-2</v>
          </cell>
          <cell r="AH36">
            <v>250</v>
          </cell>
          <cell r="AI36">
            <v>0.15</v>
          </cell>
          <cell r="AJ36">
            <v>0.25</v>
          </cell>
          <cell r="AK36">
            <v>28.751256000000001</v>
          </cell>
          <cell r="AL36">
            <v>5.6100313244879993</v>
          </cell>
          <cell r="AM36">
            <v>0</v>
          </cell>
          <cell r="AN36">
            <v>-5.79E-2</v>
          </cell>
          <cell r="AO36">
            <v>5.5521313244879993</v>
          </cell>
          <cell r="AQ36">
            <v>8.9374439999999993</v>
          </cell>
          <cell r="AR36">
            <v>-0.26812332000000022</v>
          </cell>
          <cell r="AS36">
            <v>0.57899999999999996</v>
          </cell>
          <cell r="AT36">
            <v>9.2483206799999991</v>
          </cell>
          <cell r="AU36">
            <v>-1.3872481019999998</v>
          </cell>
          <cell r="AV36">
            <v>-2.3120801699999998</v>
          </cell>
          <cell r="AW36">
            <v>-1.7076648294564694</v>
          </cell>
          <cell r="AX36">
            <v>-5.79E-2</v>
          </cell>
          <cell r="AY36">
            <v>-3.1528129314564692</v>
          </cell>
          <cell r="AZ36">
            <v>0</v>
          </cell>
          <cell r="BA36">
            <v>6.0955077485435298</v>
          </cell>
          <cell r="BC36">
            <v>0.65909346782550482</v>
          </cell>
          <cell r="BE36">
            <v>3.7499999999999999E-2</v>
          </cell>
          <cell r="BF36">
            <v>4.2499999999999996E-2</v>
          </cell>
          <cell r="BG36">
            <v>3.9999999999999994E-2</v>
          </cell>
          <cell r="BH36">
            <v>152.38769371358828</v>
          </cell>
          <cell r="BI36">
            <v>0</v>
          </cell>
          <cell r="BJ36">
            <v>152.38769371358828</v>
          </cell>
          <cell r="BK36">
            <v>676500.14117647067</v>
          </cell>
          <cell r="BL36">
            <v>766700.16000000015</v>
          </cell>
          <cell r="BM36">
            <v>721600.15058823535</v>
          </cell>
          <cell r="BN36">
            <v>-6.3829591867883506E-2</v>
          </cell>
          <cell r="BO36">
            <v>139.26882906352944</v>
          </cell>
          <cell r="BP36">
            <v>13.118864650058839</v>
          </cell>
          <cell r="BQ36">
            <v>9.4198139944685622E-2</v>
          </cell>
          <cell r="BS36">
            <v>475</v>
          </cell>
          <cell r="BT36">
            <v>357200</v>
          </cell>
          <cell r="BU36">
            <v>100</v>
          </cell>
          <cell r="BV36">
            <v>75200</v>
          </cell>
          <cell r="BW36">
            <v>432400</v>
          </cell>
          <cell r="BX36">
            <v>338400</v>
          </cell>
          <cell r="BY36">
            <v>770800</v>
          </cell>
          <cell r="CA36">
            <v>0.19316121431895744</v>
          </cell>
          <cell r="CB36">
            <v>0.45</v>
          </cell>
          <cell r="CC36">
            <v>0.12892000000000001</v>
          </cell>
          <cell r="CD36" t="str">
            <v>N/A</v>
          </cell>
        </row>
        <row r="37">
          <cell r="C37">
            <v>29</v>
          </cell>
          <cell r="D37" t="str">
            <v>Brooklyn Acquisition</v>
          </cell>
          <cell r="E37" t="str">
            <v>Brooklyn Acquisition</v>
          </cell>
          <cell r="F37" t="str">
            <v>New York Area</v>
          </cell>
          <cell r="G37" t="str">
            <v>N/A</v>
          </cell>
          <cell r="H37" t="str">
            <v>N/A</v>
          </cell>
          <cell r="I37" t="str">
            <v>Brooklyn</v>
          </cell>
          <cell r="J37" t="str">
            <v>NY</v>
          </cell>
          <cell r="K37" t="str">
            <v>N/A</v>
          </cell>
          <cell r="L37" t="str">
            <v>Brooklyn, NY</v>
          </cell>
          <cell r="M37">
            <v>2016</v>
          </cell>
          <cell r="N37">
            <v>1</v>
          </cell>
          <cell r="O37">
            <v>120</v>
          </cell>
          <cell r="P37">
            <v>0</v>
          </cell>
          <cell r="Q37">
            <v>0</v>
          </cell>
          <cell r="R37">
            <v>0</v>
          </cell>
          <cell r="T37">
            <v>1.1000000000000001</v>
          </cell>
          <cell r="U37">
            <v>0.04</v>
          </cell>
          <cell r="V37">
            <v>215000</v>
          </cell>
          <cell r="W37" t="str">
            <v>Cap Rate</v>
          </cell>
          <cell r="X37">
            <v>27.5</v>
          </cell>
          <cell r="Y37">
            <v>229166.66666666666</v>
          </cell>
          <cell r="Z37">
            <v>0.04</v>
          </cell>
          <cell r="AA37">
            <v>0</v>
          </cell>
          <cell r="AB37">
            <v>0</v>
          </cell>
          <cell r="AC37">
            <v>0</v>
          </cell>
          <cell r="AD37">
            <v>120</v>
          </cell>
          <cell r="AE37">
            <v>0</v>
          </cell>
          <cell r="AH37">
            <v>275</v>
          </cell>
          <cell r="AI37">
            <v>0.15</v>
          </cell>
          <cell r="AJ37">
            <v>0.25</v>
          </cell>
          <cell r="AK37">
            <v>1.98</v>
          </cell>
          <cell r="AL37">
            <v>0.24021359999999997</v>
          </cell>
          <cell r="AM37">
            <v>0</v>
          </cell>
          <cell r="AN37">
            <v>-3.5999999999999997E-2</v>
          </cell>
          <cell r="AO37">
            <v>0.20421359999999997</v>
          </cell>
          <cell r="AQ37">
            <v>0</v>
          </cell>
          <cell r="AR37">
            <v>0</v>
          </cell>
          <cell r="AS37">
            <v>0.39600000000000002</v>
          </cell>
          <cell r="AT37">
            <v>0.39600000000000002</v>
          </cell>
          <cell r="AU37">
            <v>-5.9400000000000001E-2</v>
          </cell>
          <cell r="AV37">
            <v>-9.9000000000000005E-2</v>
          </cell>
          <cell r="AW37">
            <v>-0.30816650390625</v>
          </cell>
          <cell r="AX37">
            <v>-3.5999999999999997E-2</v>
          </cell>
          <cell r="AY37">
            <v>-0.40356650390624998</v>
          </cell>
          <cell r="AZ37">
            <v>0</v>
          </cell>
          <cell r="BA37">
            <v>-7.5665039062499662E-3</v>
          </cell>
          <cell r="BC37">
            <v>-1.9107333096590823E-2</v>
          </cell>
          <cell r="BE37">
            <v>3.7499999999999999E-2</v>
          </cell>
          <cell r="BF37">
            <v>4.2499999999999996E-2</v>
          </cell>
          <cell r="BG37">
            <v>3.9999999999999994E-2</v>
          </cell>
          <cell r="BH37">
            <v>-0.18916259765624918</v>
          </cell>
          <cell r="BI37">
            <v>0</v>
          </cell>
          <cell r="BJ37">
            <v>27.5</v>
          </cell>
          <cell r="BK37">
            <v>46588.23529411765</v>
          </cell>
          <cell r="BL37">
            <v>52800.000000000007</v>
          </cell>
          <cell r="BM37">
            <v>49694.117647058825</v>
          </cell>
          <cell r="BN37">
            <v>0</v>
          </cell>
          <cell r="BO37">
            <v>27.5</v>
          </cell>
          <cell r="BP37">
            <v>-27.689162597656249</v>
          </cell>
          <cell r="BQ37">
            <v>-1.0068786399147727</v>
          </cell>
          <cell r="BS37">
            <v>475</v>
          </cell>
          <cell r="BT37">
            <v>0</v>
          </cell>
          <cell r="BU37">
            <v>100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CA37">
            <v>0.19316121431895744</v>
          </cell>
          <cell r="CB37">
            <v>0.45</v>
          </cell>
          <cell r="CC37">
            <v>0.12892000000000001</v>
          </cell>
          <cell r="CD37" t="str">
            <v>N/A</v>
          </cell>
        </row>
        <row r="38">
          <cell r="C38">
            <v>30</v>
          </cell>
          <cell r="D38" t="str">
            <v>175 Kent</v>
          </cell>
          <cell r="E38" t="str">
            <v>175 Kent</v>
          </cell>
          <cell r="F38" t="str">
            <v>New York Area</v>
          </cell>
          <cell r="G38" t="str">
            <v>175 Kent Avenue Brooklyn NY 11211</v>
          </cell>
          <cell r="H38" t="str">
            <v xml:space="preserve">175 Kent Avenue </v>
          </cell>
          <cell r="I38" t="str">
            <v>Brooklyn</v>
          </cell>
          <cell r="J38" t="str">
            <v>NY</v>
          </cell>
          <cell r="K38" t="str">
            <v>11211</v>
          </cell>
          <cell r="L38" t="str">
            <v>Brooklyn, NY</v>
          </cell>
          <cell r="M38">
            <v>2011</v>
          </cell>
          <cell r="N38">
            <v>1</v>
          </cell>
          <cell r="O38">
            <v>113</v>
          </cell>
          <cell r="P38">
            <v>778</v>
          </cell>
          <cell r="Q38">
            <v>0.96</v>
          </cell>
          <cell r="R38">
            <v>3681</v>
          </cell>
          <cell r="T38">
            <v>3.5</v>
          </cell>
          <cell r="U38">
            <v>4.2500000000000003E-2</v>
          </cell>
          <cell r="V38">
            <v>700000</v>
          </cell>
          <cell r="W38" t="str">
            <v>Cap Rate</v>
          </cell>
          <cell r="X38">
            <v>82.35294117647058</v>
          </cell>
          <cell r="Y38">
            <v>728787.09005726175</v>
          </cell>
          <cell r="Z38">
            <v>4.2500000000000003E-2</v>
          </cell>
          <cell r="AA38">
            <v>0</v>
          </cell>
          <cell r="AB38">
            <v>0.96</v>
          </cell>
          <cell r="AC38">
            <v>3681</v>
          </cell>
          <cell r="AD38">
            <v>113</v>
          </cell>
          <cell r="AE38">
            <v>778</v>
          </cell>
          <cell r="AG38">
            <v>4.0000000000000036E-2</v>
          </cell>
          <cell r="AH38">
            <v>250</v>
          </cell>
          <cell r="AI38">
            <v>0.15</v>
          </cell>
          <cell r="AJ38">
            <v>0.25</v>
          </cell>
          <cell r="AK38">
            <v>27.243072000000002</v>
          </cell>
          <cell r="AL38">
            <v>3.1123302744959997</v>
          </cell>
          <cell r="AM38">
            <v>0</v>
          </cell>
          <cell r="AN38">
            <v>-3.39E-2</v>
          </cell>
          <cell r="AO38">
            <v>3.0784302744959997</v>
          </cell>
          <cell r="AQ38">
            <v>4.9914360000000002</v>
          </cell>
          <cell r="AR38">
            <v>-0.19965744000000019</v>
          </cell>
          <cell r="AS38">
            <v>0.33900000000000002</v>
          </cell>
          <cell r="AT38">
            <v>5.1307785600000004</v>
          </cell>
          <cell r="AU38">
            <v>-0.769616784</v>
          </cell>
          <cell r="AV38">
            <v>-1.2826946400000001</v>
          </cell>
          <cell r="AW38">
            <v>-0.94698824982549834</v>
          </cell>
          <cell r="AX38">
            <v>-3.39E-2</v>
          </cell>
          <cell r="AY38">
            <v>-1.7505050338254984</v>
          </cell>
          <cell r="AZ38">
            <v>0</v>
          </cell>
          <cell r="BA38">
            <v>3.3802735261745021</v>
          </cell>
          <cell r="BC38">
            <v>0.65882272770986661</v>
          </cell>
          <cell r="BE38">
            <v>3.7499999999999999E-2</v>
          </cell>
          <cell r="BF38">
            <v>4.2499999999999996E-2</v>
          </cell>
          <cell r="BG38">
            <v>3.9999999999999994E-2</v>
          </cell>
          <cell r="BH38">
            <v>84.506838154362569</v>
          </cell>
          <cell r="BI38">
            <v>0</v>
          </cell>
          <cell r="BJ38">
            <v>84.506838154362569</v>
          </cell>
          <cell r="BK38">
            <v>641013.45882352954</v>
          </cell>
          <cell r="BL38">
            <v>726481.92000000004</v>
          </cell>
          <cell r="BM38">
            <v>683747.68941176473</v>
          </cell>
          <cell r="BN38">
            <v>-0.14258236953819714</v>
          </cell>
          <cell r="BO38">
            <v>77.263488903529421</v>
          </cell>
          <cell r="BP38">
            <v>7.2433492508331483</v>
          </cell>
          <cell r="BQ38">
            <v>9.3748669049583455E-2</v>
          </cell>
          <cell r="BS38">
            <v>475</v>
          </cell>
          <cell r="BT38">
            <v>369550</v>
          </cell>
          <cell r="BU38">
            <v>100</v>
          </cell>
          <cell r="BV38">
            <v>77800</v>
          </cell>
          <cell r="BW38">
            <v>447350</v>
          </cell>
          <cell r="BX38">
            <v>350100</v>
          </cell>
          <cell r="BY38">
            <v>797450</v>
          </cell>
          <cell r="CA38">
            <v>0.19316121431895744</v>
          </cell>
          <cell r="CB38">
            <v>0.45</v>
          </cell>
          <cell r="CC38">
            <v>0.12892000000000001</v>
          </cell>
          <cell r="CD38" t="str">
            <v>N/A</v>
          </cell>
        </row>
        <row r="39">
          <cell r="C39">
            <v>31</v>
          </cell>
          <cell r="D39" t="str">
            <v>Talleyrand</v>
          </cell>
          <cell r="E39" t="str">
            <v>Talleyrand</v>
          </cell>
          <cell r="F39" t="str">
            <v>New York Area</v>
          </cell>
          <cell r="G39" t="str">
            <v>1202 Crescent Drive Tarrytown NY 10591</v>
          </cell>
          <cell r="H39" t="str">
            <v xml:space="preserve">1202 Crescent Drive </v>
          </cell>
          <cell r="I39" t="str">
            <v>Tarrytown</v>
          </cell>
          <cell r="J39" t="str">
            <v>NY</v>
          </cell>
          <cell r="K39" t="str">
            <v>10591</v>
          </cell>
          <cell r="L39" t="str">
            <v>Tarrytown, NY</v>
          </cell>
          <cell r="M39">
            <v>1998</v>
          </cell>
          <cell r="N39">
            <v>1</v>
          </cell>
          <cell r="O39">
            <v>300</v>
          </cell>
          <cell r="P39">
            <v>875</v>
          </cell>
          <cell r="Q39">
            <v>0.95</v>
          </cell>
          <cell r="R39">
            <v>2303</v>
          </cell>
          <cell r="T39">
            <v>3.2</v>
          </cell>
          <cell r="U39">
            <v>5.5E-2</v>
          </cell>
          <cell r="V39">
            <v>25000</v>
          </cell>
          <cell r="W39" t="str">
            <v>Cap Rate</v>
          </cell>
          <cell r="X39">
            <v>58.181818181818187</v>
          </cell>
          <cell r="Y39">
            <v>193939.39393939395</v>
          </cell>
          <cell r="Z39">
            <v>5.5E-2</v>
          </cell>
          <cell r="AA39">
            <v>0</v>
          </cell>
          <cell r="AB39">
            <v>0.95</v>
          </cell>
          <cell r="AC39">
            <v>2190</v>
          </cell>
          <cell r="AD39">
            <v>300</v>
          </cell>
          <cell r="AE39">
            <v>875</v>
          </cell>
          <cell r="AG39">
            <v>0.09</v>
          </cell>
          <cell r="AH39">
            <v>350</v>
          </cell>
          <cell r="AI39">
            <v>0.35</v>
          </cell>
          <cell r="AJ39">
            <v>0.18</v>
          </cell>
          <cell r="AK39">
            <v>13.213956</v>
          </cell>
          <cell r="AL39">
            <v>4.007792854799999</v>
          </cell>
          <cell r="AM39">
            <v>0</v>
          </cell>
          <cell r="AN39">
            <v>-0.09</v>
          </cell>
          <cell r="AO39">
            <v>3.9177928547999992</v>
          </cell>
          <cell r="AQ39">
            <v>7.8840000000000003</v>
          </cell>
          <cell r="AR39">
            <v>-0.70955999999999997</v>
          </cell>
          <cell r="AS39">
            <v>1.26</v>
          </cell>
          <cell r="AT39">
            <v>8.4344400000000004</v>
          </cell>
          <cell r="AU39">
            <v>-2.952054</v>
          </cell>
          <cell r="AV39">
            <v>-1.5181992</v>
          </cell>
          <cell r="AW39">
            <v>-1.5181992</v>
          </cell>
          <cell r="AX39">
            <v>-0.09</v>
          </cell>
          <cell r="AY39">
            <v>-4.5602532</v>
          </cell>
          <cell r="AZ39">
            <v>0</v>
          </cell>
          <cell r="BA39">
            <v>3.8741868000000004</v>
          </cell>
          <cell r="BC39">
            <v>0.45932946348542408</v>
          </cell>
          <cell r="BE39">
            <v>4.7500000000000001E-2</v>
          </cell>
          <cell r="BF39">
            <v>5.2499999999999998E-2</v>
          </cell>
          <cell r="BG39">
            <v>0.05</v>
          </cell>
          <cell r="BH39">
            <v>77.483736000000007</v>
          </cell>
          <cell r="BI39">
            <v>0</v>
          </cell>
          <cell r="BJ39">
            <v>77.483736000000007</v>
          </cell>
          <cell r="BK39">
            <v>251694.4</v>
          </cell>
          <cell r="BL39">
            <v>278188.54736842104</v>
          </cell>
          <cell r="BM39">
            <v>264941.4736842105</v>
          </cell>
          <cell r="BN39">
            <v>0.15821409260857044</v>
          </cell>
          <cell r="BO39">
            <v>79.482442105263161</v>
          </cell>
          <cell r="BP39">
            <v>-1.9987061052631532</v>
          </cell>
          <cell r="BQ39">
            <v>-2.5146511006998939E-2</v>
          </cell>
          <cell r="BS39">
            <v>175</v>
          </cell>
          <cell r="BT39">
            <v>153125</v>
          </cell>
          <cell r="BU39">
            <v>35</v>
          </cell>
          <cell r="BV39">
            <v>30625</v>
          </cell>
          <cell r="BW39">
            <v>183750</v>
          </cell>
          <cell r="BX39">
            <v>45000</v>
          </cell>
          <cell r="BY39">
            <v>228750</v>
          </cell>
          <cell r="CA39" t="str">
            <v>Taxes are not assessed upon sale</v>
          </cell>
        </row>
        <row r="40">
          <cell r="C40">
            <v>32</v>
          </cell>
          <cell r="D40" t="str">
            <v>Portside Towers</v>
          </cell>
          <cell r="E40" t="str">
            <v>Portside Towers</v>
          </cell>
          <cell r="F40" t="str">
            <v>New York Area</v>
          </cell>
          <cell r="G40" t="str">
            <v>155 Washington Street Jersey City NJ 07302</v>
          </cell>
          <cell r="H40" t="str">
            <v xml:space="preserve">155 Washington Street </v>
          </cell>
          <cell r="I40" t="str">
            <v>Jersey City</v>
          </cell>
          <cell r="J40" t="str">
            <v>NJ</v>
          </cell>
          <cell r="K40" t="str">
            <v>07302</v>
          </cell>
          <cell r="L40" t="str">
            <v>Jersey City, NJ</v>
          </cell>
          <cell r="M40">
            <v>1997</v>
          </cell>
          <cell r="N40">
            <v>1</v>
          </cell>
          <cell r="O40">
            <v>527</v>
          </cell>
          <cell r="P40">
            <v>1043</v>
          </cell>
          <cell r="Q40">
            <v>0.96</v>
          </cell>
          <cell r="R40">
            <v>2963</v>
          </cell>
          <cell r="T40">
            <v>10.3</v>
          </cell>
          <cell r="U40">
            <v>4.7500000000000001E-2</v>
          </cell>
          <cell r="V40">
            <v>450000</v>
          </cell>
          <cell r="W40" t="str">
            <v>Cap Rate</v>
          </cell>
          <cell r="X40">
            <v>216.84210526315792</v>
          </cell>
          <cell r="Y40">
            <v>411465.09537601122</v>
          </cell>
          <cell r="Z40">
            <v>4.7500000000000001E-2</v>
          </cell>
          <cell r="AA40">
            <v>0</v>
          </cell>
          <cell r="AB40">
            <v>0.96</v>
          </cell>
          <cell r="AC40">
            <v>3025</v>
          </cell>
          <cell r="AD40">
            <v>527</v>
          </cell>
          <cell r="AE40">
            <v>1043</v>
          </cell>
          <cell r="AG40">
            <v>7.0000000000000007E-2</v>
          </cell>
          <cell r="AH40">
            <v>900</v>
          </cell>
          <cell r="AI40">
            <v>0.31</v>
          </cell>
          <cell r="AJ40">
            <v>0.14000000000000001</v>
          </cell>
          <cell r="AK40">
            <v>24.507450000000002</v>
          </cell>
          <cell r="AL40">
            <v>13.05749583765</v>
          </cell>
          <cell r="AM40">
            <v>0</v>
          </cell>
          <cell r="AN40">
            <v>-0.15809999999999999</v>
          </cell>
          <cell r="AO40">
            <v>12.899395837650001</v>
          </cell>
          <cell r="AQ40">
            <v>19.130099999999999</v>
          </cell>
          <cell r="AR40">
            <v>-1.339107</v>
          </cell>
          <cell r="AS40">
            <v>5.6916000000000002</v>
          </cell>
          <cell r="AT40">
            <v>23.482593000000001</v>
          </cell>
          <cell r="AU40">
            <v>-7.2796038300000001</v>
          </cell>
          <cell r="AV40">
            <v>-3.2875630200000003</v>
          </cell>
          <cell r="AW40">
            <v>-3.2875630200000003</v>
          </cell>
          <cell r="AX40">
            <v>-0.15809999999999999</v>
          </cell>
          <cell r="AY40">
            <v>-10.725266849999999</v>
          </cell>
          <cell r="AZ40">
            <v>0</v>
          </cell>
          <cell r="BA40">
            <v>12.757326150000003</v>
          </cell>
          <cell r="BC40">
            <v>0.54326735339662025</v>
          </cell>
          <cell r="BE40">
            <v>3.95E-2</v>
          </cell>
          <cell r="BF40">
            <v>4.3999999999999997E-2</v>
          </cell>
          <cell r="BG40">
            <v>4.1749999999999995E-2</v>
          </cell>
          <cell r="BH40">
            <v>305.56469820359291</v>
          </cell>
          <cell r="BI40">
            <v>0</v>
          </cell>
          <cell r="BJ40">
            <v>305.56469820359291</v>
          </cell>
          <cell r="BK40">
            <v>556987.50000000012</v>
          </cell>
          <cell r="BL40">
            <v>620441.77215189883</v>
          </cell>
          <cell r="BM40">
            <v>588714.63607594953</v>
          </cell>
          <cell r="BN40">
            <v>5.7374923354256646E-2</v>
          </cell>
          <cell r="BO40">
            <v>310.25261321202538</v>
          </cell>
          <cell r="BP40">
            <v>-4.6879150084324692</v>
          </cell>
          <cell r="BQ40">
            <v>-1.5109993627124618E-2</v>
          </cell>
          <cell r="BS40">
            <v>325</v>
          </cell>
          <cell r="BT40">
            <v>338975</v>
          </cell>
          <cell r="BU40">
            <v>65</v>
          </cell>
          <cell r="BV40">
            <v>67795</v>
          </cell>
          <cell r="BW40">
            <v>406770</v>
          </cell>
          <cell r="BX40">
            <v>150000</v>
          </cell>
          <cell r="BY40">
            <v>556770</v>
          </cell>
          <cell r="CA40" t="str">
            <v>Taxes are not assessed upon sale</v>
          </cell>
        </row>
        <row r="41">
          <cell r="C41">
            <v>33</v>
          </cell>
          <cell r="D41" t="str">
            <v>70 Greene</v>
          </cell>
          <cell r="E41" t="str">
            <v>70 Greene</v>
          </cell>
          <cell r="F41" t="str">
            <v>New York Area</v>
          </cell>
          <cell r="G41" t="str">
            <v>70 Greene Street Jersey City NJ 07302</v>
          </cell>
          <cell r="H41" t="str">
            <v xml:space="preserve">70 Greene Street </v>
          </cell>
          <cell r="I41" t="str">
            <v>Jersey City</v>
          </cell>
          <cell r="J41" t="str">
            <v>NJ</v>
          </cell>
          <cell r="K41" t="str">
            <v>07302</v>
          </cell>
          <cell r="L41" t="str">
            <v>Jersey City, NJ</v>
          </cell>
          <cell r="M41">
            <v>2010</v>
          </cell>
          <cell r="N41">
            <v>1</v>
          </cell>
          <cell r="O41">
            <v>480</v>
          </cell>
          <cell r="P41">
            <v>901</v>
          </cell>
          <cell r="Q41">
            <v>0.97</v>
          </cell>
          <cell r="R41">
            <v>3300</v>
          </cell>
          <cell r="T41">
            <v>11.5</v>
          </cell>
          <cell r="U41">
            <v>4.7500000000000001E-2</v>
          </cell>
          <cell r="V41">
            <v>550000</v>
          </cell>
          <cell r="W41" t="str">
            <v>Cap Rate</v>
          </cell>
          <cell r="X41">
            <v>242.10526315789474</v>
          </cell>
          <cell r="Y41">
            <v>504385.96491228067</v>
          </cell>
          <cell r="Z41">
            <v>4.7500000000000001E-2</v>
          </cell>
          <cell r="AA41">
            <v>0</v>
          </cell>
          <cell r="AB41">
            <v>0.97</v>
          </cell>
          <cell r="AC41">
            <v>3250</v>
          </cell>
          <cell r="AD41">
            <v>480</v>
          </cell>
          <cell r="AE41">
            <v>901</v>
          </cell>
          <cell r="AG41">
            <v>7.0000000000000007E-2</v>
          </cell>
          <cell r="AH41">
            <v>1000</v>
          </cell>
          <cell r="AI41">
            <v>0.3</v>
          </cell>
          <cell r="AJ41">
            <v>0.14000000000000001</v>
          </cell>
          <cell r="AK41">
            <v>27.031200000000005</v>
          </cell>
          <cell r="AL41">
            <v>13.117700736</v>
          </cell>
          <cell r="AM41">
            <v>0</v>
          </cell>
          <cell r="AN41">
            <v>-0.14399999999999999</v>
          </cell>
          <cell r="AO41">
            <v>12.973700736</v>
          </cell>
          <cell r="AQ41">
            <v>18.72</v>
          </cell>
          <cell r="AR41">
            <v>-1.3104</v>
          </cell>
          <cell r="AS41">
            <v>5.76</v>
          </cell>
          <cell r="AT41">
            <v>23.169599999999996</v>
          </cell>
          <cell r="AU41">
            <v>-6.9508799999999988</v>
          </cell>
          <cell r="AV41">
            <v>-3.2437439999999995</v>
          </cell>
          <cell r="AW41">
            <v>-3.2437439999999995</v>
          </cell>
          <cell r="AX41">
            <v>-0.14399999999999999</v>
          </cell>
          <cell r="AY41">
            <v>-10.338623999999998</v>
          </cell>
          <cell r="AZ41">
            <v>0</v>
          </cell>
          <cell r="BA41">
            <v>12.830975999999998</v>
          </cell>
          <cell r="BC41">
            <v>0.55378495960223739</v>
          </cell>
          <cell r="BE41">
            <v>0.04</v>
          </cell>
          <cell r="BF41">
            <v>4.4999999999999998E-2</v>
          </cell>
          <cell r="BG41">
            <v>4.2499999999999996E-2</v>
          </cell>
          <cell r="BH41">
            <v>301.90531764705878</v>
          </cell>
          <cell r="BI41">
            <v>0</v>
          </cell>
          <cell r="BJ41">
            <v>301.90531764705878</v>
          </cell>
          <cell r="BK41">
            <v>600693.33333333349</v>
          </cell>
          <cell r="BL41">
            <v>675780.00000000012</v>
          </cell>
          <cell r="BM41">
            <v>638236.66666666674</v>
          </cell>
          <cell r="BN41">
            <v>0.14904431842050014</v>
          </cell>
          <cell r="BO41">
            <v>306.35360000000009</v>
          </cell>
          <cell r="BP41">
            <v>-4.4482823529413054</v>
          </cell>
          <cell r="BQ41">
            <v>-1.4520091661861634E-2</v>
          </cell>
          <cell r="BS41">
            <v>375</v>
          </cell>
          <cell r="BT41">
            <v>337875</v>
          </cell>
          <cell r="BU41">
            <v>75</v>
          </cell>
          <cell r="BV41">
            <v>67575</v>
          </cell>
          <cell r="BW41">
            <v>405450</v>
          </cell>
          <cell r="BX41">
            <v>150000</v>
          </cell>
          <cell r="BY41">
            <v>555450</v>
          </cell>
          <cell r="CA41" t="str">
            <v>Taxes are not assessed upon sale</v>
          </cell>
        </row>
        <row r="42">
          <cell r="C42">
            <v>34</v>
          </cell>
          <cell r="D42" t="str">
            <v>77 Park Avenue (fka Hoboken)</v>
          </cell>
          <cell r="E42" t="str">
            <v>77 Park Avenue (fka Hoboken)</v>
          </cell>
          <cell r="F42" t="str">
            <v>New York Area</v>
          </cell>
          <cell r="G42" t="str">
            <v>77 Park Ave. Hoboken NJ 07030</v>
          </cell>
          <cell r="H42" t="str">
            <v xml:space="preserve">77 Park Ave. </v>
          </cell>
          <cell r="I42" t="str">
            <v>Hoboken</v>
          </cell>
          <cell r="J42" t="str">
            <v>NJ</v>
          </cell>
          <cell r="K42" t="str">
            <v>07030</v>
          </cell>
          <cell r="L42" t="str">
            <v>Hoboken, NJ</v>
          </cell>
          <cell r="M42">
            <v>2000</v>
          </cell>
          <cell r="N42">
            <v>1</v>
          </cell>
          <cell r="O42">
            <v>301</v>
          </cell>
          <cell r="P42">
            <v>1023</v>
          </cell>
          <cell r="Q42">
            <v>0.97</v>
          </cell>
          <cell r="R42">
            <v>3492</v>
          </cell>
          <cell r="T42">
            <v>7.5</v>
          </cell>
          <cell r="U42">
            <v>4.7500000000000001E-2</v>
          </cell>
          <cell r="V42">
            <v>575000</v>
          </cell>
          <cell r="W42" t="str">
            <v>Cap Rate</v>
          </cell>
          <cell r="X42">
            <v>157.89473684210526</v>
          </cell>
          <cell r="Y42">
            <v>524567.23203357228</v>
          </cell>
          <cell r="Z42">
            <v>4.7500000000000001E-2</v>
          </cell>
          <cell r="AA42">
            <v>0</v>
          </cell>
          <cell r="AB42">
            <v>0.97</v>
          </cell>
          <cell r="AC42">
            <v>3290</v>
          </cell>
          <cell r="AD42">
            <v>301</v>
          </cell>
          <cell r="AE42">
            <v>1023</v>
          </cell>
          <cell r="AG42">
            <v>7.0000000000000007E-2</v>
          </cell>
          <cell r="AH42">
            <v>1050</v>
          </cell>
          <cell r="AI42">
            <v>0.3</v>
          </cell>
          <cell r="AJ42">
            <v>0.14000000000000001</v>
          </cell>
          <cell r="AK42">
            <v>27.617184000000002</v>
          </cell>
          <cell r="AL42">
            <v>8.4042128802239997</v>
          </cell>
          <cell r="AM42">
            <v>0</v>
          </cell>
          <cell r="AN42">
            <v>-9.0300000000000005E-2</v>
          </cell>
          <cell r="AO42">
            <v>8.3139128802240005</v>
          </cell>
          <cell r="AQ42">
            <v>11.88348</v>
          </cell>
          <cell r="AR42">
            <v>-0.83184360000000013</v>
          </cell>
          <cell r="AS42">
            <v>3.7926000000000002</v>
          </cell>
          <cell r="AT42">
            <v>14.8442364</v>
          </cell>
          <cell r="AU42">
            <v>-4.4532709199999996</v>
          </cell>
          <cell r="AV42">
            <v>-2.0781930960000001</v>
          </cell>
          <cell r="AW42">
            <v>-2.0781930960000001</v>
          </cell>
          <cell r="AX42">
            <v>-9.0300000000000005E-2</v>
          </cell>
          <cell r="AY42">
            <v>-6.6217640159999993</v>
          </cell>
          <cell r="AZ42">
            <v>0</v>
          </cell>
          <cell r="BA42">
            <v>8.2224723839999996</v>
          </cell>
          <cell r="BC42">
            <v>0.55391683091223198</v>
          </cell>
          <cell r="BE42">
            <v>3.9E-2</v>
          </cell>
          <cell r="BF42">
            <v>4.3999999999999997E-2</v>
          </cell>
          <cell r="BG42">
            <v>4.1499999999999995E-2</v>
          </cell>
          <cell r="BH42">
            <v>198.13186467469882</v>
          </cell>
          <cell r="BI42">
            <v>0</v>
          </cell>
          <cell r="BJ42">
            <v>198.13186467469882</v>
          </cell>
          <cell r="BK42">
            <v>627663.27272727282</v>
          </cell>
          <cell r="BL42">
            <v>708132.92307692312</v>
          </cell>
          <cell r="BM42">
            <v>667898.09790209797</v>
          </cell>
          <cell r="BN42">
            <v>0.15222388624727934</v>
          </cell>
          <cell r="BO42">
            <v>201.03732746853149</v>
          </cell>
          <cell r="BP42">
            <v>-2.9054627938326689</v>
          </cell>
          <cell r="BQ42">
            <v>-1.4452354845830628E-2</v>
          </cell>
          <cell r="BS42">
            <v>350</v>
          </cell>
          <cell r="BT42">
            <v>358050</v>
          </cell>
          <cell r="BU42">
            <v>70</v>
          </cell>
          <cell r="BV42">
            <v>71610</v>
          </cell>
          <cell r="BW42">
            <v>429660</v>
          </cell>
          <cell r="BX42">
            <v>150000</v>
          </cell>
          <cell r="BY42">
            <v>579660</v>
          </cell>
          <cell r="CA42" t="str">
            <v>Taxes are not assessed upon sale</v>
          </cell>
        </row>
        <row r="43">
          <cell r="C43">
            <v>35</v>
          </cell>
          <cell r="D43" t="str">
            <v>North Pier at Harborside</v>
          </cell>
          <cell r="E43" t="str">
            <v>North Pier at Harborside</v>
          </cell>
          <cell r="F43" t="str">
            <v>New York Area</v>
          </cell>
          <cell r="G43" t="str">
            <v>1 Harborside Place Jersey City NJ 07311</v>
          </cell>
          <cell r="H43" t="str">
            <v xml:space="preserve">1 Harborside Place </v>
          </cell>
          <cell r="I43" t="str">
            <v>Jersey City</v>
          </cell>
          <cell r="J43" t="str">
            <v>NJ</v>
          </cell>
          <cell r="K43" t="str">
            <v>07311</v>
          </cell>
          <cell r="L43" t="str">
            <v>Jersey City, NJ</v>
          </cell>
          <cell r="M43">
            <v>2003</v>
          </cell>
          <cell r="N43">
            <v>1</v>
          </cell>
          <cell r="O43">
            <v>297</v>
          </cell>
          <cell r="P43">
            <v>1010</v>
          </cell>
          <cell r="Q43">
            <v>0.97</v>
          </cell>
          <cell r="R43">
            <v>3208</v>
          </cell>
          <cell r="T43">
            <v>5.8</v>
          </cell>
          <cell r="U43">
            <v>4.7500000000000001E-2</v>
          </cell>
          <cell r="V43">
            <v>450000</v>
          </cell>
          <cell r="W43" t="str">
            <v>Cap Rate</v>
          </cell>
          <cell r="X43">
            <v>122.10526315789473</v>
          </cell>
          <cell r="Y43">
            <v>411128.83218146372</v>
          </cell>
          <cell r="Z43">
            <v>4.7500000000000001E-2</v>
          </cell>
          <cell r="AA43">
            <v>0</v>
          </cell>
          <cell r="AB43">
            <v>0.97</v>
          </cell>
          <cell r="AC43">
            <v>3000</v>
          </cell>
          <cell r="AD43">
            <v>297</v>
          </cell>
          <cell r="AE43">
            <v>1010</v>
          </cell>
          <cell r="AG43">
            <v>7.0000000000000007E-2</v>
          </cell>
          <cell r="AH43">
            <v>1000</v>
          </cell>
          <cell r="AI43">
            <v>0.3</v>
          </cell>
          <cell r="AJ43">
            <v>0.14000000000000001</v>
          </cell>
          <cell r="AK43">
            <v>25.468800000000002</v>
          </cell>
          <cell r="AL43">
            <v>7.6474401695999994</v>
          </cell>
          <cell r="AM43">
            <v>0</v>
          </cell>
          <cell r="AN43">
            <v>-8.9099999999999999E-2</v>
          </cell>
          <cell r="AO43">
            <v>7.5583401695999992</v>
          </cell>
          <cell r="AQ43">
            <v>10.692</v>
          </cell>
          <cell r="AR43">
            <v>-0.74844000000000011</v>
          </cell>
          <cell r="AS43">
            <v>3.5640000000000001</v>
          </cell>
          <cell r="AT43">
            <v>13.50756</v>
          </cell>
          <cell r="AU43">
            <v>-4.0522679999999998</v>
          </cell>
          <cell r="AV43">
            <v>-1.8910584000000001</v>
          </cell>
          <cell r="AW43">
            <v>-1.8910584000000001</v>
          </cell>
          <cell r="AX43">
            <v>-8.9099999999999999E-2</v>
          </cell>
          <cell r="AY43">
            <v>-6.0324264000000003</v>
          </cell>
          <cell r="AZ43">
            <v>0</v>
          </cell>
          <cell r="BA43">
            <v>7.4751335999999995</v>
          </cell>
          <cell r="BC43">
            <v>0.55340369393139843</v>
          </cell>
          <cell r="BE43">
            <v>3.9E-2</v>
          </cell>
          <cell r="BF43">
            <v>4.3999999999999997E-2</v>
          </cell>
          <cell r="BG43">
            <v>4.1499999999999995E-2</v>
          </cell>
          <cell r="BH43">
            <v>180.1237012048193</v>
          </cell>
          <cell r="BI43">
            <v>0</v>
          </cell>
          <cell r="BJ43">
            <v>180.1237012048193</v>
          </cell>
          <cell r="BK43">
            <v>578836.36363636365</v>
          </cell>
          <cell r="BL43">
            <v>653046.15384615387</v>
          </cell>
          <cell r="BM43">
            <v>615941.25874125876</v>
          </cell>
          <cell r="BN43">
            <v>7.2694633823160437E-2</v>
          </cell>
          <cell r="BO43">
            <v>182.93455384615385</v>
          </cell>
          <cell r="BP43">
            <v>-2.8108526413345487</v>
          </cell>
          <cell r="BQ43">
            <v>-1.5365345596209501E-2</v>
          </cell>
          <cell r="BS43">
            <v>350</v>
          </cell>
          <cell r="BT43">
            <v>353500</v>
          </cell>
          <cell r="BU43">
            <v>70</v>
          </cell>
          <cell r="BV43">
            <v>70700</v>
          </cell>
          <cell r="BW43">
            <v>424200</v>
          </cell>
          <cell r="BX43">
            <v>150000</v>
          </cell>
          <cell r="BY43">
            <v>574200</v>
          </cell>
          <cell r="CA43" t="str">
            <v>Taxes are not assessed upon sale</v>
          </cell>
        </row>
        <row r="44">
          <cell r="C44">
            <v>36</v>
          </cell>
          <cell r="D44" t="str">
            <v>Landings at Port Imperial</v>
          </cell>
          <cell r="E44" t="str">
            <v>Landings at Port Imperial</v>
          </cell>
          <cell r="F44" t="str">
            <v>New York Area</v>
          </cell>
          <cell r="G44" t="str">
            <v>Four Avenue at Port Imperial West New York NJ 07093</v>
          </cell>
          <cell r="H44" t="str">
            <v xml:space="preserve">Four Avenue at Port Imperial West </v>
          </cell>
          <cell r="I44" t="str">
            <v>New York</v>
          </cell>
          <cell r="J44" t="str">
            <v>NJ</v>
          </cell>
          <cell r="K44" t="str">
            <v>07093</v>
          </cell>
          <cell r="L44" t="str">
            <v>W. New York, NJ</v>
          </cell>
          <cell r="M44">
            <v>1999</v>
          </cell>
          <cell r="N44">
            <v>1</v>
          </cell>
          <cell r="O44">
            <v>276</v>
          </cell>
          <cell r="P44">
            <v>998</v>
          </cell>
          <cell r="Q44">
            <v>0.98</v>
          </cell>
          <cell r="R44">
            <v>2664</v>
          </cell>
          <cell r="T44">
            <v>3.8</v>
          </cell>
          <cell r="U44">
            <v>4.7500000000000001E-2</v>
          </cell>
          <cell r="V44">
            <v>320000</v>
          </cell>
          <cell r="W44" t="str">
            <v>Cap Rate</v>
          </cell>
          <cell r="X44">
            <v>80</v>
          </cell>
          <cell r="Y44">
            <v>289855.07246376813</v>
          </cell>
          <cell r="Z44">
            <v>4.7500000000000001E-2</v>
          </cell>
          <cell r="AA44">
            <v>0</v>
          </cell>
          <cell r="AB44">
            <v>0.98</v>
          </cell>
          <cell r="AC44">
            <v>2650</v>
          </cell>
          <cell r="AD44">
            <v>276</v>
          </cell>
          <cell r="AE44">
            <v>998</v>
          </cell>
          <cell r="AG44">
            <v>7.2499999999999995E-2</v>
          </cell>
          <cell r="AH44">
            <v>950</v>
          </cell>
          <cell r="AI44">
            <v>0.28000000000000003</v>
          </cell>
          <cell r="AJ44">
            <v>0.15</v>
          </cell>
          <cell r="AK44">
            <v>23.309864999999999</v>
          </cell>
          <cell r="AL44">
            <v>6.5042914901399982</v>
          </cell>
          <cell r="AM44">
            <v>0</v>
          </cell>
          <cell r="AN44">
            <v>-8.2799999999999999E-2</v>
          </cell>
          <cell r="AO44">
            <v>6.4214914901399984</v>
          </cell>
          <cell r="AQ44">
            <v>8.7767999999999997</v>
          </cell>
          <cell r="AR44">
            <v>-0.63631799999999994</v>
          </cell>
          <cell r="AS44">
            <v>3.1463999999999999</v>
          </cell>
          <cell r="AT44">
            <v>11.286882</v>
          </cell>
          <cell r="AU44">
            <v>-3.1603269600000004</v>
          </cell>
          <cell r="AV44">
            <v>-1.6930323</v>
          </cell>
          <cell r="AW44">
            <v>-1.6930323</v>
          </cell>
          <cell r="AX44">
            <v>-8.2799999999999999E-2</v>
          </cell>
          <cell r="AY44">
            <v>-4.9361592600000002</v>
          </cell>
          <cell r="AZ44">
            <v>0</v>
          </cell>
          <cell r="BA44">
            <v>6.3507227400000001</v>
          </cell>
          <cell r="BC44">
            <v>0.56266405017789678</v>
          </cell>
          <cell r="BE44">
            <v>3.9E-2</v>
          </cell>
          <cell r="BF44">
            <v>4.3999999999999997E-2</v>
          </cell>
          <cell r="BG44">
            <v>4.1499999999999995E-2</v>
          </cell>
          <cell r="BH44">
            <v>153.02946361445785</v>
          </cell>
          <cell r="BI44">
            <v>0</v>
          </cell>
          <cell r="BJ44">
            <v>153.02946361445785</v>
          </cell>
          <cell r="BK44">
            <v>529769.65909090906</v>
          </cell>
          <cell r="BL44">
            <v>597688.84615384613</v>
          </cell>
          <cell r="BM44">
            <v>563729.25262237759</v>
          </cell>
          <cell r="BN44">
            <v>0.10691417809923331</v>
          </cell>
          <cell r="BO44">
            <v>155.58927372377622</v>
          </cell>
          <cell r="BP44">
            <v>-2.5598101093183629</v>
          </cell>
          <cell r="BQ44">
            <v>-1.6452355924373663E-2</v>
          </cell>
          <cell r="BS44">
            <v>300</v>
          </cell>
          <cell r="BT44">
            <v>299400</v>
          </cell>
          <cell r="BU44">
            <v>60</v>
          </cell>
          <cell r="BV44">
            <v>59880</v>
          </cell>
          <cell r="BW44">
            <v>359280</v>
          </cell>
          <cell r="BX44">
            <v>150000</v>
          </cell>
          <cell r="BY44">
            <v>509280</v>
          </cell>
          <cell r="CA44" t="str">
            <v>Taxes are not assessed upon sale</v>
          </cell>
        </row>
        <row r="45">
          <cell r="C45">
            <v>37</v>
          </cell>
          <cell r="D45" t="str">
            <v>Highlands at South Plainfield</v>
          </cell>
          <cell r="E45" t="str">
            <v>Highlands at South Plainfield</v>
          </cell>
          <cell r="F45" t="str">
            <v>New York Area</v>
          </cell>
          <cell r="G45" t="str">
            <v>1300 Cook Lane South Plainfield NJ 07080</v>
          </cell>
          <cell r="H45" t="str">
            <v xml:space="preserve">1300 Cook Lane South </v>
          </cell>
          <cell r="I45" t="str">
            <v>Plainfield</v>
          </cell>
          <cell r="J45" t="str">
            <v>NJ</v>
          </cell>
          <cell r="K45" t="str">
            <v>07080</v>
          </cell>
          <cell r="L45" t="str">
            <v>South Plainfield, NJ</v>
          </cell>
          <cell r="M45">
            <v>2000</v>
          </cell>
          <cell r="N45">
            <v>1</v>
          </cell>
          <cell r="O45">
            <v>252</v>
          </cell>
          <cell r="P45">
            <v>908</v>
          </cell>
          <cell r="Q45">
            <v>0.98</v>
          </cell>
          <cell r="R45">
            <v>1744</v>
          </cell>
          <cell r="T45">
            <v>2.4</v>
          </cell>
          <cell r="U45">
            <v>0.05</v>
          </cell>
          <cell r="V45">
            <v>225000</v>
          </cell>
          <cell r="W45" t="str">
            <v>Cap Rate</v>
          </cell>
          <cell r="X45">
            <v>47.999999999999993</v>
          </cell>
          <cell r="Y45">
            <v>190476.19047619044</v>
          </cell>
          <cell r="Z45">
            <v>0.05</v>
          </cell>
          <cell r="AA45">
            <v>0</v>
          </cell>
          <cell r="AB45">
            <v>0.98</v>
          </cell>
          <cell r="AC45">
            <v>1625</v>
          </cell>
          <cell r="AD45">
            <v>252</v>
          </cell>
          <cell r="AE45">
            <v>908</v>
          </cell>
          <cell r="AG45">
            <v>0.08</v>
          </cell>
          <cell r="AH45">
            <v>625</v>
          </cell>
          <cell r="AI45">
            <v>0.33</v>
          </cell>
          <cell r="AJ45">
            <v>0.16</v>
          </cell>
          <cell r="AK45">
            <v>12.974400000000001</v>
          </cell>
          <cell r="AL45">
            <v>3.3055138367999999</v>
          </cell>
          <cell r="AM45">
            <v>0</v>
          </cell>
          <cell r="AN45">
            <v>-7.5600000000000001E-2</v>
          </cell>
          <cell r="AO45">
            <v>3.2299138367999998</v>
          </cell>
          <cell r="AQ45">
            <v>4.9139999999999997</v>
          </cell>
          <cell r="AR45">
            <v>-0.39311999999999997</v>
          </cell>
          <cell r="AS45">
            <v>1.89</v>
          </cell>
          <cell r="AT45">
            <v>6.4108799999999997</v>
          </cell>
          <cell r="AU45">
            <v>-2.1155903999999999</v>
          </cell>
          <cell r="AV45">
            <v>-1.0257407999999999</v>
          </cell>
          <cell r="AW45">
            <v>-1.0257407999999999</v>
          </cell>
          <cell r="AX45">
            <v>-7.5600000000000001E-2</v>
          </cell>
          <cell r="AY45">
            <v>-3.2169311999999999</v>
          </cell>
          <cell r="AZ45">
            <v>0</v>
          </cell>
          <cell r="BA45">
            <v>3.1939487999999998</v>
          </cell>
          <cell r="BC45">
            <v>0.4982075471698113</v>
          </cell>
          <cell r="BE45">
            <v>5.2499999999999998E-2</v>
          </cell>
          <cell r="BF45">
            <v>5.7500000000000002E-2</v>
          </cell>
          <cell r="BG45">
            <v>5.5E-2</v>
          </cell>
          <cell r="BH45">
            <v>58.071796363636359</v>
          </cell>
          <cell r="BI45">
            <v>0</v>
          </cell>
          <cell r="BJ45">
            <v>58.071796363636359</v>
          </cell>
          <cell r="BK45">
            <v>225641.73913043478</v>
          </cell>
          <cell r="BL45">
            <v>247131.42857142861</v>
          </cell>
          <cell r="BM45">
            <v>236386.5838509317</v>
          </cell>
          <cell r="BN45">
            <v>0.19122447012160704</v>
          </cell>
          <cell r="BO45">
            <v>59.569419130434788</v>
          </cell>
          <cell r="BP45">
            <v>-1.497622766798429</v>
          </cell>
          <cell r="BQ45">
            <v>-2.5140798561745115E-2</v>
          </cell>
          <cell r="BS45">
            <v>150</v>
          </cell>
          <cell r="BT45">
            <v>136200</v>
          </cell>
          <cell r="BU45">
            <v>30</v>
          </cell>
          <cell r="BV45">
            <v>27240</v>
          </cell>
          <cell r="BW45">
            <v>163440</v>
          </cell>
          <cell r="BX45">
            <v>35000</v>
          </cell>
          <cell r="BY45">
            <v>198440</v>
          </cell>
          <cell r="CA45" t="str">
            <v>Taxes are not assessed upon sale</v>
          </cell>
        </row>
        <row r="46">
          <cell r="C46">
            <v>38</v>
          </cell>
          <cell r="D46" t="str">
            <v>Hudson Pointe</v>
          </cell>
          <cell r="E46" t="str">
            <v>Hudson Pointe</v>
          </cell>
          <cell r="F46" t="str">
            <v>New York Area</v>
          </cell>
          <cell r="G46" t="str">
            <v>131 Dudley St. Jersey City NJ 07302</v>
          </cell>
          <cell r="H46" t="str">
            <v xml:space="preserve">131 Dudley St. </v>
          </cell>
          <cell r="I46" t="str">
            <v>Jersey City</v>
          </cell>
          <cell r="J46" t="str">
            <v>NJ</v>
          </cell>
          <cell r="K46" t="str">
            <v>07302</v>
          </cell>
          <cell r="L46" t="str">
            <v>Jersey City, NJ</v>
          </cell>
          <cell r="M46">
            <v>2003</v>
          </cell>
          <cell r="N46">
            <v>1</v>
          </cell>
          <cell r="O46">
            <v>182</v>
          </cell>
          <cell r="P46">
            <v>990</v>
          </cell>
          <cell r="Q46">
            <v>0.98</v>
          </cell>
          <cell r="R46">
            <v>3114</v>
          </cell>
          <cell r="T46">
            <v>3.6</v>
          </cell>
          <cell r="U46">
            <v>4.7500000000000001E-2</v>
          </cell>
          <cell r="V46">
            <v>450000</v>
          </cell>
          <cell r="W46" t="str">
            <v>Cap Rate</v>
          </cell>
          <cell r="X46">
            <v>75.78947368421052</v>
          </cell>
          <cell r="Y46">
            <v>416425.6795835743</v>
          </cell>
          <cell r="Z46">
            <v>4.7500000000000007E-2</v>
          </cell>
          <cell r="AA46">
            <v>0</v>
          </cell>
          <cell r="AB46">
            <v>0.98</v>
          </cell>
          <cell r="AC46">
            <v>2980</v>
          </cell>
          <cell r="AD46">
            <v>182</v>
          </cell>
          <cell r="AE46">
            <v>990</v>
          </cell>
          <cell r="AG46">
            <v>7.0000000000000007E-2</v>
          </cell>
          <cell r="AH46">
            <v>1000</v>
          </cell>
          <cell r="AI46">
            <v>0.3</v>
          </cell>
          <cell r="AJ46">
            <v>0.15</v>
          </cell>
          <cell r="AK46">
            <v>24.891239999999996</v>
          </cell>
          <cell r="AL46">
            <v>4.5800379424799988</v>
          </cell>
          <cell r="AM46">
            <v>0</v>
          </cell>
          <cell r="AN46">
            <v>-5.4600000000000003E-2</v>
          </cell>
          <cell r="AO46">
            <v>4.5254379424799991</v>
          </cell>
          <cell r="AQ46">
            <v>6.5083200000000003</v>
          </cell>
          <cell r="AR46">
            <v>-0.45558240000000005</v>
          </cell>
          <cell r="AS46">
            <v>2.1840000000000002</v>
          </cell>
          <cell r="AT46">
            <v>8.2367376000000014</v>
          </cell>
          <cell r="AU46">
            <v>-2.4710212800000004</v>
          </cell>
          <cell r="AV46">
            <v>-1.2355106400000002</v>
          </cell>
          <cell r="AW46">
            <v>-1.2355106400000002</v>
          </cell>
          <cell r="AX46">
            <v>-5.4600000000000003E-2</v>
          </cell>
          <cell r="AY46">
            <v>-3.7611319200000009</v>
          </cell>
          <cell r="AZ46">
            <v>0</v>
          </cell>
          <cell r="BA46">
            <v>4.475605680000001</v>
          </cell>
          <cell r="BC46">
            <v>0.54337116190274171</v>
          </cell>
          <cell r="BE46">
            <v>0.04</v>
          </cell>
          <cell r="BF46">
            <v>4.4999999999999998E-2</v>
          </cell>
          <cell r="BG46">
            <v>4.2499999999999996E-2</v>
          </cell>
          <cell r="BH46">
            <v>105.30836894117651</v>
          </cell>
          <cell r="BI46">
            <v>0</v>
          </cell>
          <cell r="BJ46">
            <v>105.30836894117651</v>
          </cell>
          <cell r="BK46">
            <v>553138.66666666663</v>
          </cell>
          <cell r="BL46">
            <v>622281</v>
          </cell>
          <cell r="BM46">
            <v>587709.83333333326</v>
          </cell>
          <cell r="BN46">
            <v>0.16056444181147955</v>
          </cell>
          <cell r="BO46">
            <v>106.96318966666665</v>
          </cell>
          <cell r="BP46">
            <v>-1.6548207254901399</v>
          </cell>
          <cell r="BQ46">
            <v>-1.5470936596478801E-2</v>
          </cell>
          <cell r="BS46">
            <v>300</v>
          </cell>
          <cell r="BT46">
            <v>297000</v>
          </cell>
          <cell r="BU46">
            <v>60</v>
          </cell>
          <cell r="BV46">
            <v>59400</v>
          </cell>
          <cell r="BW46">
            <v>356400</v>
          </cell>
          <cell r="BX46">
            <v>150000</v>
          </cell>
          <cell r="BY46">
            <v>506400</v>
          </cell>
          <cell r="CA46" t="str">
            <v>Taxes are not assessed upon sale</v>
          </cell>
        </row>
        <row r="47">
          <cell r="C47">
            <v>39</v>
          </cell>
          <cell r="D47" t="str">
            <v>Highlands at Cherry Hill</v>
          </cell>
          <cell r="E47" t="str">
            <v>Highlands at Cherry Hill</v>
          </cell>
          <cell r="F47" t="str">
            <v>New York Area</v>
          </cell>
          <cell r="G47" t="str">
            <v>1980 Route 70 East Cherry Hill NJ 08003</v>
          </cell>
          <cell r="H47" t="str">
            <v xml:space="preserve">1980 Route 70 East </v>
          </cell>
          <cell r="I47" t="str">
            <v>Cherry Hill</v>
          </cell>
          <cell r="J47" t="str">
            <v>NJ</v>
          </cell>
          <cell r="K47" t="str">
            <v>08003</v>
          </cell>
          <cell r="L47" t="str">
            <v>Cherry Hills, NJ</v>
          </cell>
          <cell r="M47">
            <v>2002</v>
          </cell>
          <cell r="N47">
            <v>1</v>
          </cell>
          <cell r="O47">
            <v>170</v>
          </cell>
          <cell r="P47">
            <v>986</v>
          </cell>
          <cell r="Q47">
            <v>0.96</v>
          </cell>
          <cell r="R47">
            <v>1561</v>
          </cell>
          <cell r="T47">
            <v>1.4</v>
          </cell>
          <cell r="U47">
            <v>5.5E-2</v>
          </cell>
          <cell r="V47">
            <v>200000</v>
          </cell>
          <cell r="W47" t="str">
            <v>Cap Rate</v>
          </cell>
          <cell r="X47">
            <v>25.454545454545453</v>
          </cell>
          <cell r="Y47">
            <v>149732.62032085561</v>
          </cell>
          <cell r="Z47">
            <v>5.5E-2</v>
          </cell>
          <cell r="AA47">
            <v>0</v>
          </cell>
          <cell r="AB47">
            <v>0.96</v>
          </cell>
          <cell r="AC47">
            <v>1435</v>
          </cell>
          <cell r="AD47">
            <v>170</v>
          </cell>
          <cell r="AE47">
            <v>986</v>
          </cell>
          <cell r="AG47">
            <v>8.5000000000000006E-2</v>
          </cell>
          <cell r="AH47">
            <v>600</v>
          </cell>
          <cell r="AI47">
            <v>0.33</v>
          </cell>
          <cell r="AJ47">
            <v>0.15</v>
          </cell>
          <cell r="AK47">
            <v>11.937276000000001</v>
          </cell>
          <cell r="AL47">
            <v>2.0516596261199997</v>
          </cell>
          <cell r="AM47">
            <v>0</v>
          </cell>
          <cell r="AN47">
            <v>-5.0999999999999997E-2</v>
          </cell>
          <cell r="AO47">
            <v>2.0006596261199996</v>
          </cell>
          <cell r="AQ47">
            <v>2.9274</v>
          </cell>
          <cell r="AR47">
            <v>-0.24882900000000002</v>
          </cell>
          <cell r="AS47">
            <v>1.224</v>
          </cell>
          <cell r="AT47">
            <v>3.902571</v>
          </cell>
          <cell r="AU47">
            <v>-1.2878484300000002</v>
          </cell>
          <cell r="AV47">
            <v>-0.58538564999999998</v>
          </cell>
          <cell r="AW47">
            <v>-0.58538564999999998</v>
          </cell>
          <cell r="AX47">
            <v>-5.0999999999999997E-2</v>
          </cell>
          <cell r="AY47">
            <v>-1.92423408</v>
          </cell>
          <cell r="AZ47">
            <v>0</v>
          </cell>
          <cell r="BA47">
            <v>1.9783369200000001</v>
          </cell>
          <cell r="BC47">
            <v>0.5069316919538428</v>
          </cell>
          <cell r="BE47">
            <v>5.2499999999999998E-2</v>
          </cell>
          <cell r="BF47">
            <v>5.7500000000000002E-2</v>
          </cell>
          <cell r="BG47">
            <v>5.5E-2</v>
          </cell>
          <cell r="BH47">
            <v>35.969762181818183</v>
          </cell>
          <cell r="BI47">
            <v>0</v>
          </cell>
          <cell r="BJ47">
            <v>35.969762181818183</v>
          </cell>
          <cell r="BK47">
            <v>207604.80000000002</v>
          </cell>
          <cell r="BL47">
            <v>227376.68571428573</v>
          </cell>
          <cell r="BM47">
            <v>217490.74285714288</v>
          </cell>
          <cell r="BN47">
            <v>2.3582185886402929E-2</v>
          </cell>
          <cell r="BO47">
            <v>36.973426285714289</v>
          </cell>
          <cell r="BP47">
            <v>-1.0036641038961065</v>
          </cell>
          <cell r="BQ47">
            <v>-2.7145553028822267E-2</v>
          </cell>
          <cell r="BS47">
            <v>150</v>
          </cell>
          <cell r="BT47">
            <v>147900</v>
          </cell>
          <cell r="BU47">
            <v>30</v>
          </cell>
          <cell r="BV47">
            <v>29580</v>
          </cell>
          <cell r="BW47">
            <v>177480</v>
          </cell>
          <cell r="BX47">
            <v>35000</v>
          </cell>
          <cell r="BY47">
            <v>212480</v>
          </cell>
          <cell r="CA47" t="str">
            <v>Taxes are not assessed upon sale</v>
          </cell>
        </row>
        <row r="48">
          <cell r="C48">
            <v>40</v>
          </cell>
          <cell r="D48" t="str">
            <v>Fairfield</v>
          </cell>
          <cell r="E48" t="str">
            <v>Fairfield</v>
          </cell>
          <cell r="F48" t="str">
            <v>New York Area</v>
          </cell>
          <cell r="G48" t="str">
            <v>100 Morgan Street Stamford CT 06905</v>
          </cell>
          <cell r="H48" t="str">
            <v xml:space="preserve">100 Morgan Street </v>
          </cell>
          <cell r="I48" t="str">
            <v>Stamford</v>
          </cell>
          <cell r="J48" t="str">
            <v>CT</v>
          </cell>
          <cell r="K48" t="str">
            <v>06905</v>
          </cell>
          <cell r="L48" t="str">
            <v>Stamford, CT</v>
          </cell>
          <cell r="M48">
            <v>1996</v>
          </cell>
          <cell r="N48">
            <v>1</v>
          </cell>
          <cell r="O48">
            <v>263</v>
          </cell>
          <cell r="P48">
            <v>873</v>
          </cell>
          <cell r="Q48">
            <v>0.95</v>
          </cell>
          <cell r="R48">
            <v>2125</v>
          </cell>
          <cell r="T48">
            <v>4.8</v>
          </cell>
          <cell r="U48">
            <v>5.5E-2</v>
          </cell>
          <cell r="V48">
            <v>337000</v>
          </cell>
          <cell r="W48" t="str">
            <v>Cap Rate</v>
          </cell>
          <cell r="X48">
            <v>87.272727272727266</v>
          </cell>
          <cell r="Y48">
            <v>331835.46491531283</v>
          </cell>
          <cell r="Z48">
            <v>5.5E-2</v>
          </cell>
          <cell r="AA48">
            <v>0</v>
          </cell>
          <cell r="AB48">
            <v>0.95</v>
          </cell>
          <cell r="AC48">
            <v>1795</v>
          </cell>
          <cell r="AD48">
            <v>263</v>
          </cell>
          <cell r="AE48">
            <v>915</v>
          </cell>
          <cell r="AG48">
            <v>8.5000000000000006E-2</v>
          </cell>
          <cell r="AH48">
            <v>625</v>
          </cell>
          <cell r="AI48">
            <v>0.32</v>
          </cell>
          <cell r="AJ48">
            <v>0.15</v>
          </cell>
          <cell r="AK48">
            <v>14.420823000000002</v>
          </cell>
          <cell r="AL48">
            <v>3.834395889939</v>
          </cell>
          <cell r="AM48">
            <v>0</v>
          </cell>
          <cell r="AN48">
            <v>-7.8899999999999998E-2</v>
          </cell>
          <cell r="AO48">
            <v>3.7554958899390001</v>
          </cell>
          <cell r="AQ48">
            <v>5.6650200000000002</v>
          </cell>
          <cell r="AR48">
            <v>-0.48152670000000003</v>
          </cell>
          <cell r="AS48">
            <v>1.9724999999999999</v>
          </cell>
          <cell r="AT48">
            <v>7.1559933000000004</v>
          </cell>
          <cell r="AU48">
            <v>-2.2899178560000002</v>
          </cell>
          <cell r="AV48">
            <v>-1.073398995</v>
          </cell>
          <cell r="AW48">
            <v>-1.073398995</v>
          </cell>
          <cell r="AX48">
            <v>-7.8899999999999998E-2</v>
          </cell>
          <cell r="AY48">
            <v>-3.4422168510000004</v>
          </cell>
          <cell r="AZ48">
            <v>0</v>
          </cell>
          <cell r="BA48">
            <v>3.713776449</v>
          </cell>
          <cell r="BC48">
            <v>0.51897427698821352</v>
          </cell>
          <cell r="BE48">
            <v>4.7500000000000001E-2</v>
          </cell>
          <cell r="BF48">
            <v>5.2499999999999998E-2</v>
          </cell>
          <cell r="BG48">
            <v>0.05</v>
          </cell>
          <cell r="BH48">
            <v>74.27552897999999</v>
          </cell>
          <cell r="BI48">
            <v>0</v>
          </cell>
          <cell r="BJ48">
            <v>74.27552897999999</v>
          </cell>
          <cell r="BK48">
            <v>274682.34285714291</v>
          </cell>
          <cell r="BL48">
            <v>303596.27368421061</v>
          </cell>
          <cell r="BM48">
            <v>289139.30827067676</v>
          </cell>
          <cell r="BN48">
            <v>9.2741149926971911E-2</v>
          </cell>
          <cell r="BO48">
            <v>76.043638075187985</v>
          </cell>
          <cell r="BP48">
            <v>-1.7681090951879952</v>
          </cell>
          <cell r="BQ48">
            <v>-2.3251242838221109E-2</v>
          </cell>
          <cell r="BS48">
            <v>200</v>
          </cell>
          <cell r="BT48">
            <v>183000</v>
          </cell>
          <cell r="BU48">
            <v>40</v>
          </cell>
          <cell r="BV48">
            <v>36600</v>
          </cell>
          <cell r="BW48">
            <v>219600</v>
          </cell>
          <cell r="BX48">
            <v>45000</v>
          </cell>
          <cell r="BY48">
            <v>264600</v>
          </cell>
          <cell r="CA48" t="str">
            <v>Taxes are not assessed upon sale</v>
          </cell>
        </row>
        <row r="49">
          <cell r="C49">
            <v>41</v>
          </cell>
          <cell r="D49" t="str">
            <v>Park West (CA)</v>
          </cell>
          <cell r="E49" t="str">
            <v>Park West (CA)</v>
          </cell>
          <cell r="F49" t="str">
            <v>Los Angeles Area</v>
          </cell>
          <cell r="G49" t="str">
            <v>9400 La Tijera Blvd. Los Angeles CA 90045</v>
          </cell>
          <cell r="H49" t="str">
            <v xml:space="preserve">9400 La Tijera Blvd. </v>
          </cell>
          <cell r="I49" t="str">
            <v>Los Angeles</v>
          </cell>
          <cell r="J49" t="str">
            <v>CA</v>
          </cell>
          <cell r="K49" t="str">
            <v>90045</v>
          </cell>
          <cell r="L49" t="str">
            <v>Los Angeles, CA</v>
          </cell>
          <cell r="M49">
            <v>1990</v>
          </cell>
          <cell r="N49">
            <v>1</v>
          </cell>
          <cell r="O49">
            <v>444</v>
          </cell>
          <cell r="P49">
            <v>710</v>
          </cell>
          <cell r="Q49">
            <v>0.98</v>
          </cell>
          <cell r="R49">
            <v>2311</v>
          </cell>
          <cell r="T49">
            <v>7.6</v>
          </cell>
          <cell r="U49">
            <v>4.2500000000000003E-2</v>
          </cell>
          <cell r="V49">
            <v>390000</v>
          </cell>
          <cell r="W49" t="str">
            <v>Cap Rate</v>
          </cell>
          <cell r="X49">
            <v>178.8235294117647</v>
          </cell>
          <cell r="Y49">
            <v>402755.6968733439</v>
          </cell>
          <cell r="Z49">
            <v>4.2500000000000003E-2</v>
          </cell>
          <cell r="AA49">
            <v>0</v>
          </cell>
          <cell r="AB49">
            <v>0.96399999999999997</v>
          </cell>
          <cell r="AC49">
            <v>2315</v>
          </cell>
          <cell r="AD49">
            <v>444</v>
          </cell>
          <cell r="AE49">
            <v>710</v>
          </cell>
          <cell r="AG49">
            <v>6.5000000000000002E-2</v>
          </cell>
          <cell r="AH49">
            <v>100</v>
          </cell>
          <cell r="AI49">
            <v>0.22</v>
          </cell>
          <cell r="AJ49">
            <v>0.17</v>
          </cell>
          <cell r="AK49">
            <v>16.576322999999999</v>
          </cell>
          <cell r="AL49">
            <v>7.4408461735319982</v>
          </cell>
          <cell r="AM49">
            <v>0</v>
          </cell>
          <cell r="AN49">
            <v>-0.13320000000000001</v>
          </cell>
          <cell r="AO49">
            <v>7.3076461735319977</v>
          </cell>
          <cell r="AQ49">
            <v>12.33432</v>
          </cell>
          <cell r="AR49">
            <v>-0.80173080000000008</v>
          </cell>
          <cell r="AS49">
            <v>0.53280000000000005</v>
          </cell>
          <cell r="AT49">
            <v>12.0653892</v>
          </cell>
          <cell r="AU49">
            <v>-2.6543856240000001</v>
          </cell>
          <cell r="AV49">
            <v>-2.0511161640000002</v>
          </cell>
          <cell r="AW49">
            <v>-1.9427326540553034</v>
          </cell>
          <cell r="AX49">
            <v>-0.13320000000000001</v>
          </cell>
          <cell r="AY49">
            <v>-4.7303182780553037</v>
          </cell>
          <cell r="AZ49">
            <v>0</v>
          </cell>
          <cell r="BA49">
            <v>7.3350709219446966</v>
          </cell>
          <cell r="BC49">
            <v>0.60794316705048324</v>
          </cell>
          <cell r="BE49">
            <v>4.2500000000000003E-2</v>
          </cell>
          <cell r="BF49">
            <v>4.7500000000000001E-2</v>
          </cell>
          <cell r="BG49">
            <v>4.4999999999999998E-2</v>
          </cell>
          <cell r="BH49">
            <v>163.00157604321549</v>
          </cell>
          <cell r="BI49">
            <v>0</v>
          </cell>
          <cell r="BJ49">
            <v>163.00157604321549</v>
          </cell>
          <cell r="BK49">
            <v>348975.2210526315</v>
          </cell>
          <cell r="BL49">
            <v>390031.12941176468</v>
          </cell>
          <cell r="BM49">
            <v>369503.17523219809</v>
          </cell>
          <cell r="BN49">
            <v>-0.1684411494718171</v>
          </cell>
          <cell r="BO49">
            <v>164.05940980309595</v>
          </cell>
          <cell r="BP49">
            <v>-1.0578337598804524</v>
          </cell>
          <cell r="BQ49">
            <v>-6.4478700804182498E-3</v>
          </cell>
          <cell r="BS49">
            <v>375</v>
          </cell>
          <cell r="BT49">
            <v>266250</v>
          </cell>
          <cell r="BU49">
            <v>110</v>
          </cell>
          <cell r="BV49">
            <v>78100</v>
          </cell>
          <cell r="BW49">
            <v>344350</v>
          </cell>
          <cell r="BX49">
            <v>100000</v>
          </cell>
          <cell r="BY49">
            <v>444350</v>
          </cell>
          <cell r="CA49">
            <v>1</v>
          </cell>
          <cell r="CB49">
            <v>1</v>
          </cell>
          <cell r="CC49">
            <v>1.191849E-2</v>
          </cell>
        </row>
        <row r="50">
          <cell r="C50">
            <v>42</v>
          </cell>
          <cell r="D50" t="str">
            <v>Pacific Place</v>
          </cell>
          <cell r="E50" t="str">
            <v>Pacific Place</v>
          </cell>
          <cell r="F50" t="str">
            <v>Los Angeles Area</v>
          </cell>
          <cell r="G50" t="str">
            <v>5211 Pacific Concourse Dr Los Angeles CA 90045</v>
          </cell>
          <cell r="H50" t="str">
            <v xml:space="preserve">5211 Pacific Concourse Dr </v>
          </cell>
          <cell r="I50" t="str">
            <v>Los Angeles</v>
          </cell>
          <cell r="J50" t="str">
            <v>CA</v>
          </cell>
          <cell r="K50" t="str">
            <v>90045</v>
          </cell>
          <cell r="L50" t="str">
            <v>Los Angeles, CA</v>
          </cell>
          <cell r="M50">
            <v>2008</v>
          </cell>
          <cell r="N50">
            <v>1</v>
          </cell>
          <cell r="O50">
            <v>430</v>
          </cell>
          <cell r="P50">
            <v>839</v>
          </cell>
          <cell r="Q50">
            <v>0.96</v>
          </cell>
          <cell r="R50">
            <v>2368</v>
          </cell>
          <cell r="T50">
            <v>8.6999999999999993</v>
          </cell>
          <cell r="U50">
            <v>4.2500000000000003E-2</v>
          </cell>
          <cell r="V50">
            <v>460000</v>
          </cell>
          <cell r="W50" t="str">
            <v>Cap Rate</v>
          </cell>
          <cell r="X50">
            <v>204.70588235294113</v>
          </cell>
          <cell r="Y50">
            <v>476060.19151846773</v>
          </cell>
          <cell r="Z50">
            <v>4.2500000000000003E-2</v>
          </cell>
          <cell r="AA50">
            <v>0</v>
          </cell>
          <cell r="AB50">
            <v>0.94899999999999995</v>
          </cell>
          <cell r="AC50">
            <v>2483</v>
          </cell>
          <cell r="AD50">
            <v>430</v>
          </cell>
          <cell r="AE50">
            <v>839</v>
          </cell>
          <cell r="AG50">
            <v>6.5000000000000002E-2</v>
          </cell>
          <cell r="AH50">
            <v>100</v>
          </cell>
          <cell r="AI50">
            <v>0.22</v>
          </cell>
          <cell r="AJ50">
            <v>0.17</v>
          </cell>
          <cell r="AK50">
            <v>17.726148600000002</v>
          </cell>
          <cell r="AL50">
            <v>7.7060885808780002</v>
          </cell>
          <cell r="AM50">
            <v>0</v>
          </cell>
          <cell r="AN50">
            <v>-0.129</v>
          </cell>
          <cell r="AO50">
            <v>7.5770885808779997</v>
          </cell>
          <cell r="AQ50">
            <v>12.812279999999999</v>
          </cell>
          <cell r="AR50">
            <v>-0.83279820000000004</v>
          </cell>
          <cell r="AS50">
            <v>0.51600000000000001</v>
          </cell>
          <cell r="AT50">
            <v>12.495481799999999</v>
          </cell>
          <cell r="AU50">
            <v>-2.7490059959999997</v>
          </cell>
          <cell r="AV50">
            <v>-2.1242319059999999</v>
          </cell>
          <cell r="AW50">
            <v>-2.0394411123908709</v>
          </cell>
          <cell r="AX50">
            <v>-0.129</v>
          </cell>
          <cell r="AY50">
            <v>-4.9174471083908706</v>
          </cell>
          <cell r="AZ50">
            <v>0</v>
          </cell>
          <cell r="BA50">
            <v>7.5780346916091279</v>
          </cell>
          <cell r="BC50">
            <v>0.60646198465185464</v>
          </cell>
          <cell r="BE50">
            <v>4.2500000000000003E-2</v>
          </cell>
          <cell r="BF50">
            <v>4.7500000000000001E-2</v>
          </cell>
          <cell r="BG50">
            <v>4.4999999999999998E-2</v>
          </cell>
          <cell r="BH50">
            <v>168.4007709246473</v>
          </cell>
          <cell r="BI50">
            <v>0</v>
          </cell>
          <cell r="BJ50">
            <v>168.4007709246473</v>
          </cell>
          <cell r="BK50">
            <v>373182.07578947372</v>
          </cell>
          <cell r="BL50">
            <v>417085.84941176476</v>
          </cell>
          <cell r="BM50">
            <v>395133.96260061924</v>
          </cell>
          <cell r="BN50">
            <v>-0.22051238846627297</v>
          </cell>
          <cell r="BO50">
            <v>169.90760391826626</v>
          </cell>
          <cell r="BP50">
            <v>-1.5068329936189571</v>
          </cell>
          <cell r="BQ50">
            <v>-8.8685436017555963E-3</v>
          </cell>
          <cell r="BS50">
            <v>375</v>
          </cell>
          <cell r="BT50">
            <v>314625</v>
          </cell>
          <cell r="BU50">
            <v>110</v>
          </cell>
          <cell r="BV50">
            <v>92290</v>
          </cell>
          <cell r="BW50">
            <v>406915</v>
          </cell>
          <cell r="BX50">
            <v>100000</v>
          </cell>
          <cell r="BY50">
            <v>506915</v>
          </cell>
          <cell r="CA50">
            <v>1</v>
          </cell>
          <cell r="CB50">
            <v>1</v>
          </cell>
          <cell r="CC50">
            <v>1.2110640000000001E-2</v>
          </cell>
        </row>
        <row r="51">
          <cell r="C51">
            <v>43</v>
          </cell>
          <cell r="D51" t="str">
            <v>Pegasus</v>
          </cell>
          <cell r="E51" t="str">
            <v>Pegasus</v>
          </cell>
          <cell r="F51" t="str">
            <v>Los Angeles Area</v>
          </cell>
          <cell r="G51" t="str">
            <v>612 S. Flower Street Los Angeles CA 90017</v>
          </cell>
          <cell r="H51" t="str">
            <v xml:space="preserve">612 S. Flower Street </v>
          </cell>
          <cell r="I51" t="str">
            <v>Los Angeles</v>
          </cell>
          <cell r="J51" t="str">
            <v>CA</v>
          </cell>
          <cell r="K51" t="str">
            <v>90017</v>
          </cell>
          <cell r="L51" t="str">
            <v>Los Angeles, CA</v>
          </cell>
          <cell r="M51">
            <v>2003</v>
          </cell>
          <cell r="N51">
            <v>1</v>
          </cell>
          <cell r="O51">
            <v>322</v>
          </cell>
          <cell r="P51">
            <v>768</v>
          </cell>
          <cell r="Q51">
            <v>0.94</v>
          </cell>
          <cell r="R51">
            <v>2444</v>
          </cell>
          <cell r="T51">
            <v>5.7</v>
          </cell>
          <cell r="U51">
            <v>4.2500000000000003E-2</v>
          </cell>
          <cell r="V51">
            <v>400000</v>
          </cell>
          <cell r="W51" t="str">
            <v>Cap Rate</v>
          </cell>
          <cell r="X51">
            <v>134.11764705882354</v>
          </cell>
          <cell r="Y51">
            <v>416514.43185970042</v>
          </cell>
          <cell r="Z51">
            <v>4.2499999999999996E-2</v>
          </cell>
          <cell r="AA51">
            <v>0</v>
          </cell>
          <cell r="AB51">
            <v>0.94</v>
          </cell>
          <cell r="AC51">
            <v>2444</v>
          </cell>
          <cell r="AD51">
            <v>322</v>
          </cell>
          <cell r="AE51">
            <v>768</v>
          </cell>
          <cell r="AG51">
            <v>6.5000000000000002E-2</v>
          </cell>
          <cell r="AH51">
            <v>100</v>
          </cell>
          <cell r="AI51">
            <v>0.24</v>
          </cell>
          <cell r="AJ51">
            <v>0.19</v>
          </cell>
          <cell r="AK51">
            <v>16.314357600000005</v>
          </cell>
          <cell r="AL51">
            <v>5.3110086018192</v>
          </cell>
          <cell r="AM51">
            <v>0</v>
          </cell>
          <cell r="AN51">
            <v>-9.6600000000000005E-2</v>
          </cell>
          <cell r="AO51">
            <v>5.2144086018192004</v>
          </cell>
          <cell r="AQ51">
            <v>9.4436160000000005</v>
          </cell>
          <cell r="AR51">
            <v>-0.61383504</v>
          </cell>
          <cell r="AS51">
            <v>0.38640000000000002</v>
          </cell>
          <cell r="AT51">
            <v>9.2161809600000009</v>
          </cell>
          <cell r="AU51">
            <v>-2.2118834303999999</v>
          </cell>
          <cell r="AV51">
            <v>-1.7510743824000001</v>
          </cell>
          <cell r="AW51">
            <v>-1.4464425168264707</v>
          </cell>
          <cell r="AX51">
            <v>-9.6600000000000005E-2</v>
          </cell>
          <cell r="AY51">
            <v>-3.7549259472264707</v>
          </cell>
          <cell r="AZ51">
            <v>0</v>
          </cell>
          <cell r="BA51">
            <v>5.4612550127735302</v>
          </cell>
          <cell r="BC51">
            <v>0.59257245886082621</v>
          </cell>
          <cell r="BE51">
            <v>4.2500000000000003E-2</v>
          </cell>
          <cell r="BF51">
            <v>4.7500000000000001E-2</v>
          </cell>
          <cell r="BG51">
            <v>4.4999999999999998E-2</v>
          </cell>
          <cell r="BH51">
            <v>121.36122250607845</v>
          </cell>
          <cell r="BI51">
            <v>0</v>
          </cell>
          <cell r="BJ51">
            <v>121.36122250607845</v>
          </cell>
          <cell r="BK51">
            <v>343460.16000000009</v>
          </cell>
          <cell r="BL51">
            <v>383867.23764705891</v>
          </cell>
          <cell r="BM51">
            <v>363663.69882352953</v>
          </cell>
          <cell r="BN51">
            <v>-0.3649792225614138</v>
          </cell>
          <cell r="BO51">
            <v>117.0997110211765</v>
          </cell>
          <cell r="BP51">
            <v>4.2615114849019449</v>
          </cell>
          <cell r="BQ51">
            <v>3.6392160559058029E-2</v>
          </cell>
          <cell r="BS51">
            <v>525</v>
          </cell>
          <cell r="BT51">
            <v>403200</v>
          </cell>
          <cell r="BU51">
            <v>110</v>
          </cell>
          <cell r="BV51">
            <v>84480</v>
          </cell>
          <cell r="BW51">
            <v>487680</v>
          </cell>
          <cell r="BX51">
            <v>85000</v>
          </cell>
          <cell r="BY51">
            <v>572680</v>
          </cell>
          <cell r="CA51">
            <v>1</v>
          </cell>
          <cell r="CB51">
            <v>1</v>
          </cell>
          <cell r="CC51">
            <v>1.191849E-2</v>
          </cell>
        </row>
        <row r="52">
          <cell r="C52">
            <v>44</v>
          </cell>
          <cell r="D52" t="str">
            <v>Hesby</v>
          </cell>
          <cell r="E52" t="str">
            <v>Hesby</v>
          </cell>
          <cell r="F52" t="str">
            <v>Los Angeles Area</v>
          </cell>
          <cell r="G52" t="str">
            <v>5031 Fair Ave North Hollywood CA 91601</v>
          </cell>
          <cell r="H52" t="str">
            <v>5031 Fair Ave North</v>
          </cell>
          <cell r="I52" t="str">
            <v xml:space="preserve"> Hollywood</v>
          </cell>
          <cell r="J52" t="str">
            <v>CA</v>
          </cell>
          <cell r="K52" t="str">
            <v>91601</v>
          </cell>
          <cell r="L52" t="str">
            <v>North Hollywood, CA</v>
          </cell>
          <cell r="M52">
            <v>2013</v>
          </cell>
          <cell r="N52">
            <v>1</v>
          </cell>
          <cell r="O52">
            <v>308</v>
          </cell>
          <cell r="P52">
            <v>930</v>
          </cell>
          <cell r="Q52">
            <v>0.98</v>
          </cell>
          <cell r="R52">
            <v>2506</v>
          </cell>
          <cell r="T52">
            <v>7.1</v>
          </cell>
          <cell r="U52">
            <v>4.4999999999999998E-2</v>
          </cell>
          <cell r="V52">
            <v>515000</v>
          </cell>
          <cell r="W52" t="str">
            <v>Cap Rate</v>
          </cell>
          <cell r="X52">
            <v>157.77777777777777</v>
          </cell>
          <cell r="Y52">
            <v>512265.5122655122</v>
          </cell>
          <cell r="Z52">
            <v>4.4999999999999998E-2</v>
          </cell>
          <cell r="AA52">
            <v>0</v>
          </cell>
          <cell r="AB52">
            <v>0.97399999999999998</v>
          </cell>
          <cell r="AC52">
            <v>2857</v>
          </cell>
          <cell r="AD52">
            <v>308</v>
          </cell>
          <cell r="AE52">
            <v>1015</v>
          </cell>
          <cell r="AG52">
            <v>6.5000000000000002E-2</v>
          </cell>
          <cell r="AH52">
            <v>100</v>
          </cell>
          <cell r="AI52">
            <v>0.22</v>
          </cell>
          <cell r="AJ52">
            <v>0.17</v>
          </cell>
          <cell r="AK52">
            <v>20.285879399999999</v>
          </cell>
          <cell r="AL52">
            <v>6.3167794146071987</v>
          </cell>
          <cell r="AM52">
            <v>0</v>
          </cell>
          <cell r="AN52">
            <v>-9.2399999999999996E-2</v>
          </cell>
          <cell r="AO52">
            <v>6.2243794146071991</v>
          </cell>
          <cell r="AQ52">
            <v>10.559472</v>
          </cell>
          <cell r="AR52">
            <v>-0.68636567999999998</v>
          </cell>
          <cell r="AS52">
            <v>0.36959999999999998</v>
          </cell>
          <cell r="AT52">
            <v>10.24270632</v>
          </cell>
          <cell r="AU52">
            <v>-2.2533953904000001</v>
          </cell>
          <cell r="AV52">
            <v>-1.7412600744000002</v>
          </cell>
          <cell r="AW52">
            <v>-1.7295454898753775</v>
          </cell>
          <cell r="AX52">
            <v>-9.2399999999999996E-2</v>
          </cell>
          <cell r="AY52">
            <v>-4.0753408802753777</v>
          </cell>
          <cell r="AZ52">
            <v>0</v>
          </cell>
          <cell r="BA52">
            <v>6.1673654397246223</v>
          </cell>
          <cell r="BC52">
            <v>0.60212264679327665</v>
          </cell>
          <cell r="BE52">
            <v>0.04</v>
          </cell>
          <cell r="BF52">
            <v>4.4999999999999998E-2</v>
          </cell>
          <cell r="BG52">
            <v>4.2499999999999996E-2</v>
          </cell>
          <cell r="BH52">
            <v>145.11448093469701</v>
          </cell>
          <cell r="BI52">
            <v>0</v>
          </cell>
          <cell r="BJ52">
            <v>145.11448093469701</v>
          </cell>
          <cell r="BK52">
            <v>450797.32</v>
          </cell>
          <cell r="BL52">
            <v>507146.98499999999</v>
          </cell>
          <cell r="BM52">
            <v>478972.15249999997</v>
          </cell>
          <cell r="BN52">
            <v>-0.17028772681997317</v>
          </cell>
          <cell r="BO52">
            <v>147.52342297000001</v>
          </cell>
          <cell r="BP52">
            <v>-2.4089420353029993</v>
          </cell>
          <cell r="BQ52">
            <v>-1.6329217332442747E-2</v>
          </cell>
          <cell r="BS52">
            <v>375</v>
          </cell>
          <cell r="BT52">
            <v>380625</v>
          </cell>
          <cell r="BU52">
            <v>110</v>
          </cell>
          <cell r="BV52">
            <v>111650</v>
          </cell>
          <cell r="BW52">
            <v>492275</v>
          </cell>
          <cell r="BX52">
            <v>85000</v>
          </cell>
          <cell r="BY52">
            <v>577275</v>
          </cell>
          <cell r="CA52">
            <v>1</v>
          </cell>
          <cell r="CB52">
            <v>1</v>
          </cell>
          <cell r="CC52">
            <v>1.191849E-2</v>
          </cell>
        </row>
        <row r="53">
          <cell r="C53">
            <v>45</v>
          </cell>
          <cell r="D53" t="str">
            <v>Los Angeles Acquisition</v>
          </cell>
          <cell r="E53" t="str">
            <v>Los Angeles Acquisition</v>
          </cell>
          <cell r="F53" t="str">
            <v>Los Angeles Area</v>
          </cell>
          <cell r="G53" t="str">
            <v>N/A</v>
          </cell>
          <cell r="H53" t="str">
            <v>N/A</v>
          </cell>
          <cell r="K53" t="str">
            <v>N/A</v>
          </cell>
          <cell r="L53" t="str">
            <v>Los Angeles, CA</v>
          </cell>
          <cell r="M53">
            <v>2016</v>
          </cell>
          <cell r="N53">
            <v>1</v>
          </cell>
          <cell r="O53">
            <v>298</v>
          </cell>
          <cell r="P53">
            <v>0</v>
          </cell>
          <cell r="Q53">
            <v>0</v>
          </cell>
          <cell r="R53">
            <v>0</v>
          </cell>
          <cell r="T53">
            <v>5.2</v>
          </cell>
          <cell r="U53">
            <v>4.2500000000000003E-2</v>
          </cell>
          <cell r="V53">
            <v>395000</v>
          </cell>
          <cell r="W53" t="str">
            <v>Cap Rate</v>
          </cell>
          <cell r="X53">
            <v>122.35294117647058</v>
          </cell>
          <cell r="Y53">
            <v>410580.33951835765</v>
          </cell>
          <cell r="Z53">
            <v>4.2500000000000003E-2</v>
          </cell>
          <cell r="AA53">
            <v>0</v>
          </cell>
          <cell r="AB53">
            <v>0.98699999999999999</v>
          </cell>
          <cell r="AC53">
            <v>1980</v>
          </cell>
          <cell r="AD53">
            <v>298</v>
          </cell>
          <cell r="AE53">
            <v>555</v>
          </cell>
          <cell r="AG53">
            <v>6.5000000000000002E-2</v>
          </cell>
          <cell r="AH53">
            <v>100</v>
          </cell>
          <cell r="AI53">
            <v>0.22</v>
          </cell>
          <cell r="AJ53">
            <v>0.17</v>
          </cell>
          <cell r="AK53">
            <v>14.283516000000002</v>
          </cell>
          <cell r="AL53">
            <v>4.3033091334480007</v>
          </cell>
          <cell r="AM53">
            <v>0</v>
          </cell>
          <cell r="AN53">
            <v>-8.9399999999999993E-2</v>
          </cell>
          <cell r="AO53">
            <v>4.2139091334480003</v>
          </cell>
          <cell r="AQ53">
            <v>7.0804799999999997</v>
          </cell>
          <cell r="AR53">
            <v>-0.46023120000000001</v>
          </cell>
          <cell r="AS53">
            <v>0.35759999999999997</v>
          </cell>
          <cell r="AT53">
            <v>6.9778487999999994</v>
          </cell>
          <cell r="AU53">
            <v>-1.5351267359999998</v>
          </cell>
          <cell r="AV53">
            <v>-1.1862342960000001</v>
          </cell>
          <cell r="AW53">
            <v>-1.1209628977606987</v>
          </cell>
          <cell r="AX53">
            <v>-8.9399999999999993E-2</v>
          </cell>
          <cell r="AY53">
            <v>-2.7454896337606987</v>
          </cell>
          <cell r="AZ53">
            <v>0</v>
          </cell>
          <cell r="BA53">
            <v>4.2323591662393003</v>
          </cell>
          <cell r="BC53">
            <v>0.60654211456105223</v>
          </cell>
          <cell r="BE53">
            <v>4.2500000000000003E-2</v>
          </cell>
          <cell r="BF53">
            <v>4.7500000000000001E-2</v>
          </cell>
          <cell r="BG53">
            <v>4.4999999999999998E-2</v>
          </cell>
          <cell r="BH53">
            <v>94.052425916428902</v>
          </cell>
          <cell r="BI53">
            <v>0</v>
          </cell>
          <cell r="BJ53">
            <v>94.052425916428902</v>
          </cell>
          <cell r="BK53">
            <v>300705.60000000003</v>
          </cell>
          <cell r="BL53">
            <v>336082.72941176471</v>
          </cell>
          <cell r="BM53">
            <v>318394.16470588237</v>
          </cell>
          <cell r="BN53">
            <v>-0.20236947527805504</v>
          </cell>
          <cell r="BO53">
            <v>94.881461082352956</v>
          </cell>
          <cell r="BP53">
            <v>-0.82903516592405424</v>
          </cell>
          <cell r="BQ53">
            <v>-8.7375885285375654E-3</v>
          </cell>
          <cell r="BS53">
            <v>375</v>
          </cell>
          <cell r="BT53">
            <v>208125</v>
          </cell>
          <cell r="BU53">
            <v>110</v>
          </cell>
          <cell r="BV53">
            <v>61050</v>
          </cell>
          <cell r="BW53">
            <v>269175</v>
          </cell>
          <cell r="BX53">
            <v>130000</v>
          </cell>
          <cell r="BY53">
            <v>399175</v>
          </cell>
          <cell r="CA53">
            <v>1</v>
          </cell>
          <cell r="CB53">
            <v>1</v>
          </cell>
          <cell r="CC53">
            <v>1.191849E-2</v>
          </cell>
        </row>
        <row r="54">
          <cell r="C54">
            <v>46</v>
          </cell>
          <cell r="D54" t="str">
            <v>Jia (fka Chinatown Gateway)</v>
          </cell>
          <cell r="E54" t="str">
            <v>Jia (fka Chinatown Gateway)</v>
          </cell>
          <cell r="F54" t="str">
            <v>Los Angeles Area</v>
          </cell>
          <cell r="G54" t="str">
            <v>639 N. Broadway Los Angeles CA 90012</v>
          </cell>
          <cell r="H54" t="str">
            <v xml:space="preserve">639 N. Broadway </v>
          </cell>
          <cell r="I54" t="str">
            <v>Los Angeles</v>
          </cell>
          <cell r="J54" t="str">
            <v>CA</v>
          </cell>
          <cell r="K54" t="str">
            <v>90012</v>
          </cell>
          <cell r="L54" t="str">
            <v>Los Angeles, CA</v>
          </cell>
          <cell r="M54">
            <v>2014</v>
          </cell>
          <cell r="N54">
            <v>1</v>
          </cell>
          <cell r="O54">
            <v>280</v>
          </cell>
          <cell r="P54">
            <v>804</v>
          </cell>
          <cell r="Q54">
            <v>0.96</v>
          </cell>
          <cell r="R54">
            <v>2229</v>
          </cell>
          <cell r="T54">
            <v>5.0999999999999996</v>
          </cell>
          <cell r="U54">
            <v>4.2500000000000003E-2</v>
          </cell>
          <cell r="V54">
            <v>410000</v>
          </cell>
          <cell r="W54" t="str">
            <v>Cap Rate</v>
          </cell>
          <cell r="X54">
            <v>119.99999999999999</v>
          </cell>
          <cell r="Y54">
            <v>428571.42857142852</v>
          </cell>
          <cell r="Z54">
            <v>4.2500000000000003E-2</v>
          </cell>
          <cell r="AA54">
            <v>0</v>
          </cell>
          <cell r="AB54">
            <v>0.97499999999999998</v>
          </cell>
          <cell r="AC54">
            <v>2323</v>
          </cell>
          <cell r="AD54">
            <v>280</v>
          </cell>
          <cell r="AE54">
            <v>803</v>
          </cell>
          <cell r="AG54">
            <v>6.5000000000000002E-2</v>
          </cell>
          <cell r="AH54">
            <v>100</v>
          </cell>
          <cell r="AI54">
            <v>0.22</v>
          </cell>
          <cell r="AJ54">
            <v>0.17</v>
          </cell>
          <cell r="AK54">
            <v>16.6310766</v>
          </cell>
          <cell r="AL54">
            <v>4.7079251639279995</v>
          </cell>
          <cell r="AM54">
            <v>0</v>
          </cell>
          <cell r="AN54">
            <v>-8.4000000000000005E-2</v>
          </cell>
          <cell r="AO54">
            <v>4.6239251639279999</v>
          </cell>
          <cell r="AQ54">
            <v>7.8052799999999998</v>
          </cell>
          <cell r="AR54">
            <v>-0.50734319999999999</v>
          </cell>
          <cell r="AS54">
            <v>0.33600000000000002</v>
          </cell>
          <cell r="AT54">
            <v>7.6339367999999999</v>
          </cell>
          <cell r="AU54">
            <v>-1.6794660960000001</v>
          </cell>
          <cell r="AV54">
            <v>-1.297769256</v>
          </cell>
          <cell r="AW54">
            <v>-1.2292516259815913</v>
          </cell>
          <cell r="AX54">
            <v>-8.4000000000000005E-2</v>
          </cell>
          <cell r="AY54">
            <v>-2.9927177219815913</v>
          </cell>
          <cell r="AZ54">
            <v>0</v>
          </cell>
          <cell r="BA54">
            <v>4.641219078018409</v>
          </cell>
          <cell r="BC54">
            <v>0.60797190225866282</v>
          </cell>
          <cell r="BE54">
            <v>4.2500000000000003E-2</v>
          </cell>
          <cell r="BF54">
            <v>4.7500000000000001E-2</v>
          </cell>
          <cell r="BG54">
            <v>4.4999999999999998E-2</v>
          </cell>
          <cell r="BH54">
            <v>103.13820173374242</v>
          </cell>
          <cell r="BI54">
            <v>0</v>
          </cell>
          <cell r="BJ54">
            <v>103.13820173374242</v>
          </cell>
          <cell r="BK54">
            <v>350127.92842105264</v>
          </cell>
          <cell r="BL54">
            <v>391319.44941176468</v>
          </cell>
          <cell r="BM54">
            <v>370723.68891640869</v>
          </cell>
          <cell r="BN54">
            <v>-0.24257860494548289</v>
          </cell>
          <cell r="BO54">
            <v>103.80263289659443</v>
          </cell>
          <cell r="BP54">
            <v>-0.66443116285201143</v>
          </cell>
          <cell r="BQ54">
            <v>-6.4009085734261228E-3</v>
          </cell>
          <cell r="BS54">
            <v>375</v>
          </cell>
          <cell r="BT54">
            <v>301125</v>
          </cell>
          <cell r="BU54">
            <v>110</v>
          </cell>
          <cell r="BV54">
            <v>88330</v>
          </cell>
          <cell r="BW54">
            <v>389455</v>
          </cell>
          <cell r="BX54">
            <v>100000</v>
          </cell>
          <cell r="BY54">
            <v>489455</v>
          </cell>
          <cell r="CA54">
            <v>1</v>
          </cell>
          <cell r="CB54">
            <v>1</v>
          </cell>
          <cell r="CC54">
            <v>1.191849E-2</v>
          </cell>
        </row>
        <row r="55">
          <cell r="C55">
            <v>47</v>
          </cell>
          <cell r="D55" t="str">
            <v>Mozaic at Union Station</v>
          </cell>
          <cell r="E55" t="str">
            <v>Mozaic at Union Station</v>
          </cell>
          <cell r="F55" t="str">
            <v>Los Angeles Area</v>
          </cell>
          <cell r="G55" t="str">
            <v>888 North Alameda Street Los Angeles CA 90012</v>
          </cell>
          <cell r="H55" t="str">
            <v xml:space="preserve">888 North Alameda Street </v>
          </cell>
          <cell r="I55" t="str">
            <v>Los Angeles</v>
          </cell>
          <cell r="J55" t="str">
            <v>CA</v>
          </cell>
          <cell r="K55" t="str">
            <v>90012</v>
          </cell>
          <cell r="L55" t="str">
            <v>Los Angeles, CA</v>
          </cell>
          <cell r="M55">
            <v>2007</v>
          </cell>
          <cell r="N55">
            <v>1</v>
          </cell>
          <cell r="O55">
            <v>272</v>
          </cell>
          <cell r="P55">
            <v>928</v>
          </cell>
          <cell r="Q55">
            <v>0.95</v>
          </cell>
          <cell r="R55">
            <v>2277</v>
          </cell>
          <cell r="T55">
            <v>5.5</v>
          </cell>
          <cell r="U55">
            <v>4.2500000000000003E-2</v>
          </cell>
          <cell r="V55">
            <v>460000</v>
          </cell>
          <cell r="W55" t="str">
            <v>Cap Rate</v>
          </cell>
          <cell r="X55">
            <v>129.41176470588235</v>
          </cell>
          <cell r="Y55">
            <v>475778.54671280272</v>
          </cell>
          <cell r="Z55">
            <v>4.2500000000000003E-2</v>
          </cell>
          <cell r="AA55">
            <v>0</v>
          </cell>
          <cell r="AB55">
            <v>0.96699999999999997</v>
          </cell>
          <cell r="AC55">
            <v>2413</v>
          </cell>
          <cell r="AD55">
            <v>272</v>
          </cell>
          <cell r="AE55">
            <v>929</v>
          </cell>
          <cell r="AG55">
            <v>6.5000000000000002E-2</v>
          </cell>
          <cell r="AH55">
            <v>100</v>
          </cell>
          <cell r="AI55">
            <v>0.22</v>
          </cell>
          <cell r="AJ55">
            <v>0.17</v>
          </cell>
          <cell r="AK55">
            <v>17.247054600000002</v>
          </cell>
          <cell r="AL55">
            <v>4.7428020385632008</v>
          </cell>
          <cell r="AM55">
            <v>0</v>
          </cell>
          <cell r="AN55">
            <v>-8.1600000000000006E-2</v>
          </cell>
          <cell r="AO55">
            <v>4.6612020385632009</v>
          </cell>
          <cell r="AQ55">
            <v>7.8760320000000004</v>
          </cell>
          <cell r="AR55">
            <v>-0.51194208000000008</v>
          </cell>
          <cell r="AS55">
            <v>0.32640000000000002</v>
          </cell>
          <cell r="AT55">
            <v>7.690489920000001</v>
          </cell>
          <cell r="AU55">
            <v>-1.6919077824000002</v>
          </cell>
          <cell r="AV55">
            <v>-1.3073832864000003</v>
          </cell>
          <cell r="AW55">
            <v>-1.2959104972806896</v>
          </cell>
          <cell r="AX55">
            <v>-8.1600000000000006E-2</v>
          </cell>
          <cell r="AY55">
            <v>-3.0694182796806899</v>
          </cell>
          <cell r="AZ55">
            <v>0</v>
          </cell>
          <cell r="BA55">
            <v>4.6210716403193111</v>
          </cell>
          <cell r="BC55">
            <v>0.60088130774369575</v>
          </cell>
          <cell r="BE55">
            <v>0.04</v>
          </cell>
          <cell r="BF55">
            <v>4.4999999999999998E-2</v>
          </cell>
          <cell r="BG55">
            <v>4.2499999999999996E-2</v>
          </cell>
          <cell r="BH55">
            <v>108.73109741927792</v>
          </cell>
          <cell r="BI55">
            <v>0</v>
          </cell>
          <cell r="BJ55">
            <v>108.73109741927792</v>
          </cell>
          <cell r="BK55">
            <v>383267.88000000006</v>
          </cell>
          <cell r="BL55">
            <v>431176.36500000005</v>
          </cell>
          <cell r="BM55">
            <v>407222.12250000006</v>
          </cell>
          <cell r="BN55">
            <v>-0.29248282557139493</v>
          </cell>
          <cell r="BO55">
            <v>110.76441732000002</v>
          </cell>
          <cell r="BP55">
            <v>-2.0333199007221054</v>
          </cell>
          <cell r="BQ55">
            <v>-1.8357157920560474E-2</v>
          </cell>
          <cell r="BS55">
            <v>375</v>
          </cell>
          <cell r="BT55">
            <v>348375</v>
          </cell>
          <cell r="BU55">
            <v>110</v>
          </cell>
          <cell r="BV55">
            <v>102190</v>
          </cell>
          <cell r="BW55">
            <v>450565</v>
          </cell>
          <cell r="BX55">
            <v>125000</v>
          </cell>
          <cell r="BY55">
            <v>575565</v>
          </cell>
          <cell r="CA55">
            <v>1</v>
          </cell>
          <cell r="CB55">
            <v>1</v>
          </cell>
          <cell r="CC55">
            <v>1.191849E-2</v>
          </cell>
        </row>
        <row r="56">
          <cell r="C56">
            <v>48</v>
          </cell>
          <cell r="D56" t="str">
            <v>Hampshire Place</v>
          </cell>
          <cell r="E56" t="str">
            <v>Hampshire Place</v>
          </cell>
          <cell r="F56" t="str">
            <v>Los Angeles Area</v>
          </cell>
          <cell r="G56" t="str">
            <v>501 S. New Hampshire Avenue Los Angeles CA 90020</v>
          </cell>
          <cell r="H56" t="str">
            <v xml:space="preserve">501 S. New Hampshire Avenue </v>
          </cell>
          <cell r="I56" t="str">
            <v>Los Angeles</v>
          </cell>
          <cell r="J56" t="str">
            <v>CA</v>
          </cell>
          <cell r="K56" t="str">
            <v>90020</v>
          </cell>
          <cell r="L56" t="str">
            <v>Los Angeles, CA</v>
          </cell>
          <cell r="M56">
            <v>1989</v>
          </cell>
          <cell r="N56">
            <v>1</v>
          </cell>
          <cell r="O56">
            <v>259</v>
          </cell>
          <cell r="P56">
            <v>654</v>
          </cell>
          <cell r="Q56">
            <v>0.97</v>
          </cell>
          <cell r="R56">
            <v>1988</v>
          </cell>
          <cell r="T56">
            <v>4.2</v>
          </cell>
          <cell r="U56">
            <v>0.04</v>
          </cell>
          <cell r="V56">
            <v>370000</v>
          </cell>
          <cell r="W56" t="str">
            <v>Cap Rate</v>
          </cell>
          <cell r="X56">
            <v>105</v>
          </cell>
          <cell r="Y56">
            <v>405405.40540540538</v>
          </cell>
          <cell r="Z56">
            <v>0.04</v>
          </cell>
          <cell r="AA56">
            <v>0</v>
          </cell>
          <cell r="AB56">
            <v>0.97699999999999998</v>
          </cell>
          <cell r="AC56">
            <v>1954</v>
          </cell>
          <cell r="AD56">
            <v>259</v>
          </cell>
          <cell r="AE56">
            <v>655</v>
          </cell>
          <cell r="AG56">
            <v>6.5000000000000002E-2</v>
          </cell>
          <cell r="AH56">
            <v>100</v>
          </cell>
          <cell r="AI56">
            <v>0.22</v>
          </cell>
          <cell r="AJ56">
            <v>0.17</v>
          </cell>
          <cell r="AK56">
            <v>14.1055668</v>
          </cell>
          <cell r="AL56">
            <v>3.6935285610132</v>
          </cell>
          <cell r="AM56">
            <v>0</v>
          </cell>
          <cell r="AN56">
            <v>-7.7700000000000005E-2</v>
          </cell>
          <cell r="AO56">
            <v>3.6158285610131999</v>
          </cell>
          <cell r="AQ56">
            <v>6.0730320000000004</v>
          </cell>
          <cell r="AR56">
            <v>-0.39474708000000003</v>
          </cell>
          <cell r="AS56">
            <v>0.31080000000000002</v>
          </cell>
          <cell r="AT56">
            <v>5.9890849200000007</v>
          </cell>
          <cell r="AU56">
            <v>-1.3175986824000001</v>
          </cell>
          <cell r="AV56">
            <v>-1.0181444364000003</v>
          </cell>
          <cell r="AW56">
            <v>-0.96191932243763378</v>
          </cell>
          <cell r="AX56">
            <v>-7.7700000000000005E-2</v>
          </cell>
          <cell r="AY56">
            <v>-2.3572180048376339</v>
          </cell>
          <cell r="AZ56">
            <v>0</v>
          </cell>
          <cell r="BA56">
            <v>3.6318669151623668</v>
          </cell>
          <cell r="BC56">
            <v>0.60641432934672201</v>
          </cell>
          <cell r="BE56">
            <v>4.2500000000000003E-2</v>
          </cell>
          <cell r="BF56">
            <v>4.7500000000000001E-2</v>
          </cell>
          <cell r="BG56">
            <v>4.4999999999999998E-2</v>
          </cell>
          <cell r="BH56">
            <v>80.708153670274825</v>
          </cell>
          <cell r="BI56">
            <v>0</v>
          </cell>
          <cell r="BJ56">
            <v>80.708153670274825</v>
          </cell>
          <cell r="BK56">
            <v>296959.30105263158</v>
          </cell>
          <cell r="BL56">
            <v>331895.68941176467</v>
          </cell>
          <cell r="BM56">
            <v>314427.49523219815</v>
          </cell>
          <cell r="BN56">
            <v>-0.24719579761250221</v>
          </cell>
          <cell r="BO56">
            <v>81.436721265139326</v>
          </cell>
          <cell r="BP56">
            <v>-0.72856759486450073</v>
          </cell>
          <cell r="BQ56">
            <v>-8.9464259310298999E-3</v>
          </cell>
          <cell r="BS56">
            <v>375</v>
          </cell>
          <cell r="BT56">
            <v>245625</v>
          </cell>
          <cell r="BU56">
            <v>110</v>
          </cell>
          <cell r="BV56">
            <v>72050</v>
          </cell>
          <cell r="BW56">
            <v>317675</v>
          </cell>
          <cell r="BX56">
            <v>100000</v>
          </cell>
          <cell r="BY56">
            <v>417675</v>
          </cell>
          <cell r="CA56">
            <v>1</v>
          </cell>
          <cell r="CB56">
            <v>1</v>
          </cell>
          <cell r="CC56">
            <v>1.191849E-2</v>
          </cell>
        </row>
        <row r="57">
          <cell r="C57">
            <v>49</v>
          </cell>
          <cell r="D57" t="str">
            <v>Academy Village</v>
          </cell>
          <cell r="E57" t="str">
            <v>Academy Village</v>
          </cell>
          <cell r="F57" t="str">
            <v>Los Angeles Area</v>
          </cell>
          <cell r="G57" t="str">
            <v>5225 Blakeslee Ave. North Hollywood CA 91601</v>
          </cell>
          <cell r="H57" t="str">
            <v xml:space="preserve">5225 Blakeslee Ave. North </v>
          </cell>
          <cell r="I57" t="str">
            <v>Hollywood</v>
          </cell>
          <cell r="J57" t="str">
            <v>CA</v>
          </cell>
          <cell r="K57" t="str">
            <v>91601</v>
          </cell>
          <cell r="L57" t="str">
            <v>North Hollywood, CA</v>
          </cell>
          <cell r="M57">
            <v>1989</v>
          </cell>
          <cell r="N57">
            <v>1</v>
          </cell>
          <cell r="O57">
            <v>248</v>
          </cell>
          <cell r="P57">
            <v>746</v>
          </cell>
          <cell r="Q57">
            <v>0.98</v>
          </cell>
          <cell r="R57">
            <v>2233</v>
          </cell>
          <cell r="T57">
            <v>4.5</v>
          </cell>
          <cell r="U57">
            <v>4.4999999999999998E-2</v>
          </cell>
          <cell r="V57">
            <v>405000</v>
          </cell>
          <cell r="W57" t="str">
            <v>Cap Rate</v>
          </cell>
          <cell r="X57">
            <v>100</v>
          </cell>
          <cell r="Y57">
            <v>403225.80645161291</v>
          </cell>
          <cell r="Z57">
            <v>4.4999999999999998E-2</v>
          </cell>
          <cell r="AA57">
            <v>0</v>
          </cell>
          <cell r="AB57">
            <v>0.98799999999999999</v>
          </cell>
          <cell r="AC57">
            <v>2303</v>
          </cell>
          <cell r="AD57">
            <v>248</v>
          </cell>
          <cell r="AE57">
            <v>793</v>
          </cell>
          <cell r="AG57">
            <v>6.5000000000000002E-2</v>
          </cell>
          <cell r="AH57">
            <v>100</v>
          </cell>
          <cell r="AI57">
            <v>0.22</v>
          </cell>
          <cell r="AJ57">
            <v>0.17</v>
          </cell>
          <cell r="AK57">
            <v>16.494192600000002</v>
          </cell>
          <cell r="AL57">
            <v>4.1355559222127996</v>
          </cell>
          <cell r="AM57">
            <v>0</v>
          </cell>
          <cell r="AN57">
            <v>-7.4399999999999994E-2</v>
          </cell>
          <cell r="AO57">
            <v>4.0611559222127998</v>
          </cell>
          <cell r="AQ57">
            <v>6.8537280000000003</v>
          </cell>
          <cell r="AR57">
            <v>-0.44549232000000005</v>
          </cell>
          <cell r="AS57">
            <v>0.29759999999999998</v>
          </cell>
          <cell r="AT57">
            <v>6.7058356800000007</v>
          </cell>
          <cell r="AU57">
            <v>-1.4752838496000003</v>
          </cell>
          <cell r="AV57">
            <v>-1.1399920656000002</v>
          </cell>
          <cell r="AW57">
            <v>-1.0796762884803184</v>
          </cell>
          <cell r="AX57">
            <v>-7.4399999999999994E-2</v>
          </cell>
          <cell r="AY57">
            <v>-2.6293601380803184</v>
          </cell>
          <cell r="AZ57">
            <v>0</v>
          </cell>
          <cell r="BA57">
            <v>4.0764755419196828</v>
          </cell>
          <cell r="BC57">
            <v>0.60789970653138381</v>
          </cell>
          <cell r="BE57">
            <v>4.2500000000000003E-2</v>
          </cell>
          <cell r="BF57">
            <v>4.7500000000000001E-2</v>
          </cell>
          <cell r="BG57">
            <v>4.4999999999999998E-2</v>
          </cell>
          <cell r="BH57">
            <v>90.588345375992958</v>
          </cell>
          <cell r="BI57">
            <v>0</v>
          </cell>
          <cell r="BJ57">
            <v>90.588345375992958</v>
          </cell>
          <cell r="BK57">
            <v>347246.16000000003</v>
          </cell>
          <cell r="BL57">
            <v>388098.64941176469</v>
          </cell>
          <cell r="BM57">
            <v>367672.40470588236</v>
          </cell>
          <cell r="BN57">
            <v>-0.21706028533366906</v>
          </cell>
          <cell r="BO57">
            <v>91.182756367058829</v>
          </cell>
          <cell r="BP57">
            <v>-0.59441099106587103</v>
          </cell>
          <cell r="BQ57">
            <v>-6.5188969356557713E-3</v>
          </cell>
          <cell r="BS57">
            <v>375</v>
          </cell>
          <cell r="BT57">
            <v>297375</v>
          </cell>
          <cell r="BU57">
            <v>110</v>
          </cell>
          <cell r="BV57">
            <v>87230</v>
          </cell>
          <cell r="BW57">
            <v>384605</v>
          </cell>
          <cell r="BX57">
            <v>85000</v>
          </cell>
          <cell r="BY57">
            <v>469605</v>
          </cell>
          <cell r="CA57">
            <v>1</v>
          </cell>
          <cell r="CB57">
            <v>1</v>
          </cell>
          <cell r="CC57">
            <v>1.191849E-2</v>
          </cell>
        </row>
        <row r="58">
          <cell r="C58">
            <v>50</v>
          </cell>
          <cell r="D58" t="str">
            <v>Sakura Crossing</v>
          </cell>
          <cell r="E58" t="str">
            <v>Sakura Crossing</v>
          </cell>
          <cell r="F58" t="str">
            <v>Los Angeles Area</v>
          </cell>
          <cell r="G58" t="str">
            <v>235 South San Pedro Street Los Angeles CA 90012</v>
          </cell>
          <cell r="H58" t="str">
            <v xml:space="preserve">235 South San Pedro Street </v>
          </cell>
          <cell r="I58" t="str">
            <v>Los Angeles</v>
          </cell>
          <cell r="J58" t="str">
            <v>CA</v>
          </cell>
          <cell r="K58" t="str">
            <v>90012</v>
          </cell>
          <cell r="L58" t="str">
            <v>Los Angeles, CA</v>
          </cell>
          <cell r="M58">
            <v>2009</v>
          </cell>
          <cell r="N58">
            <v>1</v>
          </cell>
          <cell r="O58">
            <v>230</v>
          </cell>
          <cell r="P58">
            <v>724</v>
          </cell>
          <cell r="Q58">
            <v>0.97</v>
          </cell>
          <cell r="R58">
            <v>2264</v>
          </cell>
          <cell r="T58">
            <v>4.3</v>
          </cell>
          <cell r="U58">
            <v>0.04</v>
          </cell>
          <cell r="V58">
            <v>430000</v>
          </cell>
          <cell r="W58" t="str">
            <v>Cap Rate</v>
          </cell>
          <cell r="X58">
            <v>107.5</v>
          </cell>
          <cell r="Y58">
            <v>467391.30434782611</v>
          </cell>
          <cell r="Z58">
            <v>0.04</v>
          </cell>
          <cell r="AA58">
            <v>0</v>
          </cell>
          <cell r="AB58">
            <v>0.98699999999999999</v>
          </cell>
          <cell r="AC58">
            <v>2278</v>
          </cell>
          <cell r="AD58">
            <v>230</v>
          </cell>
          <cell r="AE58">
            <v>765</v>
          </cell>
          <cell r="AG58">
            <v>6.5000000000000002E-2</v>
          </cell>
          <cell r="AH58">
            <v>100</v>
          </cell>
          <cell r="AI58">
            <v>0.22</v>
          </cell>
          <cell r="AJ58">
            <v>0.17</v>
          </cell>
          <cell r="AK58">
            <v>16.323087600000001</v>
          </cell>
          <cell r="AL58">
            <v>3.7956075596279999</v>
          </cell>
          <cell r="AM58">
            <v>0</v>
          </cell>
          <cell r="AN58">
            <v>-6.9000000000000006E-2</v>
          </cell>
          <cell r="AO58">
            <v>3.7266075596279999</v>
          </cell>
          <cell r="AQ58">
            <v>6.28728</v>
          </cell>
          <cell r="AR58">
            <v>-0.40867320000000001</v>
          </cell>
          <cell r="AS58">
            <v>0.27600000000000002</v>
          </cell>
          <cell r="AT58">
            <v>6.1546067999999998</v>
          </cell>
          <cell r="AU58">
            <v>-1.3540134959999999</v>
          </cell>
          <cell r="AV58">
            <v>-1.0462831560000001</v>
          </cell>
          <cell r="AW58">
            <v>-0.99077553669802132</v>
          </cell>
          <cell r="AX58">
            <v>-6.9000000000000006E-2</v>
          </cell>
          <cell r="AY58">
            <v>-2.4137890326980211</v>
          </cell>
          <cell r="AZ58">
            <v>0</v>
          </cell>
          <cell r="BA58">
            <v>3.7408177673019787</v>
          </cell>
          <cell r="BC58">
            <v>0.60780775910850693</v>
          </cell>
          <cell r="BE58">
            <v>4.2500000000000003E-2</v>
          </cell>
          <cell r="BF58">
            <v>4.7500000000000001E-2</v>
          </cell>
          <cell r="BG58">
            <v>4.4999999999999998E-2</v>
          </cell>
          <cell r="BH58">
            <v>83.12928371782175</v>
          </cell>
          <cell r="BI58">
            <v>0</v>
          </cell>
          <cell r="BJ58">
            <v>83.12928371782175</v>
          </cell>
          <cell r="BK58">
            <v>343643.94947368425</v>
          </cell>
          <cell r="BL58">
            <v>384072.64941176469</v>
          </cell>
          <cell r="BM58">
            <v>363858.29944272444</v>
          </cell>
          <cell r="BN58">
            <v>-0.26645169206647967</v>
          </cell>
          <cell r="BO58">
            <v>83.687408871826619</v>
          </cell>
          <cell r="BP58">
            <v>-0.55812515400486973</v>
          </cell>
          <cell r="BQ58">
            <v>-6.6691651889912995E-3</v>
          </cell>
          <cell r="BS58">
            <v>375</v>
          </cell>
          <cell r="BT58">
            <v>286875</v>
          </cell>
          <cell r="BU58">
            <v>110</v>
          </cell>
          <cell r="BV58">
            <v>84150</v>
          </cell>
          <cell r="BW58">
            <v>371025</v>
          </cell>
          <cell r="BX58">
            <v>125000</v>
          </cell>
          <cell r="BY58">
            <v>496025</v>
          </cell>
          <cell r="CA58">
            <v>1</v>
          </cell>
          <cell r="CB58">
            <v>1</v>
          </cell>
          <cell r="CC58">
            <v>1.191849E-2</v>
          </cell>
        </row>
        <row r="59">
          <cell r="C59">
            <v>51</v>
          </cell>
          <cell r="D59" t="str">
            <v>Versailles (K-Town)</v>
          </cell>
          <cell r="E59" t="str">
            <v>Versailles (K-Town)</v>
          </cell>
          <cell r="F59" t="str">
            <v>Los Angeles Area</v>
          </cell>
          <cell r="G59" t="str">
            <v>918 S. Oxford Ave Los Angeles CA 90006</v>
          </cell>
          <cell r="H59" t="str">
            <v xml:space="preserve">918 S. Oxford Ave </v>
          </cell>
          <cell r="I59" t="str">
            <v>Los Angeles</v>
          </cell>
          <cell r="J59" t="str">
            <v>CA</v>
          </cell>
          <cell r="K59" t="str">
            <v>90006</v>
          </cell>
          <cell r="L59" t="str">
            <v>Los Angeles, CA</v>
          </cell>
          <cell r="M59">
            <v>2008</v>
          </cell>
          <cell r="N59">
            <v>1</v>
          </cell>
          <cell r="O59">
            <v>225</v>
          </cell>
          <cell r="P59">
            <v>770</v>
          </cell>
          <cell r="Q59">
            <v>0.97</v>
          </cell>
          <cell r="R59">
            <v>2258</v>
          </cell>
          <cell r="T59">
            <v>3.9</v>
          </cell>
          <cell r="U59">
            <v>4.2500000000000003E-2</v>
          </cell>
          <cell r="V59">
            <v>395000</v>
          </cell>
          <cell r="W59" t="str">
            <v>Cap Rate</v>
          </cell>
          <cell r="X59">
            <v>91.764705882352928</v>
          </cell>
          <cell r="Y59">
            <v>407843.13725490193</v>
          </cell>
          <cell r="Z59">
            <v>4.2500000000000003E-2</v>
          </cell>
          <cell r="AA59">
            <v>0</v>
          </cell>
          <cell r="AB59">
            <v>0.97799999999999998</v>
          </cell>
          <cell r="AC59">
            <v>2267</v>
          </cell>
          <cell r="AD59">
            <v>225</v>
          </cell>
          <cell r="AE59">
            <v>745</v>
          </cell>
          <cell r="AG59">
            <v>6.5000000000000002E-2</v>
          </cell>
          <cell r="AH59">
            <v>100</v>
          </cell>
          <cell r="AI59">
            <v>0.22</v>
          </cell>
          <cell r="AJ59">
            <v>0.17</v>
          </cell>
          <cell r="AK59">
            <v>16.2478014</v>
          </cell>
          <cell r="AL59">
            <v>3.6959686234649998</v>
          </cell>
          <cell r="AM59">
            <v>0</v>
          </cell>
          <cell r="AN59">
            <v>-6.7500000000000004E-2</v>
          </cell>
          <cell r="AO59">
            <v>3.6284686234649999</v>
          </cell>
          <cell r="AQ59">
            <v>6.1208999999999998</v>
          </cell>
          <cell r="AR59">
            <v>-0.3978585</v>
          </cell>
          <cell r="AS59">
            <v>0.27</v>
          </cell>
          <cell r="AT59">
            <v>5.9930415000000004</v>
          </cell>
          <cell r="AU59">
            <v>-1.31846913</v>
          </cell>
          <cell r="AV59">
            <v>-1.0188170550000002</v>
          </cell>
          <cell r="AW59">
            <v>-1.0090200218918481</v>
          </cell>
          <cell r="AX59">
            <v>-6.7500000000000004E-2</v>
          </cell>
          <cell r="AY59">
            <v>-2.3949891518918482</v>
          </cell>
          <cell r="AZ59">
            <v>0</v>
          </cell>
          <cell r="BA59">
            <v>3.5980523481081521</v>
          </cell>
          <cell r="BC59">
            <v>0.60037167239842271</v>
          </cell>
          <cell r="BE59">
            <v>0.04</v>
          </cell>
          <cell r="BF59">
            <v>4.4999999999999998E-2</v>
          </cell>
          <cell r="BG59">
            <v>4.2499999999999996E-2</v>
          </cell>
          <cell r="BH59">
            <v>84.660055249603587</v>
          </cell>
          <cell r="BI59">
            <v>0</v>
          </cell>
          <cell r="BJ59">
            <v>84.660055249603587</v>
          </cell>
          <cell r="BK59">
            <v>361062.25333333336</v>
          </cell>
          <cell r="BL59">
            <v>406195.03500000003</v>
          </cell>
          <cell r="BM59">
            <v>383628.64416666667</v>
          </cell>
          <cell r="BN59">
            <v>-0.16841999855488721</v>
          </cell>
          <cell r="BO59">
            <v>86.316444937499995</v>
          </cell>
          <cell r="BP59">
            <v>-1.6563896878964073</v>
          </cell>
          <cell r="BQ59">
            <v>-1.9189734807727121E-2</v>
          </cell>
          <cell r="BS59">
            <v>375</v>
          </cell>
          <cell r="BT59">
            <v>279375</v>
          </cell>
          <cell r="BU59">
            <v>110</v>
          </cell>
          <cell r="BV59">
            <v>81950</v>
          </cell>
          <cell r="BW59">
            <v>361325</v>
          </cell>
          <cell r="BX59">
            <v>100000</v>
          </cell>
          <cell r="BY59">
            <v>461325</v>
          </cell>
          <cell r="CA59">
            <v>1</v>
          </cell>
          <cell r="CB59">
            <v>1</v>
          </cell>
          <cell r="CC59">
            <v>1.191849E-2</v>
          </cell>
        </row>
        <row r="60">
          <cell r="C60">
            <v>52</v>
          </cell>
          <cell r="D60" t="str">
            <v>Westside</v>
          </cell>
          <cell r="E60" t="str">
            <v>Westside</v>
          </cell>
          <cell r="F60" t="str">
            <v>Los Angeles Area</v>
          </cell>
          <cell r="G60" t="str">
            <v>3165 Sawtelle Blvd. Los Angeles CA 90066</v>
          </cell>
          <cell r="H60" t="str">
            <v xml:space="preserve">3165 Sawtelle Blvd. </v>
          </cell>
          <cell r="I60" t="str">
            <v>Los Angeles</v>
          </cell>
          <cell r="J60" t="str">
            <v>CA</v>
          </cell>
          <cell r="K60" t="str">
            <v>90066</v>
          </cell>
          <cell r="L60" t="str">
            <v>Los Angeles, CA</v>
          </cell>
          <cell r="M60">
            <v>2004</v>
          </cell>
          <cell r="N60">
            <v>1</v>
          </cell>
          <cell r="O60">
            <v>204</v>
          </cell>
          <cell r="P60">
            <v>931</v>
          </cell>
          <cell r="Q60">
            <v>0.97</v>
          </cell>
          <cell r="R60">
            <v>2936</v>
          </cell>
          <cell r="T60">
            <v>5.4</v>
          </cell>
          <cell r="U60">
            <v>0.04</v>
          </cell>
          <cell r="V60">
            <v>605000</v>
          </cell>
          <cell r="W60" t="str">
            <v>Cap Rate</v>
          </cell>
          <cell r="X60">
            <v>135</v>
          </cell>
          <cell r="Y60">
            <v>661764.70588235289</v>
          </cell>
          <cell r="Z60">
            <v>0.04</v>
          </cell>
          <cell r="AA60">
            <v>0</v>
          </cell>
          <cell r="AB60">
            <v>0.98499999999999999</v>
          </cell>
          <cell r="AC60">
            <v>3236</v>
          </cell>
          <cell r="AD60">
            <v>204</v>
          </cell>
          <cell r="AE60">
            <v>919</v>
          </cell>
          <cell r="AG60">
            <v>6.5000000000000002E-2</v>
          </cell>
          <cell r="AH60">
            <v>100</v>
          </cell>
          <cell r="AI60">
            <v>0.22</v>
          </cell>
          <cell r="AJ60">
            <v>0.17</v>
          </cell>
          <cell r="AK60">
            <v>22.879831200000002</v>
          </cell>
          <cell r="AL60">
            <v>4.7188279060128</v>
          </cell>
          <cell r="AM60">
            <v>0</v>
          </cell>
          <cell r="AN60">
            <v>-6.1199999999999997E-2</v>
          </cell>
          <cell r="AO60">
            <v>4.6576279060127996</v>
          </cell>
          <cell r="AQ60">
            <v>7.9217279999999999</v>
          </cell>
          <cell r="AR60">
            <v>-0.51491231999999998</v>
          </cell>
          <cell r="AS60">
            <v>0.24479999999999999</v>
          </cell>
          <cell r="AT60">
            <v>7.6516156799999999</v>
          </cell>
          <cell r="AU60">
            <v>-1.6833554496000001</v>
          </cell>
          <cell r="AV60">
            <v>-1.3007746656000001</v>
          </cell>
          <cell r="AW60">
            <v>-1.424633538690075</v>
          </cell>
          <cell r="AX60">
            <v>-6.1199999999999997E-2</v>
          </cell>
          <cell r="AY60">
            <v>-3.1691889882900752</v>
          </cell>
          <cell r="AZ60">
            <v>0</v>
          </cell>
          <cell r="BA60">
            <v>4.4824266917099251</v>
          </cell>
          <cell r="BC60">
            <v>0.58581440563281473</v>
          </cell>
          <cell r="BE60">
            <v>3.5000000000000003E-2</v>
          </cell>
          <cell r="BF60">
            <v>0.04</v>
          </cell>
          <cell r="BG60">
            <v>3.7500000000000006E-2</v>
          </cell>
          <cell r="BH60">
            <v>119.53137844559798</v>
          </cell>
          <cell r="BI60">
            <v>0</v>
          </cell>
          <cell r="BJ60">
            <v>119.53137844559798</v>
          </cell>
          <cell r="BK60">
            <v>571995.78</v>
          </cell>
          <cell r="BL60">
            <v>653709.46285714291</v>
          </cell>
          <cell r="BM60">
            <v>612852.62142857141</v>
          </cell>
          <cell r="BN60">
            <v>2.8768154954250669E-2</v>
          </cell>
          <cell r="BO60">
            <v>125.02193477142858</v>
          </cell>
          <cell r="BP60">
            <v>-5.4905563258305961</v>
          </cell>
          <cell r="BQ60">
            <v>-4.3916744176681566E-2</v>
          </cell>
          <cell r="BS60">
            <v>375</v>
          </cell>
          <cell r="BT60">
            <v>344625</v>
          </cell>
          <cell r="BU60">
            <v>110</v>
          </cell>
          <cell r="BV60">
            <v>101090</v>
          </cell>
          <cell r="BW60">
            <v>445715</v>
          </cell>
          <cell r="BX60">
            <v>150000</v>
          </cell>
          <cell r="BY60">
            <v>595715</v>
          </cell>
          <cell r="CA60">
            <v>1</v>
          </cell>
          <cell r="CB60">
            <v>1</v>
          </cell>
          <cell r="CC60">
            <v>1.191849E-2</v>
          </cell>
        </row>
        <row r="61">
          <cell r="C61">
            <v>53</v>
          </cell>
          <cell r="D61" t="str">
            <v>Glo</v>
          </cell>
          <cell r="E61" t="str">
            <v>Glo</v>
          </cell>
          <cell r="F61" t="str">
            <v>Los Angeles Area</v>
          </cell>
          <cell r="G61" t="str">
            <v>1050 Wilshire Blvd Los Angeles CA 90017</v>
          </cell>
          <cell r="H61" t="str">
            <v xml:space="preserve">1050 Wilshire Blvd </v>
          </cell>
          <cell r="I61" t="str">
            <v>Los Angeles</v>
          </cell>
          <cell r="J61" t="str">
            <v>CA</v>
          </cell>
          <cell r="K61" t="str">
            <v>90017</v>
          </cell>
          <cell r="L61" t="str">
            <v>Los Angeles, CA</v>
          </cell>
          <cell r="M61">
            <v>2008</v>
          </cell>
          <cell r="N61">
            <v>1</v>
          </cell>
          <cell r="O61">
            <v>201</v>
          </cell>
          <cell r="P61">
            <v>957</v>
          </cell>
          <cell r="Q61">
            <v>0.95</v>
          </cell>
          <cell r="R61">
            <v>2535</v>
          </cell>
          <cell r="T61">
            <v>4.5999999999999996</v>
          </cell>
          <cell r="U61">
            <v>4.2500000000000003E-2</v>
          </cell>
          <cell r="V61">
            <v>520000</v>
          </cell>
          <cell r="W61" t="str">
            <v>Cap Rate</v>
          </cell>
          <cell r="X61">
            <v>108.23529411764704</v>
          </cell>
          <cell r="Y61">
            <v>538484.05033655243</v>
          </cell>
          <cell r="Z61">
            <v>4.2500000000000003E-2</v>
          </cell>
          <cell r="AA61">
            <v>0</v>
          </cell>
          <cell r="AB61">
            <v>0.97499999999999998</v>
          </cell>
          <cell r="AC61">
            <v>2890</v>
          </cell>
          <cell r="AD61">
            <v>201</v>
          </cell>
          <cell r="AE61">
            <v>1003</v>
          </cell>
          <cell r="AG61">
            <v>6.5000000000000002E-2</v>
          </cell>
          <cell r="AH61">
            <v>100</v>
          </cell>
          <cell r="AI61">
            <v>0.24</v>
          </cell>
          <cell r="AJ61">
            <v>0.19</v>
          </cell>
          <cell r="AK61">
            <v>19.166706000000001</v>
          </cell>
          <cell r="AL61">
            <v>3.894885492966</v>
          </cell>
          <cell r="AM61">
            <v>0</v>
          </cell>
          <cell r="AN61">
            <v>-6.0299999999999999E-2</v>
          </cell>
          <cell r="AO61">
            <v>3.8345854929660002</v>
          </cell>
          <cell r="AQ61">
            <v>6.9706799999999998</v>
          </cell>
          <cell r="AR61">
            <v>-0.4530942</v>
          </cell>
          <cell r="AS61">
            <v>0.2412</v>
          </cell>
          <cell r="AT61">
            <v>6.7587858000000001</v>
          </cell>
          <cell r="AU61">
            <v>-1.622108592</v>
          </cell>
          <cell r="AV61">
            <v>-1.284169302</v>
          </cell>
          <cell r="AW61">
            <v>-1.0629718214551356</v>
          </cell>
          <cell r="AX61">
            <v>-6.0299999999999999E-2</v>
          </cell>
          <cell r="AY61">
            <v>-2.7453804134551354</v>
          </cell>
          <cell r="AZ61">
            <v>0</v>
          </cell>
          <cell r="BA61">
            <v>4.0134053865448642</v>
          </cell>
          <cell r="BC61">
            <v>0.59380567831353148</v>
          </cell>
          <cell r="BE61">
            <v>4.2500000000000003E-2</v>
          </cell>
          <cell r="BF61">
            <v>4.7500000000000001E-2</v>
          </cell>
          <cell r="BG61">
            <v>4.4999999999999998E-2</v>
          </cell>
          <cell r="BH61">
            <v>89.186786367663657</v>
          </cell>
          <cell r="BI61">
            <v>0</v>
          </cell>
          <cell r="BJ61">
            <v>89.186786367663657</v>
          </cell>
          <cell r="BK61">
            <v>403509.60000000003</v>
          </cell>
          <cell r="BL61">
            <v>450981.31764705881</v>
          </cell>
          <cell r="BM61">
            <v>427245.45882352942</v>
          </cell>
          <cell r="BN61">
            <v>-0.42021636598539913</v>
          </cell>
          <cell r="BO61">
            <v>85.876337223529418</v>
          </cell>
          <cell r="BP61">
            <v>3.310449144134239</v>
          </cell>
          <cell r="BQ61">
            <v>3.8549025856999375E-2</v>
          </cell>
          <cell r="BS61">
            <v>525</v>
          </cell>
          <cell r="BT61">
            <v>526575</v>
          </cell>
          <cell r="BU61">
            <v>110</v>
          </cell>
          <cell r="BV61">
            <v>110330</v>
          </cell>
          <cell r="BW61">
            <v>636905</v>
          </cell>
          <cell r="BX61">
            <v>100000</v>
          </cell>
          <cell r="BY61">
            <v>736905</v>
          </cell>
          <cell r="CA61">
            <v>1</v>
          </cell>
          <cell r="CB61">
            <v>1</v>
          </cell>
          <cell r="CC61">
            <v>1.191849E-2</v>
          </cell>
        </row>
        <row r="62">
          <cell r="C62">
            <v>54</v>
          </cell>
          <cell r="D62" t="str">
            <v>Virgil Square</v>
          </cell>
          <cell r="E62" t="str">
            <v>Virgil Square</v>
          </cell>
          <cell r="F62" t="str">
            <v>Los Angeles Area</v>
          </cell>
          <cell r="G62" t="str">
            <v>411 South Virgil Los Angeles CA 90020</v>
          </cell>
          <cell r="H62" t="str">
            <v xml:space="preserve">411 South Virgil </v>
          </cell>
          <cell r="I62" t="str">
            <v>Los Angeles</v>
          </cell>
          <cell r="J62" t="str">
            <v>CA</v>
          </cell>
          <cell r="K62" t="str">
            <v>90020</v>
          </cell>
          <cell r="L62" t="str">
            <v>Los Angeles, CA</v>
          </cell>
          <cell r="M62">
            <v>1979</v>
          </cell>
          <cell r="N62">
            <v>1</v>
          </cell>
          <cell r="O62">
            <v>108</v>
          </cell>
          <cell r="P62">
            <v>676</v>
          </cell>
          <cell r="Q62">
            <v>0.94</v>
          </cell>
          <cell r="R62">
            <v>1795</v>
          </cell>
          <cell r="T62">
            <v>1.5</v>
          </cell>
          <cell r="U62">
            <v>4.4999999999999998E-2</v>
          </cell>
          <cell r="V62">
            <v>320000</v>
          </cell>
          <cell r="W62" t="str">
            <v>Cap Rate</v>
          </cell>
          <cell r="X62">
            <v>33.333333333333336</v>
          </cell>
          <cell r="Y62">
            <v>308641.97530864202</v>
          </cell>
          <cell r="Z62">
            <v>4.4999999999999998E-2</v>
          </cell>
          <cell r="AA62">
            <v>0.76056338028169013</v>
          </cell>
          <cell r="AB62">
            <v>0.95799999999999996</v>
          </cell>
          <cell r="AC62">
            <v>1879</v>
          </cell>
          <cell r="AD62">
            <v>142</v>
          </cell>
          <cell r="AE62">
            <v>667</v>
          </cell>
          <cell r="AG62">
            <v>6.5000000000000002E-2</v>
          </cell>
          <cell r="AH62">
            <v>100</v>
          </cell>
          <cell r="AI62">
            <v>0.22</v>
          </cell>
          <cell r="AJ62">
            <v>0.17</v>
          </cell>
          <cell r="AK62">
            <v>13.592251800000001</v>
          </cell>
          <cell r="AL62">
            <v>1.9513308529116</v>
          </cell>
          <cell r="AM62">
            <v>0</v>
          </cell>
          <cell r="AN62">
            <v>-4.2599999999999999E-2</v>
          </cell>
          <cell r="AO62">
            <v>1.9087308529116001</v>
          </cell>
          <cell r="AQ62">
            <v>3.201816</v>
          </cell>
          <cell r="AR62">
            <v>-0.20811804</v>
          </cell>
          <cell r="AS62">
            <v>0.1704</v>
          </cell>
          <cell r="AT62">
            <v>3.1640979599999999</v>
          </cell>
          <cell r="AU62">
            <v>-0.69610155119999995</v>
          </cell>
          <cell r="AV62">
            <v>-0.53789665320000002</v>
          </cell>
          <cell r="AW62">
            <v>-0.53119928252913151</v>
          </cell>
          <cell r="AX62">
            <v>-4.2599999999999999E-2</v>
          </cell>
          <cell r="AY62">
            <v>-1.2699008337291315</v>
          </cell>
          <cell r="AZ62">
            <v>0</v>
          </cell>
          <cell r="BA62">
            <v>1.8941971262708683</v>
          </cell>
          <cell r="BC62">
            <v>0.59865312332835241</v>
          </cell>
          <cell r="BE62">
            <v>0.04</v>
          </cell>
          <cell r="BF62">
            <v>4.4999999999999998E-2</v>
          </cell>
          <cell r="BG62">
            <v>4.2499999999999996E-2</v>
          </cell>
          <cell r="BH62">
            <v>44.569344147549849</v>
          </cell>
          <cell r="BI62">
            <v>0</v>
          </cell>
          <cell r="BJ62">
            <v>44.569344147549849</v>
          </cell>
          <cell r="BK62">
            <v>302050.04000000004</v>
          </cell>
          <cell r="BL62">
            <v>339806.29500000004</v>
          </cell>
          <cell r="BM62">
            <v>320928.16750000004</v>
          </cell>
          <cell r="BN62">
            <v>-0.24219136589570112</v>
          </cell>
          <cell r="BO62">
            <v>45.571799785000003</v>
          </cell>
          <cell r="BP62">
            <v>-1.0024556374501543</v>
          </cell>
          <cell r="BQ62">
            <v>-2.199727994460543E-2</v>
          </cell>
          <cell r="BS62">
            <v>375</v>
          </cell>
          <cell r="BT62">
            <v>250125</v>
          </cell>
          <cell r="BU62">
            <v>110</v>
          </cell>
          <cell r="BV62">
            <v>73370</v>
          </cell>
          <cell r="BW62">
            <v>323495</v>
          </cell>
          <cell r="BX62">
            <v>100000</v>
          </cell>
          <cell r="BY62">
            <v>423495</v>
          </cell>
          <cell r="CA62">
            <v>1</v>
          </cell>
          <cell r="CB62">
            <v>1</v>
          </cell>
          <cell r="CC62">
            <v>1.191849E-2</v>
          </cell>
        </row>
        <row r="63">
          <cell r="C63">
            <v>55</v>
          </cell>
          <cell r="D63" t="str">
            <v>Hikari</v>
          </cell>
          <cell r="E63" t="str">
            <v>Hikari</v>
          </cell>
          <cell r="F63" t="str">
            <v>Los Angeles Area</v>
          </cell>
          <cell r="G63" t="str">
            <v>375 East 2nd Street Los Angeles CA 90012</v>
          </cell>
          <cell r="H63" t="str">
            <v xml:space="preserve">375 East 2nd Street </v>
          </cell>
          <cell r="I63" t="str">
            <v>Los Angeles</v>
          </cell>
          <cell r="J63" t="str">
            <v>CA</v>
          </cell>
          <cell r="K63" t="str">
            <v>90012</v>
          </cell>
          <cell r="L63" t="str">
            <v>Los Angeles, CA</v>
          </cell>
          <cell r="M63">
            <v>2007</v>
          </cell>
          <cell r="N63">
            <v>1</v>
          </cell>
          <cell r="O63">
            <v>128</v>
          </cell>
          <cell r="P63">
            <v>760</v>
          </cell>
          <cell r="Q63">
            <v>0.97</v>
          </cell>
          <cell r="R63">
            <v>2329</v>
          </cell>
          <cell r="T63">
            <v>2.5</v>
          </cell>
          <cell r="U63">
            <v>0.04</v>
          </cell>
          <cell r="V63">
            <v>455000</v>
          </cell>
          <cell r="W63" t="str">
            <v>Cap Rate</v>
          </cell>
          <cell r="X63">
            <v>62.5</v>
          </cell>
          <cell r="Y63">
            <v>488281.25</v>
          </cell>
          <cell r="Z63">
            <v>0.04</v>
          </cell>
          <cell r="AA63">
            <v>0</v>
          </cell>
          <cell r="AB63">
            <v>0.94499999999999995</v>
          </cell>
          <cell r="AC63">
            <v>2226</v>
          </cell>
          <cell r="AD63">
            <v>128</v>
          </cell>
          <cell r="AE63">
            <v>736</v>
          </cell>
          <cell r="AG63">
            <v>6.5000000000000002E-2</v>
          </cell>
          <cell r="AH63">
            <v>100</v>
          </cell>
          <cell r="AI63">
            <v>0.22</v>
          </cell>
          <cell r="AJ63">
            <v>0.17</v>
          </cell>
          <cell r="AK63">
            <v>15.967189199999998</v>
          </cell>
          <cell r="AL63">
            <v>2.0662820199935998</v>
          </cell>
          <cell r="AM63">
            <v>0</v>
          </cell>
          <cell r="AN63">
            <v>-3.8399999999999997E-2</v>
          </cell>
          <cell r="AO63">
            <v>2.0278820199935996</v>
          </cell>
          <cell r="AQ63">
            <v>3.419136</v>
          </cell>
          <cell r="AR63">
            <v>-0.22224384</v>
          </cell>
          <cell r="AS63">
            <v>0.15359999999999999</v>
          </cell>
          <cell r="AT63">
            <v>3.3504921599999999</v>
          </cell>
          <cell r="AU63">
            <v>-0.7371082752</v>
          </cell>
          <cell r="AV63">
            <v>-0.56958366719999998</v>
          </cell>
          <cell r="AW63">
            <v>-0.53919068621022725</v>
          </cell>
          <cell r="AX63">
            <v>-3.8399999999999997E-2</v>
          </cell>
          <cell r="AY63">
            <v>-1.3146989614102271</v>
          </cell>
          <cell r="AZ63">
            <v>0</v>
          </cell>
          <cell r="BA63">
            <v>2.035793198589773</v>
          </cell>
          <cell r="BC63">
            <v>0.6076101961658591</v>
          </cell>
          <cell r="BE63">
            <v>4.2500000000000003E-2</v>
          </cell>
          <cell r="BF63">
            <v>4.7500000000000001E-2</v>
          </cell>
          <cell r="BG63">
            <v>4.4999999999999998E-2</v>
          </cell>
          <cell r="BH63">
            <v>45.239848857550513</v>
          </cell>
          <cell r="BI63">
            <v>0</v>
          </cell>
          <cell r="BJ63">
            <v>45.239848857550513</v>
          </cell>
          <cell r="BK63">
            <v>336151.35157894727</v>
          </cell>
          <cell r="BL63">
            <v>375698.56941176468</v>
          </cell>
          <cell r="BM63">
            <v>355924.960495356</v>
          </cell>
          <cell r="BN63">
            <v>-0.26150518612466589</v>
          </cell>
          <cell r="BO63">
            <v>45.558394943405567</v>
          </cell>
          <cell r="BP63">
            <v>-0.31854608585505417</v>
          </cell>
          <cell r="BQ63">
            <v>-6.992039255350524E-3</v>
          </cell>
          <cell r="BS63">
            <v>375</v>
          </cell>
          <cell r="BT63">
            <v>276000</v>
          </cell>
          <cell r="BU63">
            <v>110</v>
          </cell>
          <cell r="BV63">
            <v>80960</v>
          </cell>
          <cell r="BW63">
            <v>356960</v>
          </cell>
          <cell r="BX63">
            <v>125000</v>
          </cell>
          <cell r="BY63">
            <v>481960</v>
          </cell>
          <cell r="CA63">
            <v>1</v>
          </cell>
          <cell r="CB63">
            <v>1</v>
          </cell>
          <cell r="CC63">
            <v>1.191849E-2</v>
          </cell>
        </row>
        <row r="64">
          <cell r="C64">
            <v>56</v>
          </cell>
          <cell r="D64" t="str">
            <v>Artisan on Second</v>
          </cell>
          <cell r="E64" t="str">
            <v>Artisan on Second</v>
          </cell>
          <cell r="F64" t="str">
            <v>Los Angeles Area</v>
          </cell>
          <cell r="G64" t="str">
            <v>601 E. 2nd Street Los Angeles CA 90012</v>
          </cell>
          <cell r="H64" t="str">
            <v xml:space="preserve">601 E. 2nd Street </v>
          </cell>
          <cell r="I64" t="str">
            <v>Los Angeles</v>
          </cell>
          <cell r="J64" t="str">
            <v>CA</v>
          </cell>
          <cell r="K64" t="str">
            <v>90012</v>
          </cell>
          <cell r="L64" t="str">
            <v>Los Angeles, CA</v>
          </cell>
          <cell r="M64">
            <v>2008</v>
          </cell>
          <cell r="N64">
            <v>1</v>
          </cell>
          <cell r="O64">
            <v>118</v>
          </cell>
          <cell r="P64">
            <v>1214</v>
          </cell>
          <cell r="Q64">
            <v>0.93</v>
          </cell>
          <cell r="R64">
            <v>2878</v>
          </cell>
          <cell r="T64">
            <v>2.7</v>
          </cell>
          <cell r="U64">
            <v>0.04</v>
          </cell>
          <cell r="V64">
            <v>530000</v>
          </cell>
          <cell r="W64" t="str">
            <v>Cap Rate</v>
          </cell>
          <cell r="X64">
            <v>67.5</v>
          </cell>
          <cell r="Y64">
            <v>572033.89830508479</v>
          </cell>
          <cell r="Z64">
            <v>0.04</v>
          </cell>
          <cell r="AA64">
            <v>0</v>
          </cell>
          <cell r="AB64">
            <v>0.94899999999999995</v>
          </cell>
          <cell r="AC64">
            <v>2856</v>
          </cell>
          <cell r="AD64">
            <v>118</v>
          </cell>
          <cell r="AE64">
            <v>1208</v>
          </cell>
          <cell r="AG64">
            <v>6.5000000000000002E-2</v>
          </cell>
          <cell r="AH64">
            <v>100</v>
          </cell>
          <cell r="AI64">
            <v>0.22</v>
          </cell>
          <cell r="AJ64">
            <v>0.17</v>
          </cell>
          <cell r="AK64">
            <v>20.279035199999999</v>
          </cell>
          <cell r="AL64">
            <v>2.4192483412895998</v>
          </cell>
          <cell r="AM64">
            <v>0</v>
          </cell>
          <cell r="AN64">
            <v>-3.5400000000000001E-2</v>
          </cell>
          <cell r="AO64">
            <v>2.3838483412895997</v>
          </cell>
          <cell r="AQ64">
            <v>4.0440959999999997</v>
          </cell>
          <cell r="AR64">
            <v>-0.26286623999999997</v>
          </cell>
          <cell r="AS64">
            <v>0.1416</v>
          </cell>
          <cell r="AT64">
            <v>3.9228297599999995</v>
          </cell>
          <cell r="AU64">
            <v>-0.86302254719999993</v>
          </cell>
          <cell r="AV64">
            <v>-0.66688105919999996</v>
          </cell>
          <cell r="AW64">
            <v>-0.66239190248911117</v>
          </cell>
          <cell r="AX64">
            <v>-3.5400000000000001E-2</v>
          </cell>
          <cell r="AY64">
            <v>-1.5608144496891112</v>
          </cell>
          <cell r="AZ64">
            <v>0</v>
          </cell>
          <cell r="BA64">
            <v>2.3620153103108885</v>
          </cell>
          <cell r="BC64">
            <v>0.60212026899451498</v>
          </cell>
          <cell r="BE64">
            <v>0.04</v>
          </cell>
          <cell r="BF64">
            <v>4.4999999999999998E-2</v>
          </cell>
          <cell r="BG64">
            <v>4.2499999999999996E-2</v>
          </cell>
          <cell r="BH64">
            <v>55.576830830844443</v>
          </cell>
          <cell r="BI64">
            <v>0</v>
          </cell>
          <cell r="BJ64">
            <v>55.576830830844443</v>
          </cell>
          <cell r="BK64">
            <v>450645.22666666663</v>
          </cell>
          <cell r="BL64">
            <v>506975.87999999995</v>
          </cell>
          <cell r="BM64">
            <v>478810.55333333329</v>
          </cell>
          <cell r="BN64">
            <v>-0.326453756845975</v>
          </cell>
          <cell r="BO64">
            <v>56.49964529333333</v>
          </cell>
          <cell r="BP64">
            <v>-0.92281446248888699</v>
          </cell>
          <cell r="BQ64">
            <v>-1.6333101875203759E-2</v>
          </cell>
          <cell r="BS64">
            <v>375</v>
          </cell>
          <cell r="BT64">
            <v>453000</v>
          </cell>
          <cell r="BU64">
            <v>110</v>
          </cell>
          <cell r="BV64">
            <v>132880</v>
          </cell>
          <cell r="BW64">
            <v>585880</v>
          </cell>
          <cell r="BX64">
            <v>125000</v>
          </cell>
          <cell r="BY64">
            <v>710880</v>
          </cell>
          <cell r="CA64">
            <v>1</v>
          </cell>
          <cell r="CB64">
            <v>1</v>
          </cell>
          <cell r="CC64">
            <v>1.191849E-2</v>
          </cell>
        </row>
        <row r="65">
          <cell r="C65">
            <v>57</v>
          </cell>
          <cell r="D65" t="str">
            <v>Victor on Venice</v>
          </cell>
          <cell r="E65" t="str">
            <v>Victor on Venice</v>
          </cell>
          <cell r="F65" t="str">
            <v>Los Angeles Area</v>
          </cell>
          <cell r="G65" t="str">
            <v>10001 Venice Blvd Los Angeles CA 90034</v>
          </cell>
          <cell r="H65" t="str">
            <v xml:space="preserve">10001 Venice Blvd </v>
          </cell>
          <cell r="I65" t="str">
            <v>Los Angeles</v>
          </cell>
          <cell r="J65" t="str">
            <v>CA</v>
          </cell>
          <cell r="K65" t="str">
            <v>90034</v>
          </cell>
          <cell r="L65" t="str">
            <v>Los Angeles, CA</v>
          </cell>
          <cell r="M65">
            <v>2006</v>
          </cell>
          <cell r="N65">
            <v>1</v>
          </cell>
          <cell r="O65">
            <v>115</v>
          </cell>
          <cell r="P65">
            <v>955</v>
          </cell>
          <cell r="Q65">
            <v>0.97</v>
          </cell>
          <cell r="R65">
            <v>2901</v>
          </cell>
          <cell r="T65">
            <v>2.8</v>
          </cell>
          <cell r="U65">
            <v>3.7499999999999999E-2</v>
          </cell>
          <cell r="V65">
            <v>570000</v>
          </cell>
          <cell r="W65" t="str">
            <v>Cap Rate</v>
          </cell>
          <cell r="X65">
            <v>74.666666666666671</v>
          </cell>
          <cell r="Y65">
            <v>649275.36231884058</v>
          </cell>
          <cell r="Z65">
            <v>3.7499999999999999E-2</v>
          </cell>
          <cell r="AA65">
            <v>0</v>
          </cell>
          <cell r="AB65">
            <v>0.99099999999999999</v>
          </cell>
          <cell r="AC65">
            <v>2848</v>
          </cell>
          <cell r="AD65">
            <v>115</v>
          </cell>
          <cell r="AE65">
            <v>940</v>
          </cell>
          <cell r="AG65">
            <v>6.5000000000000002E-2</v>
          </cell>
          <cell r="AH65">
            <v>100</v>
          </cell>
          <cell r="AI65">
            <v>0.22</v>
          </cell>
          <cell r="AJ65">
            <v>0.17</v>
          </cell>
          <cell r="AK65">
            <v>20.224281600000001</v>
          </cell>
          <cell r="AL65">
            <v>2.3513761002239999</v>
          </cell>
          <cell r="AM65">
            <v>0</v>
          </cell>
          <cell r="AN65">
            <v>-3.4500000000000003E-2</v>
          </cell>
          <cell r="AO65">
            <v>2.3168761002239999</v>
          </cell>
          <cell r="AQ65">
            <v>3.93024</v>
          </cell>
          <cell r="AR65">
            <v>-0.25546560000000001</v>
          </cell>
          <cell r="AS65">
            <v>0.13800000000000001</v>
          </cell>
          <cell r="AT65">
            <v>3.8127743999999999</v>
          </cell>
          <cell r="AU65">
            <v>-0.83881036799999997</v>
          </cell>
          <cell r="AV65">
            <v>-0.64817164800000004</v>
          </cell>
          <cell r="AW65">
            <v>-0.67478797381726008</v>
          </cell>
          <cell r="AX65">
            <v>-3.4500000000000003E-2</v>
          </cell>
          <cell r="AY65">
            <v>-1.54809834181726</v>
          </cell>
          <cell r="AZ65">
            <v>0</v>
          </cell>
          <cell r="BA65">
            <v>2.2646760581827401</v>
          </cell>
          <cell r="BC65">
            <v>0.59397064200356053</v>
          </cell>
          <cell r="BE65">
            <v>3.7499999999999999E-2</v>
          </cell>
          <cell r="BF65">
            <v>4.2500000000000003E-2</v>
          </cell>
          <cell r="BG65">
            <v>0.04</v>
          </cell>
          <cell r="BH65">
            <v>56.616901454568499</v>
          </cell>
          <cell r="BI65">
            <v>0</v>
          </cell>
          <cell r="BJ65">
            <v>56.616901454568499</v>
          </cell>
          <cell r="BK65">
            <v>475865.44941176468</v>
          </cell>
          <cell r="BL65">
            <v>539314.17600000009</v>
          </cell>
          <cell r="BM65">
            <v>507589.81270588236</v>
          </cell>
          <cell r="BN65">
            <v>-0.16225480655903224</v>
          </cell>
          <cell r="BO65">
            <v>58.372828461176468</v>
          </cell>
          <cell r="BP65">
            <v>-1.7559270066079691</v>
          </cell>
          <cell r="BQ65">
            <v>-3.0081239043878605E-2</v>
          </cell>
          <cell r="BS65">
            <v>375</v>
          </cell>
          <cell r="BT65">
            <v>352500</v>
          </cell>
          <cell r="BU65">
            <v>110</v>
          </cell>
          <cell r="BV65">
            <v>103400</v>
          </cell>
          <cell r="BW65">
            <v>455900</v>
          </cell>
          <cell r="BX65">
            <v>150000</v>
          </cell>
          <cell r="BY65">
            <v>605900</v>
          </cell>
          <cell r="CA65">
            <v>1</v>
          </cell>
          <cell r="CB65">
            <v>1</v>
          </cell>
          <cell r="CC65">
            <v>1.191849E-2</v>
          </cell>
        </row>
        <row r="66">
          <cell r="C66">
            <v>58</v>
          </cell>
          <cell r="D66" t="str">
            <v>Westside Villas (fka Westside Villas V &amp; VII)</v>
          </cell>
          <cell r="E66" t="str">
            <v>Westside Villas (fka Westside Villas V &amp; VII)</v>
          </cell>
          <cell r="F66" t="str">
            <v>Los Angeles Area</v>
          </cell>
          <cell r="G66" t="str">
            <v>2245 South Beverly Glen Los Angeles CA 90064</v>
          </cell>
          <cell r="H66" t="str">
            <v xml:space="preserve">2245 South Beverly Glen </v>
          </cell>
          <cell r="I66" t="str">
            <v>Los Angeles</v>
          </cell>
          <cell r="J66" t="str">
            <v>CA</v>
          </cell>
          <cell r="K66" t="str">
            <v>90064</v>
          </cell>
          <cell r="L66" t="str">
            <v>Los Angeles, CA</v>
          </cell>
          <cell r="M66">
            <v>2001</v>
          </cell>
          <cell r="N66">
            <v>1</v>
          </cell>
          <cell r="O66">
            <v>113</v>
          </cell>
          <cell r="P66">
            <v>931</v>
          </cell>
          <cell r="Q66">
            <v>0.97</v>
          </cell>
          <cell r="R66">
            <v>2936</v>
          </cell>
          <cell r="T66">
            <v>2.7</v>
          </cell>
          <cell r="U66">
            <v>3.7499999999999999E-2</v>
          </cell>
          <cell r="V66">
            <v>550000</v>
          </cell>
          <cell r="W66" t="str">
            <v>Cap Rate</v>
          </cell>
          <cell r="X66">
            <v>72.000000000000014</v>
          </cell>
          <cell r="Y66">
            <v>637168.14159292052</v>
          </cell>
          <cell r="Z66">
            <v>3.7499999999999992E-2</v>
          </cell>
          <cell r="AA66">
            <v>0</v>
          </cell>
          <cell r="AB66">
            <v>0.95599999999999996</v>
          </cell>
          <cell r="AC66">
            <v>3280</v>
          </cell>
          <cell r="AD66">
            <v>113</v>
          </cell>
          <cell r="AE66">
            <v>1074</v>
          </cell>
          <cell r="AG66">
            <v>6.5000000000000002E-2</v>
          </cell>
          <cell r="AH66">
            <v>100</v>
          </cell>
          <cell r="AI66">
            <v>0.22</v>
          </cell>
          <cell r="AJ66">
            <v>0.17</v>
          </cell>
          <cell r="AK66">
            <v>23.180976000000001</v>
          </cell>
          <cell r="AL66">
            <v>2.6482642411679995</v>
          </cell>
          <cell r="AM66">
            <v>0</v>
          </cell>
          <cell r="AN66">
            <v>-3.39E-2</v>
          </cell>
          <cell r="AO66">
            <v>2.6143642411679995</v>
          </cell>
          <cell r="AQ66">
            <v>4.4476800000000001</v>
          </cell>
          <cell r="AR66">
            <v>-0.2890992</v>
          </cell>
          <cell r="AS66">
            <v>0.1356</v>
          </cell>
          <cell r="AT66">
            <v>4.2941808000000004</v>
          </cell>
          <cell r="AU66">
            <v>-0.94471977600000012</v>
          </cell>
          <cell r="AV66">
            <v>-0.7300107360000001</v>
          </cell>
          <cell r="AW66">
            <v>-0.78276275297391062</v>
          </cell>
          <cell r="AX66">
            <v>-3.39E-2</v>
          </cell>
          <cell r="AY66">
            <v>-1.7613825289739107</v>
          </cell>
          <cell r="AZ66">
            <v>0</v>
          </cell>
          <cell r="BA66">
            <v>2.5327982710260897</v>
          </cell>
          <cell r="BC66">
            <v>0.58982105993908995</v>
          </cell>
          <cell r="BE66">
            <v>3.2500000000000001E-2</v>
          </cell>
          <cell r="BF66">
            <v>3.7499999999999999E-2</v>
          </cell>
          <cell r="BG66">
            <v>3.5000000000000003E-2</v>
          </cell>
          <cell r="BH66">
            <v>72.365664886459697</v>
          </cell>
          <cell r="BI66">
            <v>0</v>
          </cell>
          <cell r="BJ66">
            <v>72.365664886459697</v>
          </cell>
          <cell r="BK66">
            <v>618159.3600000001</v>
          </cell>
          <cell r="BL66">
            <v>713260.8</v>
          </cell>
          <cell r="BM66">
            <v>665710.08000000007</v>
          </cell>
          <cell r="BN66">
            <v>-4.3368808288666183E-2</v>
          </cell>
          <cell r="BO66">
            <v>75.225239040000005</v>
          </cell>
          <cell r="BP66">
            <v>-2.8595741535403079</v>
          </cell>
          <cell r="BQ66">
            <v>-3.801349374270202E-2</v>
          </cell>
          <cell r="BS66">
            <v>375</v>
          </cell>
          <cell r="BT66">
            <v>402750</v>
          </cell>
          <cell r="BU66">
            <v>110</v>
          </cell>
          <cell r="BV66">
            <v>118140</v>
          </cell>
          <cell r="BW66">
            <v>520890</v>
          </cell>
          <cell r="BX66">
            <v>175000</v>
          </cell>
          <cell r="BY66">
            <v>695890</v>
          </cell>
          <cell r="CA66">
            <v>1</v>
          </cell>
          <cell r="CB66">
            <v>1</v>
          </cell>
          <cell r="CC66">
            <v>1.081677E-2</v>
          </cell>
        </row>
        <row r="67">
          <cell r="C67">
            <v>59</v>
          </cell>
          <cell r="D67" t="str">
            <v>Milano Lofts</v>
          </cell>
          <cell r="E67" t="str">
            <v>Milano Lofts</v>
          </cell>
          <cell r="F67" t="str">
            <v>Los Angeles Area</v>
          </cell>
          <cell r="G67" t="str">
            <v>609 S. Grand Ave Los Angeles CA 90017</v>
          </cell>
          <cell r="H67" t="str">
            <v xml:space="preserve">609 S. Grand Ave </v>
          </cell>
          <cell r="I67" t="str">
            <v>Los Angeles</v>
          </cell>
          <cell r="J67" t="str">
            <v>CA</v>
          </cell>
          <cell r="K67" t="str">
            <v>90017</v>
          </cell>
          <cell r="L67" t="str">
            <v>Los Angeles, CA</v>
          </cell>
          <cell r="M67">
            <v>2006</v>
          </cell>
          <cell r="N67">
            <v>1</v>
          </cell>
          <cell r="O67">
            <v>99</v>
          </cell>
          <cell r="P67">
            <v>828</v>
          </cell>
          <cell r="Q67">
            <v>0.98</v>
          </cell>
          <cell r="R67">
            <v>2324</v>
          </cell>
          <cell r="T67">
            <v>1.9</v>
          </cell>
          <cell r="U67">
            <v>4.4999999999999998E-2</v>
          </cell>
          <cell r="V67">
            <v>430000</v>
          </cell>
          <cell r="W67" t="str">
            <v>Cap Rate</v>
          </cell>
          <cell r="X67">
            <v>42.222222222222221</v>
          </cell>
          <cell r="Y67">
            <v>426487.09315375984</v>
          </cell>
          <cell r="Z67">
            <v>4.4999999999999998E-2</v>
          </cell>
          <cell r="AA67">
            <v>0</v>
          </cell>
          <cell r="AB67">
            <v>0.95799999999999996</v>
          </cell>
          <cell r="AC67">
            <v>2571</v>
          </cell>
          <cell r="AD67">
            <v>99</v>
          </cell>
          <cell r="AE67">
            <v>885</v>
          </cell>
          <cell r="AG67">
            <v>6.5000000000000002E-2</v>
          </cell>
          <cell r="AH67">
            <v>100</v>
          </cell>
          <cell r="AI67">
            <v>0.24</v>
          </cell>
          <cell r="AJ67">
            <v>0.19</v>
          </cell>
          <cell r="AK67">
            <v>17.126573400000002</v>
          </cell>
          <cell r="AL67">
            <v>1.7141816050326</v>
          </cell>
          <cell r="AM67">
            <v>0</v>
          </cell>
          <cell r="AN67">
            <v>-2.9700000000000001E-2</v>
          </cell>
          <cell r="AO67">
            <v>1.6844816050325999</v>
          </cell>
          <cell r="AQ67">
            <v>3.0543480000000001</v>
          </cell>
          <cell r="AR67">
            <v>-0.19853262000000002</v>
          </cell>
          <cell r="AS67">
            <v>0.1188</v>
          </cell>
          <cell r="AT67">
            <v>2.9746153799999999</v>
          </cell>
          <cell r="AU67">
            <v>-0.71390769119999997</v>
          </cell>
          <cell r="AV67">
            <v>-0.56517692220000004</v>
          </cell>
          <cell r="AW67">
            <v>-0.48862514981371058</v>
          </cell>
          <cell r="AX67">
            <v>-2.9700000000000001E-2</v>
          </cell>
          <cell r="AY67">
            <v>-1.2322328410137107</v>
          </cell>
          <cell r="AZ67">
            <v>0</v>
          </cell>
          <cell r="BA67">
            <v>1.7423825389862893</v>
          </cell>
          <cell r="BC67">
            <v>0.58575053121196774</v>
          </cell>
          <cell r="BE67">
            <v>0.04</v>
          </cell>
          <cell r="BF67">
            <v>4.4999999999999998E-2</v>
          </cell>
          <cell r="BG67">
            <v>4.2499999999999996E-2</v>
          </cell>
          <cell r="BH67">
            <v>40.9972362114421</v>
          </cell>
          <cell r="BI67">
            <v>0</v>
          </cell>
          <cell r="BJ67">
            <v>40.9972362114421</v>
          </cell>
          <cell r="BK67">
            <v>380590.52</v>
          </cell>
          <cell r="BL67">
            <v>428164.33500000008</v>
          </cell>
          <cell r="BM67">
            <v>404377.42750000005</v>
          </cell>
          <cell r="BN67">
            <v>-0.41136514793114731</v>
          </cell>
          <cell r="BO67">
            <v>40.033365322500003</v>
          </cell>
          <cell r="BP67">
            <v>0.96387088894209683</v>
          </cell>
          <cell r="BQ67">
            <v>2.4076689061170997E-2</v>
          </cell>
          <cell r="BS67">
            <v>525</v>
          </cell>
          <cell r="BT67">
            <v>464625</v>
          </cell>
          <cell r="BU67">
            <v>110</v>
          </cell>
          <cell r="BV67">
            <v>97350</v>
          </cell>
          <cell r="BW67">
            <v>561975</v>
          </cell>
          <cell r="BX67">
            <v>125000</v>
          </cell>
          <cell r="BY67">
            <v>686975</v>
          </cell>
          <cell r="CA67">
            <v>1</v>
          </cell>
          <cell r="CB67">
            <v>1</v>
          </cell>
          <cell r="CC67">
            <v>1.191849E-2</v>
          </cell>
        </row>
        <row r="68">
          <cell r="C68">
            <v>60</v>
          </cell>
          <cell r="D68" t="str">
            <v>Cleo, The</v>
          </cell>
          <cell r="E68" t="str">
            <v>Cleo, The</v>
          </cell>
          <cell r="F68" t="str">
            <v>Los Angeles Area</v>
          </cell>
          <cell r="G68" t="str">
            <v>345 S. Alexandria Avenue 202 Los Angeles CA 90020</v>
          </cell>
          <cell r="H68" t="str">
            <v xml:space="preserve">345 S. Alexandria Avenue 202 </v>
          </cell>
          <cell r="I68" t="str">
            <v>Los Angeles</v>
          </cell>
          <cell r="J68" t="str">
            <v>CA</v>
          </cell>
          <cell r="K68" t="str">
            <v>90020</v>
          </cell>
          <cell r="L68" t="str">
            <v>Los Angeles, CA</v>
          </cell>
          <cell r="M68">
            <v>1989</v>
          </cell>
          <cell r="N68">
            <v>1</v>
          </cell>
          <cell r="O68">
            <v>92</v>
          </cell>
          <cell r="P68">
            <v>871</v>
          </cell>
          <cell r="Q68">
            <v>0.96</v>
          </cell>
          <cell r="R68">
            <v>2208</v>
          </cell>
          <cell r="T68">
            <v>1.5</v>
          </cell>
          <cell r="U68">
            <v>4.7500000000000001E-2</v>
          </cell>
          <cell r="V68">
            <v>365000</v>
          </cell>
          <cell r="W68" t="str">
            <v>Cap Rate</v>
          </cell>
          <cell r="X68">
            <v>31.578947368421051</v>
          </cell>
          <cell r="Y68">
            <v>343249.42791762011</v>
          </cell>
          <cell r="Z68">
            <v>4.7500000000000001E-2</v>
          </cell>
          <cell r="AA68">
            <v>0</v>
          </cell>
          <cell r="AB68">
            <v>0.91300000000000003</v>
          </cell>
          <cell r="AC68">
            <v>2218</v>
          </cell>
          <cell r="AD68">
            <v>92</v>
          </cell>
          <cell r="AE68">
            <v>794</v>
          </cell>
          <cell r="AG68">
            <v>6.5000000000000002E-2</v>
          </cell>
          <cell r="AH68">
            <v>100</v>
          </cell>
          <cell r="AI68">
            <v>0.22</v>
          </cell>
          <cell r="AJ68">
            <v>0.17</v>
          </cell>
          <cell r="AK68">
            <v>15.9124356</v>
          </cell>
          <cell r="AL68">
            <v>1.4800474600272</v>
          </cell>
          <cell r="AM68">
            <v>0</v>
          </cell>
          <cell r="AN68">
            <v>-2.76E-2</v>
          </cell>
          <cell r="AO68">
            <v>1.4524474600271999</v>
          </cell>
          <cell r="AQ68">
            <v>2.4486720000000002</v>
          </cell>
          <cell r="AR68">
            <v>-0.15916368000000003</v>
          </cell>
          <cell r="AS68">
            <v>0.1104</v>
          </cell>
          <cell r="AT68">
            <v>2.3999083200000002</v>
          </cell>
          <cell r="AU68">
            <v>-0.52797983040000007</v>
          </cell>
          <cell r="AV68">
            <v>-0.40798441440000005</v>
          </cell>
          <cell r="AW68">
            <v>-0.40393643153297182</v>
          </cell>
          <cell r="AX68">
            <v>-2.76E-2</v>
          </cell>
          <cell r="AY68">
            <v>-0.9595162619329719</v>
          </cell>
          <cell r="AZ68">
            <v>0</v>
          </cell>
          <cell r="BA68">
            <v>1.4403920580670282</v>
          </cell>
          <cell r="BC68">
            <v>0.60018628464400181</v>
          </cell>
          <cell r="BE68">
            <v>0.04</v>
          </cell>
          <cell r="BF68">
            <v>4.4999999999999998E-2</v>
          </cell>
          <cell r="BG68">
            <v>4.2499999999999996E-2</v>
          </cell>
          <cell r="BH68">
            <v>33.891577836871257</v>
          </cell>
          <cell r="BI68">
            <v>0</v>
          </cell>
          <cell r="BJ68">
            <v>33.891577836871257</v>
          </cell>
          <cell r="BK68">
            <v>353609.68000000005</v>
          </cell>
          <cell r="BL68">
            <v>397810.88999999996</v>
          </cell>
          <cell r="BM68">
            <v>375710.28500000003</v>
          </cell>
          <cell r="BN68">
            <v>-0.22548334329712005</v>
          </cell>
          <cell r="BO68">
            <v>34.565346220000009</v>
          </cell>
          <cell r="BP68">
            <v>-0.67376838312875265</v>
          </cell>
          <cell r="BQ68">
            <v>-1.9492597552484558E-2</v>
          </cell>
          <cell r="BS68">
            <v>375</v>
          </cell>
          <cell r="BT68">
            <v>297750</v>
          </cell>
          <cell r="BU68">
            <v>110</v>
          </cell>
          <cell r="BV68">
            <v>87340</v>
          </cell>
          <cell r="BW68">
            <v>385090</v>
          </cell>
          <cell r="BX68">
            <v>100000</v>
          </cell>
          <cell r="BY68">
            <v>485090</v>
          </cell>
          <cell r="CA68">
            <v>1</v>
          </cell>
          <cell r="CB68">
            <v>1</v>
          </cell>
          <cell r="CC68">
            <v>1.191849E-2</v>
          </cell>
        </row>
        <row r="69">
          <cell r="C69">
            <v>61</v>
          </cell>
          <cell r="D69" t="str">
            <v>Westside Barrington (fka Westside Villas Ill)</v>
          </cell>
          <cell r="E69" t="str">
            <v>Westside Barrington (fka Westside Villas Ill)</v>
          </cell>
          <cell r="F69" t="str">
            <v>Los Angeles Area</v>
          </cell>
          <cell r="G69" t="str">
            <v>1561 S Barrington Ave. Los Angeles CA 90025</v>
          </cell>
          <cell r="H69" t="str">
            <v xml:space="preserve">1561 S Barrington Ave. </v>
          </cell>
          <cell r="I69" t="str">
            <v>Los Angeles</v>
          </cell>
          <cell r="J69" t="str">
            <v>CA</v>
          </cell>
          <cell r="K69" t="str">
            <v>90025</v>
          </cell>
          <cell r="L69" t="str">
            <v>Los Angeles, CA</v>
          </cell>
          <cell r="M69">
            <v>1999</v>
          </cell>
          <cell r="N69">
            <v>1</v>
          </cell>
          <cell r="O69">
            <v>36</v>
          </cell>
          <cell r="P69">
            <v>997</v>
          </cell>
          <cell r="Q69">
            <v>0.97</v>
          </cell>
          <cell r="R69">
            <v>2613</v>
          </cell>
          <cell r="T69">
            <v>1</v>
          </cell>
          <cell r="U69">
            <v>3.7499999999999999E-2</v>
          </cell>
          <cell r="V69">
            <v>630000</v>
          </cell>
          <cell r="W69" t="str">
            <v>Cap Rate</v>
          </cell>
          <cell r="X69">
            <v>26.666666666666668</v>
          </cell>
          <cell r="Y69">
            <v>740740.74074074079</v>
          </cell>
          <cell r="Z69">
            <v>3.7499999999999999E-2</v>
          </cell>
          <cell r="AA69">
            <v>0</v>
          </cell>
          <cell r="AB69">
            <v>0.97</v>
          </cell>
          <cell r="AC69">
            <v>2613</v>
          </cell>
          <cell r="AD69">
            <v>36</v>
          </cell>
          <cell r="AE69">
            <v>997</v>
          </cell>
          <cell r="AG69">
            <v>6.5000000000000002E-2</v>
          </cell>
          <cell r="AH69">
            <v>100</v>
          </cell>
          <cell r="AI69">
            <v>0.22</v>
          </cell>
          <cell r="AJ69">
            <v>0.17</v>
          </cell>
          <cell r="AK69">
            <v>18.615894600000001</v>
          </cell>
          <cell r="AL69">
            <v>0.67754409986159991</v>
          </cell>
          <cell r="AM69">
            <v>0</v>
          </cell>
          <cell r="AN69">
            <v>-1.0800000000000001E-2</v>
          </cell>
          <cell r="AO69">
            <v>0.66674409986159988</v>
          </cell>
          <cell r="AQ69">
            <v>1.128816</v>
          </cell>
          <cell r="AR69">
            <v>-7.337304E-2</v>
          </cell>
          <cell r="AS69">
            <v>4.3200000000000002E-2</v>
          </cell>
          <cell r="AT69">
            <v>1.0986429600000001</v>
          </cell>
          <cell r="AU69">
            <v>-0.2417014512</v>
          </cell>
          <cell r="AV69">
            <v>-0.18676930320000001</v>
          </cell>
          <cell r="AW69">
            <v>-0.20406793309989263</v>
          </cell>
          <cell r="AX69">
            <v>-1.0800000000000001E-2</v>
          </cell>
          <cell r="AY69">
            <v>-0.45656938429989263</v>
          </cell>
          <cell r="AZ69">
            <v>0</v>
          </cell>
          <cell r="BA69">
            <v>0.64207357570010748</v>
          </cell>
          <cell r="BC69">
            <v>0.58442423888112605</v>
          </cell>
          <cell r="BE69">
            <v>3.5000000000000003E-2</v>
          </cell>
          <cell r="BF69">
            <v>0.04</v>
          </cell>
          <cell r="BG69">
            <v>3.7500000000000006E-2</v>
          </cell>
          <cell r="BH69">
            <v>17.121962018669532</v>
          </cell>
          <cell r="BI69">
            <v>0</v>
          </cell>
          <cell r="BJ69">
            <v>17.121962018669532</v>
          </cell>
          <cell r="BK69">
            <v>465397.36500000005</v>
          </cell>
          <cell r="BL69">
            <v>531882.70285714278</v>
          </cell>
          <cell r="BM69">
            <v>498640.03392857139</v>
          </cell>
          <cell r="BN69">
            <v>-0.24281554953940676</v>
          </cell>
          <cell r="BO69">
            <v>17.951041221428568</v>
          </cell>
          <cell r="BP69">
            <v>-0.82907920275903635</v>
          </cell>
          <cell r="BQ69">
            <v>-4.6185577345193018E-2</v>
          </cell>
          <cell r="BS69">
            <v>375</v>
          </cell>
          <cell r="BT69">
            <v>373875</v>
          </cell>
          <cell r="BU69">
            <v>110</v>
          </cell>
          <cell r="BV69">
            <v>109670</v>
          </cell>
          <cell r="BW69">
            <v>483545</v>
          </cell>
          <cell r="BX69">
            <v>175000</v>
          </cell>
          <cell r="BY69">
            <v>658545</v>
          </cell>
          <cell r="CA69">
            <v>1</v>
          </cell>
          <cell r="CB69">
            <v>1</v>
          </cell>
          <cell r="CC69">
            <v>1.191849E-2</v>
          </cell>
        </row>
        <row r="70">
          <cell r="C70">
            <v>62</v>
          </cell>
          <cell r="D70" t="str">
            <v xml:space="preserve">Westside Butler (fka Westside Villas IV) </v>
          </cell>
          <cell r="E70" t="str">
            <v xml:space="preserve">Westside Butler (fka Westside Villas IV) </v>
          </cell>
          <cell r="F70" t="str">
            <v>Los Angeles Area</v>
          </cell>
          <cell r="G70" t="str">
            <v>2245 South Beverly Glen Los Angeles CA 90064</v>
          </cell>
          <cell r="H70" t="str">
            <v xml:space="preserve">2245 South Beverly Glen </v>
          </cell>
          <cell r="I70" t="str">
            <v>Los Angeles</v>
          </cell>
          <cell r="J70" t="str">
            <v>CA</v>
          </cell>
          <cell r="K70" t="str">
            <v>90064</v>
          </cell>
          <cell r="L70" t="str">
            <v>Los Angeles, CA</v>
          </cell>
          <cell r="M70">
            <v>1999</v>
          </cell>
          <cell r="N70">
            <v>1</v>
          </cell>
          <cell r="O70">
            <v>36</v>
          </cell>
          <cell r="P70">
            <v>989</v>
          </cell>
          <cell r="Q70">
            <v>0.94</v>
          </cell>
          <cell r="R70">
            <v>3002</v>
          </cell>
          <cell r="T70">
            <v>1</v>
          </cell>
          <cell r="U70">
            <v>3.7499999999999999E-2</v>
          </cell>
          <cell r="V70">
            <v>630000</v>
          </cell>
          <cell r="W70" t="str">
            <v>Cap Rate</v>
          </cell>
          <cell r="X70">
            <v>26.666666666666668</v>
          </cell>
          <cell r="Y70">
            <v>740740.74074074079</v>
          </cell>
          <cell r="Z70">
            <v>3.7499999999999999E-2</v>
          </cell>
          <cell r="AA70">
            <v>0</v>
          </cell>
          <cell r="AB70">
            <v>0.94</v>
          </cell>
          <cell r="AC70">
            <v>3002</v>
          </cell>
          <cell r="AD70">
            <v>36</v>
          </cell>
          <cell r="AE70">
            <v>989</v>
          </cell>
          <cell r="AG70">
            <v>6.5000000000000002E-2</v>
          </cell>
          <cell r="AH70">
            <v>100</v>
          </cell>
          <cell r="AI70">
            <v>0.22</v>
          </cell>
          <cell r="AJ70">
            <v>0.17</v>
          </cell>
          <cell r="AK70">
            <v>21.278288400000001</v>
          </cell>
          <cell r="AL70">
            <v>0.77444458460639998</v>
          </cell>
          <cell r="AM70">
            <v>0</v>
          </cell>
          <cell r="AN70">
            <v>-1.0800000000000001E-2</v>
          </cell>
          <cell r="AO70">
            <v>0.76364458460639995</v>
          </cell>
          <cell r="AQ70">
            <v>1.296864</v>
          </cell>
          <cell r="AR70">
            <v>-8.4296160000000009E-2</v>
          </cell>
          <cell r="AS70">
            <v>4.3200000000000002E-2</v>
          </cell>
          <cell r="AT70">
            <v>1.2557678399999999</v>
          </cell>
          <cell r="AU70">
            <v>-0.27626892479999998</v>
          </cell>
          <cell r="AV70">
            <v>-0.21348053279999998</v>
          </cell>
          <cell r="AW70">
            <v>-0.23362568006068266</v>
          </cell>
          <cell r="AX70">
            <v>-1.0800000000000001E-2</v>
          </cell>
          <cell r="AY70">
            <v>-0.52069460486068264</v>
          </cell>
          <cell r="AZ70">
            <v>0</v>
          </cell>
          <cell r="BA70">
            <v>0.73507323513931722</v>
          </cell>
          <cell r="BC70">
            <v>0.58535758897864221</v>
          </cell>
          <cell r="BE70">
            <v>3.5000000000000003E-2</v>
          </cell>
          <cell r="BF70">
            <v>0.04</v>
          </cell>
          <cell r="BG70">
            <v>3.7500000000000006E-2</v>
          </cell>
          <cell r="BH70">
            <v>19.601952937048456</v>
          </cell>
          <cell r="BI70">
            <v>0</v>
          </cell>
          <cell r="BJ70">
            <v>19.601952937048456</v>
          </cell>
          <cell r="BK70">
            <v>531957.21000000008</v>
          </cell>
          <cell r="BL70">
            <v>607951.09714285703</v>
          </cell>
          <cell r="BM70">
            <v>569954.1535714285</v>
          </cell>
          <cell r="BN70">
            <v>-0.12939571602051658</v>
          </cell>
          <cell r="BO70">
            <v>20.518349528571427</v>
          </cell>
          <cell r="BP70">
            <v>-0.9163965915229717</v>
          </cell>
          <cell r="BQ70">
            <v>-4.4662295583126954E-2</v>
          </cell>
          <cell r="BS70">
            <v>375</v>
          </cell>
          <cell r="BT70">
            <v>370875</v>
          </cell>
          <cell r="BU70">
            <v>110</v>
          </cell>
          <cell r="BV70">
            <v>108790</v>
          </cell>
          <cell r="BW70">
            <v>479665</v>
          </cell>
          <cell r="BX70">
            <v>175000</v>
          </cell>
          <cell r="BY70">
            <v>654665</v>
          </cell>
          <cell r="CA70">
            <v>1</v>
          </cell>
          <cell r="CB70">
            <v>1</v>
          </cell>
          <cell r="CC70">
            <v>1.191849E-2</v>
          </cell>
        </row>
        <row r="71">
          <cell r="C71">
            <v>63</v>
          </cell>
          <cell r="D71" t="str">
            <v>Westside Bundy (fka Westside Villas II)</v>
          </cell>
          <cell r="E71" t="str">
            <v>Westside Bundy (fka Westside Villas II)</v>
          </cell>
          <cell r="F71" t="str">
            <v>Los Angeles Area</v>
          </cell>
          <cell r="G71" t="str">
            <v>2245 South Beverly Glen Los Angeles CA 90064</v>
          </cell>
          <cell r="H71" t="str">
            <v xml:space="preserve">2245 South Beverly Glen </v>
          </cell>
          <cell r="I71" t="str">
            <v>Los Angeles</v>
          </cell>
          <cell r="J71" t="str">
            <v>CA</v>
          </cell>
          <cell r="K71" t="str">
            <v>90064</v>
          </cell>
          <cell r="L71" t="str">
            <v>Los Angeles, CA</v>
          </cell>
          <cell r="M71">
            <v>1999</v>
          </cell>
          <cell r="N71">
            <v>1</v>
          </cell>
          <cell r="O71">
            <v>23</v>
          </cell>
          <cell r="P71">
            <v>1101</v>
          </cell>
          <cell r="Q71">
            <v>0.82</v>
          </cell>
          <cell r="R71">
            <v>3167</v>
          </cell>
          <cell r="T71">
            <v>0.6</v>
          </cell>
          <cell r="U71">
            <v>3.7499999999999999E-2</v>
          </cell>
          <cell r="V71">
            <v>630000</v>
          </cell>
          <cell r="W71" t="str">
            <v>Cap Rate</v>
          </cell>
          <cell r="X71">
            <v>16</v>
          </cell>
          <cell r="Y71">
            <v>695652.17391304346</v>
          </cell>
          <cell r="Z71">
            <v>3.7499999999999999E-2</v>
          </cell>
          <cell r="AA71">
            <v>0</v>
          </cell>
          <cell r="AB71">
            <v>0.82</v>
          </cell>
          <cell r="AC71">
            <v>3167</v>
          </cell>
          <cell r="AD71">
            <v>23</v>
          </cell>
          <cell r="AE71">
            <v>1101</v>
          </cell>
          <cell r="AG71">
            <v>6.5000000000000002E-2</v>
          </cell>
          <cell r="AH71">
            <v>100</v>
          </cell>
          <cell r="AI71">
            <v>0.22</v>
          </cell>
          <cell r="AJ71">
            <v>0.17</v>
          </cell>
          <cell r="AK71">
            <v>22.407581399999998</v>
          </cell>
          <cell r="AL71">
            <v>0.52104349029419983</v>
          </cell>
          <cell r="AM71">
            <v>0</v>
          </cell>
          <cell r="AN71">
            <v>-6.8999999999999999E-3</v>
          </cell>
          <cell r="AO71">
            <v>0.51414349029419981</v>
          </cell>
          <cell r="AQ71">
            <v>0.87409199999999998</v>
          </cell>
          <cell r="AR71">
            <v>-5.6815980000000002E-2</v>
          </cell>
          <cell r="AS71">
            <v>2.76E-2</v>
          </cell>
          <cell r="AT71">
            <v>0.84487601999999995</v>
          </cell>
          <cell r="AU71">
            <v>-0.18587272439999999</v>
          </cell>
          <cell r="AV71">
            <v>-0.1436289234</v>
          </cell>
          <cell r="AW71">
            <v>-0.15727082328042891</v>
          </cell>
          <cell r="AX71">
            <v>-6.8999999999999999E-3</v>
          </cell>
          <cell r="AY71">
            <v>-0.35004354768042889</v>
          </cell>
          <cell r="AZ71">
            <v>0</v>
          </cell>
          <cell r="BA71">
            <v>0.49483247231957106</v>
          </cell>
          <cell r="BC71">
            <v>0.58568649198916911</v>
          </cell>
          <cell r="BE71">
            <v>3.5000000000000003E-2</v>
          </cell>
          <cell r="BF71">
            <v>0.04</v>
          </cell>
          <cell r="BG71">
            <v>3.7500000000000006E-2</v>
          </cell>
          <cell r="BH71">
            <v>13.19553259518856</v>
          </cell>
          <cell r="BI71">
            <v>0</v>
          </cell>
          <cell r="BJ71">
            <v>13.19553259518856</v>
          </cell>
          <cell r="BK71">
            <v>560189.53500000003</v>
          </cell>
          <cell r="BL71">
            <v>640216.6114285714</v>
          </cell>
          <cell r="BM71">
            <v>600203.07321428577</v>
          </cell>
          <cell r="BN71">
            <v>-0.15343332621383277</v>
          </cell>
          <cell r="BO71">
            <v>13.804670683928574</v>
          </cell>
          <cell r="BP71">
            <v>-0.60913808874001418</v>
          </cell>
          <cell r="BQ71">
            <v>-4.4125506698915573E-2</v>
          </cell>
          <cell r="BS71">
            <v>375</v>
          </cell>
          <cell r="BT71">
            <v>412875</v>
          </cell>
          <cell r="BU71">
            <v>110</v>
          </cell>
          <cell r="BV71">
            <v>121110</v>
          </cell>
          <cell r="BW71">
            <v>533985</v>
          </cell>
          <cell r="BX71">
            <v>175000</v>
          </cell>
          <cell r="BY71">
            <v>708985</v>
          </cell>
          <cell r="CA71">
            <v>1</v>
          </cell>
          <cell r="CB71">
            <v>1</v>
          </cell>
          <cell r="CC71">
            <v>1.191849E-2</v>
          </cell>
        </row>
        <row r="72">
          <cell r="C72">
            <v>64</v>
          </cell>
          <cell r="D72" t="str">
            <v>Westside Beloit (fka Westside Villas I)</v>
          </cell>
          <cell r="E72" t="str">
            <v>Westside Beloit (fka Westside Villas I)</v>
          </cell>
          <cell r="F72" t="str">
            <v>Los Angeles Area</v>
          </cell>
          <cell r="G72" t="str">
            <v>2245 South Beverly Glen Los Angeles CA 90064</v>
          </cell>
          <cell r="H72" t="str">
            <v xml:space="preserve">2245 South Beverly Glen </v>
          </cell>
          <cell r="I72" t="str">
            <v>Los Angeles</v>
          </cell>
          <cell r="J72" t="str">
            <v>CA</v>
          </cell>
          <cell r="K72" t="str">
            <v>90064</v>
          </cell>
          <cell r="L72" t="str">
            <v xml:space="preserve">Los Angeles, CA </v>
          </cell>
          <cell r="M72">
            <v>1999</v>
          </cell>
          <cell r="N72">
            <v>1</v>
          </cell>
          <cell r="O72">
            <v>21</v>
          </cell>
          <cell r="P72">
            <v>983</v>
          </cell>
          <cell r="Q72">
            <v>0.81</v>
          </cell>
          <cell r="R72">
            <v>2994</v>
          </cell>
          <cell r="T72">
            <v>0.6</v>
          </cell>
          <cell r="U72">
            <v>3.7499999999999999E-2</v>
          </cell>
          <cell r="V72">
            <v>630000</v>
          </cell>
          <cell r="W72" t="str">
            <v>Cap Rate</v>
          </cell>
          <cell r="X72">
            <v>16</v>
          </cell>
          <cell r="Y72">
            <v>761904.76190476189</v>
          </cell>
          <cell r="Z72">
            <v>3.7499999999999999E-2</v>
          </cell>
          <cell r="AA72">
            <v>0</v>
          </cell>
          <cell r="AB72">
            <v>0.81</v>
          </cell>
          <cell r="AC72">
            <v>2994</v>
          </cell>
          <cell r="AD72">
            <v>21</v>
          </cell>
          <cell r="AE72">
            <v>983</v>
          </cell>
          <cell r="AG72">
            <v>6.5000000000000002E-2</v>
          </cell>
          <cell r="AH72">
            <v>100</v>
          </cell>
          <cell r="AI72">
            <v>0.22</v>
          </cell>
          <cell r="AJ72">
            <v>0.17</v>
          </cell>
          <cell r="AK72">
            <v>21.223534800000003</v>
          </cell>
          <cell r="AL72">
            <v>0.45059686733880006</v>
          </cell>
          <cell r="AM72">
            <v>0</v>
          </cell>
          <cell r="AN72">
            <v>-6.3E-3</v>
          </cell>
          <cell r="AO72">
            <v>0.44429686733880003</v>
          </cell>
          <cell r="AQ72">
            <v>0.75448800000000005</v>
          </cell>
          <cell r="AR72">
            <v>-4.9041720000000004E-2</v>
          </cell>
          <cell r="AS72">
            <v>2.52E-2</v>
          </cell>
          <cell r="AT72">
            <v>0.73064628000000009</v>
          </cell>
          <cell r="AU72">
            <v>-0.16074218160000003</v>
          </cell>
          <cell r="AV72">
            <v>-0.12420986760000002</v>
          </cell>
          <cell r="AW72">
            <v>-0.1359270550504359</v>
          </cell>
          <cell r="AX72">
            <v>-6.3E-3</v>
          </cell>
          <cell r="AY72">
            <v>-0.30296923665043596</v>
          </cell>
          <cell r="AZ72">
            <v>0</v>
          </cell>
          <cell r="BA72">
            <v>0.42767704334956413</v>
          </cell>
          <cell r="BC72">
            <v>0.58534075250415851</v>
          </cell>
          <cell r="BE72">
            <v>3.5000000000000003E-2</v>
          </cell>
          <cell r="BF72">
            <v>0.04</v>
          </cell>
          <cell r="BG72">
            <v>3.7500000000000006E-2</v>
          </cell>
          <cell r="BH72">
            <v>11.404721155988375</v>
          </cell>
          <cell r="BI72">
            <v>0</v>
          </cell>
          <cell r="BJ72">
            <v>11.404721155988375</v>
          </cell>
          <cell r="BK72">
            <v>530588.37000000011</v>
          </cell>
          <cell r="BL72">
            <v>606386.70857142855</v>
          </cell>
          <cell r="BM72">
            <v>568487.53928571427</v>
          </cell>
          <cell r="BN72">
            <v>-0.12775883685477785</v>
          </cell>
          <cell r="BO72">
            <v>11.938238324999999</v>
          </cell>
          <cell r="BP72">
            <v>-0.53351716901162405</v>
          </cell>
          <cell r="BQ72">
            <v>-4.4689773690845147E-2</v>
          </cell>
          <cell r="BS72">
            <v>375</v>
          </cell>
          <cell r="BT72">
            <v>368625</v>
          </cell>
          <cell r="BU72">
            <v>110</v>
          </cell>
          <cell r="BV72">
            <v>108130</v>
          </cell>
          <cell r="BW72">
            <v>476755</v>
          </cell>
          <cell r="BX72">
            <v>175000</v>
          </cell>
          <cell r="BY72">
            <v>651755</v>
          </cell>
          <cell r="CA72">
            <v>1</v>
          </cell>
          <cell r="CB72">
            <v>1</v>
          </cell>
          <cell r="CC72">
            <v>1.191849E-2</v>
          </cell>
        </row>
        <row r="73">
          <cell r="C73">
            <v>65</v>
          </cell>
          <cell r="D73" t="str">
            <v>Westside Barry (Westside Villas VI)</v>
          </cell>
          <cell r="E73" t="str">
            <v>Westside Barry (Westside Villas VI)</v>
          </cell>
          <cell r="F73" t="str">
            <v>Los Angeles Area</v>
          </cell>
          <cell r="G73" t="str">
            <v>1253 Barry Ave Los Angeles, CA 90025</v>
          </cell>
          <cell r="H73" t="str">
            <v>1253 Barry Ave L</v>
          </cell>
          <cell r="I73" t="str">
            <v>Los Angeles</v>
          </cell>
          <cell r="J73" t="str">
            <v>CA</v>
          </cell>
          <cell r="K73" t="str">
            <v>90025</v>
          </cell>
          <cell r="L73" t="str">
            <v>Los Angeles, CA</v>
          </cell>
          <cell r="M73">
            <v>1989</v>
          </cell>
          <cell r="N73">
            <v>1</v>
          </cell>
          <cell r="O73">
            <v>18</v>
          </cell>
          <cell r="P73">
            <v>1270</v>
          </cell>
          <cell r="Q73">
            <v>0.97</v>
          </cell>
          <cell r="R73">
            <v>3234</v>
          </cell>
          <cell r="T73">
            <v>0.5</v>
          </cell>
          <cell r="U73">
            <v>3.7499999999999999E-2</v>
          </cell>
          <cell r="V73">
            <v>630000</v>
          </cell>
          <cell r="W73" t="str">
            <v>Cap Rate</v>
          </cell>
          <cell r="X73">
            <v>13.333333333333334</v>
          </cell>
          <cell r="Y73">
            <v>740740.74074074079</v>
          </cell>
          <cell r="Z73">
            <v>3.7499999999999999E-2</v>
          </cell>
          <cell r="AA73">
            <v>0</v>
          </cell>
          <cell r="AB73">
            <v>0.97</v>
          </cell>
          <cell r="AC73">
            <v>3234</v>
          </cell>
          <cell r="AD73">
            <v>18</v>
          </cell>
          <cell r="AE73">
            <v>1270</v>
          </cell>
          <cell r="AG73">
            <v>6.5000000000000002E-2</v>
          </cell>
          <cell r="AH73">
            <v>100</v>
          </cell>
          <cell r="AI73">
            <v>0.22</v>
          </cell>
          <cell r="AJ73">
            <v>0.17</v>
          </cell>
          <cell r="AK73">
            <v>22.866142800000002</v>
          </cell>
          <cell r="AL73">
            <v>0.41611806667439999</v>
          </cell>
          <cell r="AM73">
            <v>0</v>
          </cell>
          <cell r="AN73">
            <v>-5.4000000000000003E-3</v>
          </cell>
          <cell r="AO73">
            <v>0.41071806667439997</v>
          </cell>
          <cell r="AQ73">
            <v>0.69854400000000005</v>
          </cell>
          <cell r="AR73">
            <v>-4.5405360000000006E-2</v>
          </cell>
          <cell r="AS73">
            <v>2.1600000000000001E-2</v>
          </cell>
          <cell r="AT73">
            <v>0.67473864000000006</v>
          </cell>
          <cell r="AU73">
            <v>-0.14844250080000002</v>
          </cell>
          <cell r="AV73">
            <v>-0.11470556880000002</v>
          </cell>
          <cell r="AW73">
            <v>-0.12562697537083406</v>
          </cell>
          <cell r="AX73">
            <v>-5.4000000000000003E-3</v>
          </cell>
          <cell r="AY73">
            <v>-0.27946947617083412</v>
          </cell>
          <cell r="AZ73">
            <v>0</v>
          </cell>
          <cell r="BA73">
            <v>0.39526916382916594</v>
          </cell>
          <cell r="BC73">
            <v>0.58581077234463097</v>
          </cell>
          <cell r="BE73">
            <v>3.5000000000000003E-2</v>
          </cell>
          <cell r="BF73">
            <v>0.04</v>
          </cell>
          <cell r="BG73">
            <v>3.7500000000000006E-2</v>
          </cell>
          <cell r="BH73">
            <v>10.540511035444423</v>
          </cell>
          <cell r="BI73">
            <v>0</v>
          </cell>
          <cell r="BJ73">
            <v>10.540511035444423</v>
          </cell>
          <cell r="BK73">
            <v>571653.57000000007</v>
          </cell>
          <cell r="BL73">
            <v>653318.36571428576</v>
          </cell>
          <cell r="BM73">
            <v>612485.96785714291</v>
          </cell>
          <cell r="BN73">
            <v>-0.22563250792446687</v>
          </cell>
          <cell r="BO73">
            <v>11.024747421428572</v>
          </cell>
          <cell r="BP73">
            <v>-0.48423638598414875</v>
          </cell>
          <cell r="BQ73">
            <v>-4.3922673914773669E-2</v>
          </cell>
          <cell r="BS73">
            <v>375</v>
          </cell>
          <cell r="BT73">
            <v>476250</v>
          </cell>
          <cell r="BU73">
            <v>110</v>
          </cell>
          <cell r="BV73">
            <v>139700</v>
          </cell>
          <cell r="BW73">
            <v>615950</v>
          </cell>
          <cell r="BX73">
            <v>175000</v>
          </cell>
          <cell r="BY73">
            <v>790950</v>
          </cell>
          <cell r="CA73">
            <v>1</v>
          </cell>
          <cell r="CB73">
            <v>1</v>
          </cell>
          <cell r="CC73">
            <v>1.191849E-2</v>
          </cell>
        </row>
        <row r="74">
          <cell r="C74">
            <v>66</v>
          </cell>
          <cell r="D74" t="str">
            <v>Los Angeles Acquisition II (C on Pico)</v>
          </cell>
          <cell r="E74" t="str">
            <v>Los Angeles Acquisition II</v>
          </cell>
          <cell r="F74" t="str">
            <v>Los Angeles Area</v>
          </cell>
          <cell r="H74" t="str">
            <v>12301 W Pico Blvd</v>
          </cell>
          <cell r="I74" t="str">
            <v>Los Angeles</v>
          </cell>
          <cell r="J74" t="str">
            <v>CA</v>
          </cell>
          <cell r="K74">
            <v>90064</v>
          </cell>
          <cell r="L74" t="str">
            <v>Los Angeles, CA</v>
          </cell>
          <cell r="M74">
            <v>2014</v>
          </cell>
          <cell r="N74">
            <v>1</v>
          </cell>
          <cell r="O74">
            <v>94</v>
          </cell>
          <cell r="P74">
            <v>0</v>
          </cell>
          <cell r="Q74">
            <v>0</v>
          </cell>
          <cell r="R74">
            <v>0</v>
          </cell>
          <cell r="T74">
            <v>1.7</v>
          </cell>
          <cell r="U74">
            <v>4.2500000000000003E-2</v>
          </cell>
          <cell r="V74">
            <v>400000</v>
          </cell>
          <cell r="W74" t="str">
            <v>Cap Rate</v>
          </cell>
          <cell r="X74">
            <v>39.999999999999993</v>
          </cell>
          <cell r="Y74">
            <v>425531.91489361692</v>
          </cell>
          <cell r="Z74">
            <v>4.2500000000000003E-2</v>
          </cell>
          <cell r="AA74">
            <v>0</v>
          </cell>
          <cell r="AB74">
            <v>0.97899999999999998</v>
          </cell>
          <cell r="AC74">
            <v>2999</v>
          </cell>
          <cell r="AD74">
            <v>94</v>
          </cell>
          <cell r="AE74">
            <v>689</v>
          </cell>
          <cell r="AG74">
            <v>6.5000000000000002E-2</v>
          </cell>
          <cell r="AH74">
            <v>100</v>
          </cell>
          <cell r="AI74">
            <v>0.22</v>
          </cell>
          <cell r="AJ74">
            <v>0.17</v>
          </cell>
          <cell r="AK74">
            <v>21.257755799999998</v>
          </cell>
          <cell r="AL74">
            <v>2.0202095646971996</v>
          </cell>
          <cell r="AM74">
            <v>0</v>
          </cell>
          <cell r="AN74">
            <v>-2.8199999999999999E-2</v>
          </cell>
          <cell r="AO74">
            <v>1.9920095646971996</v>
          </cell>
          <cell r="AQ74">
            <v>3.3828719999999999</v>
          </cell>
          <cell r="AR74">
            <v>-0.21988668</v>
          </cell>
          <cell r="AS74">
            <v>0.1128</v>
          </cell>
          <cell r="AT74">
            <v>3.2757853199999998</v>
          </cell>
          <cell r="AU74">
            <v>-0.7206727704</v>
          </cell>
          <cell r="AV74">
            <v>-0.55688350440000001</v>
          </cell>
          <cell r="AW74">
            <v>-0.58008200841900648</v>
          </cell>
          <cell r="AX74">
            <v>-2.8199999999999999E-2</v>
          </cell>
          <cell r="AY74">
            <v>-1.3289547788190066</v>
          </cell>
          <cell r="AZ74">
            <v>0</v>
          </cell>
          <cell r="BA74">
            <v>1.9468305411809932</v>
          </cell>
          <cell r="BC74">
            <v>0.59430956274661895</v>
          </cell>
          <cell r="BE74">
            <v>3.7499999999999999E-2</v>
          </cell>
          <cell r="BF74">
            <v>4.2500000000000003E-2</v>
          </cell>
          <cell r="BG74">
            <v>0.04</v>
          </cell>
          <cell r="BH74">
            <v>48.670763529524827</v>
          </cell>
          <cell r="BI74">
            <v>0</v>
          </cell>
          <cell r="BJ74">
            <v>48.670763529524827</v>
          </cell>
          <cell r="BK74">
            <v>500182.4894117646</v>
          </cell>
          <cell r="BL74">
            <v>566873.4879999999</v>
          </cell>
          <cell r="BM74">
            <v>533527.98870588222</v>
          </cell>
          <cell r="BN74">
            <v>4.7848906947418168E-2</v>
          </cell>
          <cell r="BO74">
            <v>50.15163093835293</v>
          </cell>
          <cell r="BP74">
            <v>-1.4808674088281037</v>
          </cell>
          <cell r="BQ74">
            <v>-2.9527801611245796E-2</v>
          </cell>
          <cell r="BS74">
            <v>375</v>
          </cell>
          <cell r="BT74">
            <v>258375</v>
          </cell>
          <cell r="BU74">
            <v>110</v>
          </cell>
          <cell r="BV74">
            <v>75790</v>
          </cell>
          <cell r="BW74">
            <v>334165</v>
          </cell>
          <cell r="BX74">
            <v>175000</v>
          </cell>
          <cell r="BY74">
            <v>509165</v>
          </cell>
          <cell r="CA74">
            <v>1</v>
          </cell>
          <cell r="CB74">
            <v>1</v>
          </cell>
          <cell r="CC74">
            <v>1.191849E-2</v>
          </cell>
        </row>
        <row r="75">
          <cell r="C75">
            <v>67</v>
          </cell>
          <cell r="D75" t="str">
            <v>Bella Vista I, II, Ill Combined</v>
          </cell>
          <cell r="E75" t="str">
            <v>Bella Vista I, II, Ill Combined</v>
          </cell>
          <cell r="F75" t="str">
            <v>Los Angeles Area</v>
          </cell>
          <cell r="G75" t="str">
            <v>6150 De Soto Avenue Woodland Hills CA 91367</v>
          </cell>
          <cell r="H75" t="str">
            <v xml:space="preserve">6150 De Soto Avenue </v>
          </cell>
          <cell r="I75" t="str">
            <v>Woodland Hills</v>
          </cell>
          <cell r="J75" t="str">
            <v>CA</v>
          </cell>
          <cell r="K75" t="str">
            <v>91367</v>
          </cell>
          <cell r="L75" t="str">
            <v>Woodland Hills, CA</v>
          </cell>
          <cell r="M75">
            <v>2007</v>
          </cell>
          <cell r="N75">
            <v>3</v>
          </cell>
          <cell r="O75">
            <v>579</v>
          </cell>
          <cell r="P75">
            <v>1024.6269430051814</v>
          </cell>
          <cell r="Q75">
            <v>0.95830742659758206</v>
          </cell>
          <cell r="R75">
            <v>2206.5975820379967</v>
          </cell>
          <cell r="T75">
            <v>9.9</v>
          </cell>
          <cell r="U75">
            <v>4.2500000000000003E-2</v>
          </cell>
          <cell r="V75">
            <v>390000</v>
          </cell>
          <cell r="W75" t="str">
            <v>Cap Rate</v>
          </cell>
          <cell r="X75">
            <v>232.94117647058823</v>
          </cell>
          <cell r="Y75">
            <v>402316.36696129228</v>
          </cell>
          <cell r="Z75">
            <v>4.2500000000000003E-2</v>
          </cell>
          <cell r="AA75">
            <v>0</v>
          </cell>
          <cell r="AB75">
            <v>0.95830742659758206</v>
          </cell>
          <cell r="AC75">
            <v>2206.5975820379967</v>
          </cell>
          <cell r="AD75">
            <v>579</v>
          </cell>
          <cell r="AE75">
            <v>1024.6269430051814</v>
          </cell>
          <cell r="AG75">
            <v>6.5000000000000002E-2</v>
          </cell>
          <cell r="AH75">
            <v>100</v>
          </cell>
          <cell r="AI75">
            <v>0.21</v>
          </cell>
          <cell r="AJ75">
            <v>0.16</v>
          </cell>
          <cell r="AK75">
            <v>16.353555668393781</v>
          </cell>
          <cell r="AL75">
            <v>9.5728645280519995</v>
          </cell>
          <cell r="AM75">
            <v>0</v>
          </cell>
          <cell r="AN75">
            <v>-0.17369999999999999</v>
          </cell>
          <cell r="AO75">
            <v>9.3991645280519993</v>
          </cell>
          <cell r="AQ75">
            <v>15.331440000000001</v>
          </cell>
          <cell r="AR75">
            <v>-0.99654360000000008</v>
          </cell>
          <cell r="AS75">
            <v>0.69479999999999997</v>
          </cell>
          <cell r="AT75">
            <v>15.029696400000001</v>
          </cell>
          <cell r="AU75">
            <v>-3.156236244</v>
          </cell>
          <cell r="AV75">
            <v>-2.4047514240000001</v>
          </cell>
          <cell r="AW75">
            <v>-2.3468027279334169</v>
          </cell>
          <cell r="AX75">
            <v>-0.17369999999999999</v>
          </cell>
          <cell r="AY75">
            <v>-5.6767389719334176</v>
          </cell>
          <cell r="AZ75">
            <v>0</v>
          </cell>
          <cell r="BA75">
            <v>9.352957428066583</v>
          </cell>
          <cell r="BC75">
            <v>0.62229849353887035</v>
          </cell>
          <cell r="BE75">
            <v>4.4999999999999998E-2</v>
          </cell>
          <cell r="BF75">
            <v>0.05</v>
          </cell>
          <cell r="BG75">
            <v>4.7500000000000001E-2</v>
          </cell>
          <cell r="BH75">
            <v>196.9043669066649</v>
          </cell>
          <cell r="BI75">
            <v>0</v>
          </cell>
          <cell r="BJ75">
            <v>196.9043669066649</v>
          </cell>
          <cell r="BK75">
            <v>327071.11336787563</v>
          </cell>
          <cell r="BL75">
            <v>363412.34818652848</v>
          </cell>
          <cell r="BM75">
            <v>345241.73077720206</v>
          </cell>
          <cell r="BN75">
            <v>-0.21311092539955956</v>
          </cell>
          <cell r="BO75">
            <v>199.89496212</v>
          </cell>
          <cell r="BP75">
            <v>-2.9905952133350979</v>
          </cell>
          <cell r="BQ75">
            <v>-1.496083333775966E-2</v>
          </cell>
          <cell r="BS75">
            <v>275</v>
          </cell>
          <cell r="BT75">
            <v>281772.40932642488</v>
          </cell>
          <cell r="BU75">
            <v>80</v>
          </cell>
          <cell r="BV75">
            <v>81970.155440414514</v>
          </cell>
          <cell r="BW75">
            <v>363742.56476683938</v>
          </cell>
          <cell r="BX75">
            <v>75000</v>
          </cell>
          <cell r="BY75">
            <v>438742.56476683938</v>
          </cell>
          <cell r="CA75">
            <v>1</v>
          </cell>
          <cell r="CB75">
            <v>1</v>
          </cell>
          <cell r="CC75">
            <v>1.191849E-2</v>
          </cell>
        </row>
        <row r="76">
          <cell r="C76">
            <v>68</v>
          </cell>
          <cell r="D76" t="str">
            <v>Oak Park Combined</v>
          </cell>
          <cell r="E76" t="str">
            <v>Oak Park Combined</v>
          </cell>
          <cell r="F76" t="str">
            <v>Los Angeles Area</v>
          </cell>
          <cell r="G76" t="str">
            <v>5325 Oak Park Lane Oak Park CA 91377</v>
          </cell>
          <cell r="H76" t="str">
            <v xml:space="preserve">5325 Oak Park Lane </v>
          </cell>
          <cell r="I76" t="str">
            <v>Oak Park</v>
          </cell>
          <cell r="J76" t="str">
            <v>CA</v>
          </cell>
          <cell r="K76" t="str">
            <v>91377</v>
          </cell>
          <cell r="L76" t="str">
            <v>Agoura Hills, CA</v>
          </cell>
          <cell r="M76">
            <v>1990</v>
          </cell>
          <cell r="N76">
            <v>2</v>
          </cell>
          <cell r="O76">
            <v>444</v>
          </cell>
          <cell r="P76">
            <v>878</v>
          </cell>
          <cell r="Q76">
            <v>0.96</v>
          </cell>
          <cell r="R76">
            <v>1988</v>
          </cell>
          <cell r="T76">
            <v>7.3</v>
          </cell>
          <cell r="U76">
            <v>4.4999999999999998E-2</v>
          </cell>
          <cell r="V76">
            <v>370000</v>
          </cell>
          <cell r="W76" t="str">
            <v>Cap Rate</v>
          </cell>
          <cell r="X76">
            <v>162.22222222222223</v>
          </cell>
          <cell r="Y76">
            <v>365365.3653653654</v>
          </cell>
          <cell r="Z76">
            <v>4.4999999999999998E-2</v>
          </cell>
          <cell r="AA76">
            <v>0</v>
          </cell>
          <cell r="AB76">
            <v>0.97499999999999998</v>
          </cell>
          <cell r="AC76">
            <v>2058</v>
          </cell>
          <cell r="AD76">
            <v>444</v>
          </cell>
          <cell r="AE76">
            <v>890</v>
          </cell>
          <cell r="AG76">
            <v>6.5000000000000002E-2</v>
          </cell>
          <cell r="AH76">
            <v>100</v>
          </cell>
          <cell r="AI76">
            <v>0.2</v>
          </cell>
          <cell r="AJ76">
            <v>0.15</v>
          </cell>
          <cell r="AK76">
            <v>15.788994000000002</v>
          </cell>
          <cell r="AL76">
            <v>7.0874267826960002</v>
          </cell>
          <cell r="AM76">
            <v>0</v>
          </cell>
          <cell r="AN76">
            <v>-0.13320000000000001</v>
          </cell>
          <cell r="AO76">
            <v>6.9542267826959998</v>
          </cell>
          <cell r="AQ76">
            <v>10.965024</v>
          </cell>
          <cell r="AR76">
            <v>-0.71272656000000001</v>
          </cell>
          <cell r="AS76">
            <v>0.53280000000000005</v>
          </cell>
          <cell r="AT76">
            <v>10.785097439999999</v>
          </cell>
          <cell r="AU76">
            <v>-2.157019488</v>
          </cell>
          <cell r="AV76">
            <v>-1.6177646159999999</v>
          </cell>
          <cell r="AW76">
            <v>-1.7787913544813378</v>
          </cell>
          <cell r="AX76">
            <v>-0.13320000000000001</v>
          </cell>
          <cell r="AY76">
            <v>-4.0690108424813385</v>
          </cell>
          <cell r="AZ76">
            <v>0</v>
          </cell>
          <cell r="BA76">
            <v>6.716086597518661</v>
          </cell>
          <cell r="BC76">
            <v>0.6227191395239412</v>
          </cell>
          <cell r="BE76">
            <v>4.2500000000000003E-2</v>
          </cell>
          <cell r="BF76">
            <v>4.7500000000000001E-2</v>
          </cell>
          <cell r="BG76">
            <v>4.4999999999999998E-2</v>
          </cell>
          <cell r="BH76">
            <v>149.24636883374802</v>
          </cell>
          <cell r="BI76">
            <v>0</v>
          </cell>
          <cell r="BJ76">
            <v>149.24636883374802</v>
          </cell>
          <cell r="BK76">
            <v>332399.87368421053</v>
          </cell>
          <cell r="BL76">
            <v>371505.74117647065</v>
          </cell>
          <cell r="BM76">
            <v>351952.80743034056</v>
          </cell>
          <cell r="BN76">
            <v>0.29156993552418564</v>
          </cell>
          <cell r="BO76">
            <v>156.2670464990712</v>
          </cell>
          <cell r="BP76">
            <v>-7.0206776653231771</v>
          </cell>
          <cell r="BQ76">
            <v>-4.4927435582939101E-2</v>
          </cell>
          <cell r="BS76">
            <v>200</v>
          </cell>
          <cell r="BT76">
            <v>178000</v>
          </cell>
          <cell r="BU76">
            <v>50</v>
          </cell>
          <cell r="BV76">
            <v>44500</v>
          </cell>
          <cell r="BW76">
            <v>222500</v>
          </cell>
          <cell r="BX76">
            <v>50000</v>
          </cell>
          <cell r="BY76">
            <v>272500</v>
          </cell>
          <cell r="CA76">
            <v>1</v>
          </cell>
          <cell r="CB76">
            <v>1</v>
          </cell>
          <cell r="CC76">
            <v>1.191849E-2</v>
          </cell>
        </row>
        <row r="77">
          <cell r="C77">
            <v>69</v>
          </cell>
          <cell r="D77" t="str">
            <v>Summerset Village</v>
          </cell>
          <cell r="E77" t="str">
            <v>Summerset Village</v>
          </cell>
          <cell r="F77" t="str">
            <v>Los Angeles Area</v>
          </cell>
          <cell r="G77" t="str">
            <v>11450 Poema Place Chatsworth CA 91311</v>
          </cell>
          <cell r="H77" t="str">
            <v xml:space="preserve">11450 Poema Place </v>
          </cell>
          <cell r="I77" t="str">
            <v>Chatsworth</v>
          </cell>
          <cell r="J77" t="str">
            <v>CA</v>
          </cell>
          <cell r="K77" t="str">
            <v>91311</v>
          </cell>
          <cell r="L77" t="str">
            <v>Chatsworth, CA</v>
          </cell>
          <cell r="M77">
            <v>1985</v>
          </cell>
          <cell r="N77">
            <v>1</v>
          </cell>
          <cell r="O77">
            <v>280</v>
          </cell>
          <cell r="P77">
            <v>1077</v>
          </cell>
          <cell r="Q77">
            <v>0.98</v>
          </cell>
          <cell r="R77">
            <v>2388</v>
          </cell>
          <cell r="T77">
            <v>4.5999999999999996</v>
          </cell>
          <cell r="U77">
            <v>4.4999999999999998E-2</v>
          </cell>
          <cell r="V77">
            <v>370000</v>
          </cell>
          <cell r="W77" t="str">
            <v>Cap Rate</v>
          </cell>
          <cell r="X77">
            <v>102.22222222222221</v>
          </cell>
          <cell r="Y77">
            <v>365079.36507936503</v>
          </cell>
          <cell r="Z77">
            <v>4.4999999999999998E-2</v>
          </cell>
          <cell r="AA77">
            <v>0</v>
          </cell>
          <cell r="AB77">
            <v>0.96799999999999997</v>
          </cell>
          <cell r="AC77">
            <v>2352</v>
          </cell>
          <cell r="AD77">
            <v>280</v>
          </cell>
          <cell r="AE77">
            <v>1024</v>
          </cell>
          <cell r="AG77">
            <v>6.5000000000000002E-2</v>
          </cell>
          <cell r="AH77">
            <v>100</v>
          </cell>
          <cell r="AI77">
            <v>0.2</v>
          </cell>
          <cell r="AJ77">
            <v>0.15</v>
          </cell>
          <cell r="AK77">
            <v>17.933136000000005</v>
          </cell>
          <cell r="AL77">
            <v>5.0765121388800001</v>
          </cell>
          <cell r="AM77">
            <v>0</v>
          </cell>
          <cell r="AN77">
            <v>-8.4000000000000005E-2</v>
          </cell>
          <cell r="AO77">
            <v>4.9925121388800004</v>
          </cell>
          <cell r="AQ77">
            <v>7.9027200000000004</v>
          </cell>
          <cell r="AR77">
            <v>-0.51367680000000004</v>
          </cell>
          <cell r="AS77">
            <v>0.33600000000000002</v>
          </cell>
          <cell r="AT77">
            <v>7.7250432000000009</v>
          </cell>
          <cell r="AU77">
            <v>-1.5450086400000003</v>
          </cell>
          <cell r="AV77">
            <v>-1.1587564800000001</v>
          </cell>
          <cell r="AW77">
            <v>-1.2081361823355232</v>
          </cell>
          <cell r="AX77">
            <v>-8.4000000000000005E-2</v>
          </cell>
          <cell r="AY77">
            <v>-2.8371448223355236</v>
          </cell>
          <cell r="AZ77">
            <v>0</v>
          </cell>
          <cell r="BA77">
            <v>4.8878983776644773</v>
          </cell>
          <cell r="BC77">
            <v>0.63273411566999094</v>
          </cell>
          <cell r="BE77">
            <v>4.4999999999999998E-2</v>
          </cell>
          <cell r="BF77">
            <v>0.05</v>
          </cell>
          <cell r="BG77">
            <v>4.7500000000000001E-2</v>
          </cell>
          <cell r="BH77">
            <v>102.90312374030478</v>
          </cell>
          <cell r="BI77">
            <v>0</v>
          </cell>
          <cell r="BJ77">
            <v>102.90312374030478</v>
          </cell>
          <cell r="BK77">
            <v>358662.72000000009</v>
          </cell>
          <cell r="BL77">
            <v>398514.13333333348</v>
          </cell>
          <cell r="BM77">
            <v>378588.42666666675</v>
          </cell>
          <cell r="BN77">
            <v>0.19806464135021118</v>
          </cell>
          <cell r="BO77">
            <v>106.0047594666667</v>
          </cell>
          <cell r="BP77">
            <v>-3.1016357263619199</v>
          </cell>
          <cell r="BQ77">
            <v>-2.9259400634150112E-2</v>
          </cell>
          <cell r="BS77">
            <v>200</v>
          </cell>
          <cell r="BT77">
            <v>204800</v>
          </cell>
          <cell r="BU77">
            <v>50</v>
          </cell>
          <cell r="BV77">
            <v>51200</v>
          </cell>
          <cell r="BW77">
            <v>256000</v>
          </cell>
          <cell r="BX77">
            <v>60000</v>
          </cell>
          <cell r="BY77">
            <v>316000</v>
          </cell>
          <cell r="CA77">
            <v>1</v>
          </cell>
          <cell r="CB77">
            <v>1</v>
          </cell>
          <cell r="CC77">
            <v>1.1740520000000001E-2</v>
          </cell>
        </row>
        <row r="78">
          <cell r="C78">
            <v>70</v>
          </cell>
          <cell r="D78" t="str">
            <v>Country Oaks</v>
          </cell>
          <cell r="E78" t="str">
            <v>Country Oaks</v>
          </cell>
          <cell r="F78" t="str">
            <v>Los Angeles Area</v>
          </cell>
          <cell r="G78" t="str">
            <v>5813 Hickory Drive Oak Park CA 91377</v>
          </cell>
          <cell r="H78" t="str">
            <v xml:space="preserve">5813 Hickory Drive </v>
          </cell>
          <cell r="I78" t="str">
            <v>Oak Park</v>
          </cell>
          <cell r="J78" t="str">
            <v>CA</v>
          </cell>
          <cell r="K78" t="str">
            <v>91377</v>
          </cell>
          <cell r="L78" t="str">
            <v>Agoura Hills, CA</v>
          </cell>
          <cell r="M78">
            <v>1985</v>
          </cell>
          <cell r="N78">
            <v>1</v>
          </cell>
          <cell r="O78">
            <v>195</v>
          </cell>
          <cell r="P78">
            <v>1013</v>
          </cell>
          <cell r="Q78">
            <v>0.96</v>
          </cell>
          <cell r="R78">
            <v>2213</v>
          </cell>
          <cell r="T78">
            <v>3.5</v>
          </cell>
          <cell r="U78">
            <v>4.4999999999999998E-2</v>
          </cell>
          <cell r="V78">
            <v>405000</v>
          </cell>
          <cell r="W78" t="str">
            <v>Cap Rate</v>
          </cell>
          <cell r="X78">
            <v>77.777777777777786</v>
          </cell>
          <cell r="Y78">
            <v>398860.39886039891</v>
          </cell>
          <cell r="Z78">
            <v>4.4999999999999998E-2</v>
          </cell>
          <cell r="AA78">
            <v>0.76171875</v>
          </cell>
          <cell r="AB78">
            <v>0.98</v>
          </cell>
          <cell r="AC78">
            <v>2246</v>
          </cell>
          <cell r="AD78">
            <v>256</v>
          </cell>
          <cell r="AE78">
            <v>1013</v>
          </cell>
          <cell r="AG78">
            <v>6.5000000000000002E-2</v>
          </cell>
          <cell r="AH78">
            <v>100</v>
          </cell>
          <cell r="AI78">
            <v>0.22</v>
          </cell>
          <cell r="AJ78">
            <v>0.17</v>
          </cell>
          <cell r="AK78">
            <v>16.104073200000002</v>
          </cell>
          <cell r="AL78">
            <v>4.1679918093312001</v>
          </cell>
          <cell r="AM78">
            <v>0</v>
          </cell>
          <cell r="AN78">
            <v>-7.6799999999999993E-2</v>
          </cell>
          <cell r="AO78">
            <v>4.0911918093311996</v>
          </cell>
          <cell r="AQ78">
            <v>6.8997120000000001</v>
          </cell>
          <cell r="AR78">
            <v>-0.44848128000000004</v>
          </cell>
          <cell r="AS78">
            <v>0.30719999999999997</v>
          </cell>
          <cell r="AT78">
            <v>6.7584307199999998</v>
          </cell>
          <cell r="AU78">
            <v>-1.4868547584</v>
          </cell>
          <cell r="AV78">
            <v>-1.1489332224</v>
          </cell>
          <cell r="AW78">
            <v>-1.0877640174672587</v>
          </cell>
          <cell r="AX78">
            <v>-7.6799999999999993E-2</v>
          </cell>
          <cell r="AY78">
            <v>-2.6514187758672585</v>
          </cell>
          <cell r="AZ78">
            <v>0</v>
          </cell>
          <cell r="BA78">
            <v>4.1070119441327417</v>
          </cell>
          <cell r="BC78">
            <v>0.60768721531449565</v>
          </cell>
          <cell r="BE78">
            <v>4.2500000000000003E-2</v>
          </cell>
          <cell r="BF78">
            <v>4.7500000000000001E-2</v>
          </cell>
          <cell r="BG78">
            <v>4.4999999999999998E-2</v>
          </cell>
          <cell r="BH78">
            <v>91.266932091838711</v>
          </cell>
          <cell r="BI78">
            <v>0</v>
          </cell>
          <cell r="BJ78">
            <v>91.266932091838711</v>
          </cell>
          <cell r="BK78">
            <v>339033.12000000005</v>
          </cell>
          <cell r="BL78">
            <v>378919.36941176472</v>
          </cell>
          <cell r="BM78">
            <v>358976.24470588239</v>
          </cell>
          <cell r="BN78">
            <v>-0.33683183287447482</v>
          </cell>
          <cell r="BO78">
            <v>91.897918644705896</v>
          </cell>
          <cell r="BP78">
            <v>-0.63098655286718497</v>
          </cell>
          <cell r="BQ78">
            <v>-6.8661680500805566E-3</v>
          </cell>
          <cell r="BS78">
            <v>375</v>
          </cell>
          <cell r="BT78">
            <v>379875</v>
          </cell>
          <cell r="BU78">
            <v>110</v>
          </cell>
          <cell r="BV78">
            <v>111430</v>
          </cell>
          <cell r="BW78">
            <v>491305</v>
          </cell>
          <cell r="BX78">
            <v>50000</v>
          </cell>
          <cell r="BY78">
            <v>541305</v>
          </cell>
          <cell r="CA78">
            <v>1</v>
          </cell>
          <cell r="CB78">
            <v>1</v>
          </cell>
          <cell r="CC78">
            <v>1.191849E-2</v>
          </cell>
        </row>
        <row r="79">
          <cell r="C79">
            <v>71</v>
          </cell>
          <cell r="D79" t="str">
            <v>Versailles</v>
          </cell>
          <cell r="E79" t="str">
            <v>Versailles</v>
          </cell>
          <cell r="F79" t="str">
            <v>Los Angeles Area</v>
          </cell>
          <cell r="G79" t="str">
            <v>23100 Avenue San Luis Woodland Hills CA 91364</v>
          </cell>
          <cell r="H79" t="str">
            <v xml:space="preserve">23100 Avenue San Luis </v>
          </cell>
          <cell r="I79" t="str">
            <v>Woodland Hills</v>
          </cell>
          <cell r="J79" t="str">
            <v>CA</v>
          </cell>
          <cell r="K79" t="str">
            <v>91364</v>
          </cell>
          <cell r="L79" t="str">
            <v xml:space="preserve">Woodland Hills, CA </v>
          </cell>
          <cell r="M79">
            <v>1991</v>
          </cell>
          <cell r="N79">
            <v>1</v>
          </cell>
          <cell r="O79">
            <v>253</v>
          </cell>
          <cell r="P79">
            <v>1033</v>
          </cell>
          <cell r="Q79">
            <v>0.96</v>
          </cell>
          <cell r="R79">
            <v>2137</v>
          </cell>
          <cell r="T79">
            <v>4.0999999999999996</v>
          </cell>
          <cell r="U79">
            <v>4.2500000000000003E-2</v>
          </cell>
          <cell r="V79">
            <v>365000</v>
          </cell>
          <cell r="W79" t="str">
            <v>Cap Rate</v>
          </cell>
          <cell r="X79">
            <v>96.470588235294102</v>
          </cell>
          <cell r="Y79">
            <v>381306.67286677513</v>
          </cell>
          <cell r="Z79">
            <v>4.2500000000000003E-2</v>
          </cell>
          <cell r="AA79">
            <v>0</v>
          </cell>
          <cell r="AB79">
            <v>0.95699999999999996</v>
          </cell>
          <cell r="AC79">
            <v>2138</v>
          </cell>
          <cell r="AD79">
            <v>253</v>
          </cell>
          <cell r="AE79">
            <v>1025</v>
          </cell>
          <cell r="AG79">
            <v>6.5000000000000002E-2</v>
          </cell>
          <cell r="AH79">
            <v>100</v>
          </cell>
          <cell r="AI79">
            <v>0.22</v>
          </cell>
          <cell r="AJ79">
            <v>0.17</v>
          </cell>
          <cell r="AK79">
            <v>15.364899600000001</v>
          </cell>
          <cell r="AL79">
            <v>3.9300801143868003</v>
          </cell>
          <cell r="AM79">
            <v>0</v>
          </cell>
          <cell r="AN79">
            <v>-7.5899999999999995E-2</v>
          </cell>
          <cell r="AO79">
            <v>3.8541801143868004</v>
          </cell>
          <cell r="AQ79">
            <v>6.4909679999999996</v>
          </cell>
          <cell r="AR79">
            <v>-0.42191291999999997</v>
          </cell>
          <cell r="AS79">
            <v>0.30359999999999998</v>
          </cell>
          <cell r="AT79">
            <v>6.3726550800000004</v>
          </cell>
          <cell r="AU79">
            <v>-1.4019841176000001</v>
          </cell>
          <cell r="AV79">
            <v>-1.0833513636000001</v>
          </cell>
          <cell r="AW79">
            <v>-0.98182028469008187</v>
          </cell>
          <cell r="AX79">
            <v>-7.5899999999999995E-2</v>
          </cell>
          <cell r="AY79">
            <v>-2.4597044022900816</v>
          </cell>
          <cell r="AZ79">
            <v>0</v>
          </cell>
          <cell r="BA79">
            <v>3.9129506777099188</v>
          </cell>
          <cell r="BC79">
            <v>0.61402204082727774</v>
          </cell>
          <cell r="BE79">
            <v>4.4999999999999998E-2</v>
          </cell>
          <cell r="BF79">
            <v>0.05</v>
          </cell>
          <cell r="BG79">
            <v>4.7500000000000001E-2</v>
          </cell>
          <cell r="BH79">
            <v>82.377909004419337</v>
          </cell>
          <cell r="BI79">
            <v>0</v>
          </cell>
          <cell r="BJ79">
            <v>82.377909004419337</v>
          </cell>
          <cell r="BK79">
            <v>307297.99200000003</v>
          </cell>
          <cell r="BL79">
            <v>341442.21333333338</v>
          </cell>
          <cell r="BM79">
            <v>324370.10266666673</v>
          </cell>
          <cell r="BN79">
            <v>-0.43304329881290504</v>
          </cell>
          <cell r="BO79">
            <v>82.065635974666691</v>
          </cell>
          <cell r="BP79">
            <v>0.31227302975264593</v>
          </cell>
          <cell r="BQ79">
            <v>3.805161881022201E-3</v>
          </cell>
          <cell r="BS79">
            <v>375</v>
          </cell>
          <cell r="BT79">
            <v>384375</v>
          </cell>
          <cell r="BU79">
            <v>110</v>
          </cell>
          <cell r="BV79">
            <v>112750</v>
          </cell>
          <cell r="BW79">
            <v>497125</v>
          </cell>
          <cell r="BX79">
            <v>75000</v>
          </cell>
          <cell r="BY79">
            <v>572125</v>
          </cell>
          <cell r="CA79">
            <v>1</v>
          </cell>
          <cell r="CB79">
            <v>1</v>
          </cell>
          <cell r="CC79">
            <v>1.191849E-2</v>
          </cell>
        </row>
        <row r="80">
          <cell r="C80">
            <v>72</v>
          </cell>
          <cell r="D80" t="str">
            <v>Encore at Sherman Oaks, The</v>
          </cell>
          <cell r="E80" t="str">
            <v>Encore at Sherman Oaks, The</v>
          </cell>
          <cell r="F80" t="str">
            <v>Los Angeles Area</v>
          </cell>
          <cell r="G80" t="str">
            <v>4920 Van Nuys Blvd Sherman Oaks CA 91403</v>
          </cell>
          <cell r="H80" t="str">
            <v xml:space="preserve">4920 Van Nuys Blvd </v>
          </cell>
          <cell r="I80" t="str">
            <v>Sherman Oaks</v>
          </cell>
          <cell r="J80" t="str">
            <v>CA</v>
          </cell>
          <cell r="K80" t="str">
            <v>91403</v>
          </cell>
          <cell r="L80" t="str">
            <v>Sherman Oaks, CA</v>
          </cell>
          <cell r="M80">
            <v>2002</v>
          </cell>
          <cell r="N80">
            <v>1</v>
          </cell>
          <cell r="O80">
            <v>174</v>
          </cell>
          <cell r="P80">
            <v>654</v>
          </cell>
          <cell r="Q80">
            <v>0.97</v>
          </cell>
          <cell r="R80">
            <v>1898</v>
          </cell>
          <cell r="T80">
            <v>2.8</v>
          </cell>
          <cell r="U80">
            <v>0.04</v>
          </cell>
          <cell r="V80">
            <v>365000</v>
          </cell>
          <cell r="W80" t="str">
            <v>Cap Rate</v>
          </cell>
          <cell r="X80">
            <v>70</v>
          </cell>
          <cell r="Y80">
            <v>402298.85057471262</v>
          </cell>
          <cell r="Z80">
            <v>0.04</v>
          </cell>
          <cell r="AA80">
            <v>0</v>
          </cell>
          <cell r="AB80">
            <v>0.96599999999999997</v>
          </cell>
          <cell r="AC80">
            <v>1928</v>
          </cell>
          <cell r="AD80">
            <v>174</v>
          </cell>
          <cell r="AE80">
            <v>654</v>
          </cell>
          <cell r="AG80">
            <v>6.5000000000000002E-2</v>
          </cell>
          <cell r="AH80">
            <v>100</v>
          </cell>
          <cell r="AI80">
            <v>0.22</v>
          </cell>
          <cell r="AJ80">
            <v>0.17</v>
          </cell>
          <cell r="AK80">
            <v>13.927617600000001</v>
          </cell>
          <cell r="AL80">
            <v>2.4500629224863997</v>
          </cell>
          <cell r="AM80">
            <v>0</v>
          </cell>
          <cell r="AN80">
            <v>-5.2200000000000003E-2</v>
          </cell>
          <cell r="AO80">
            <v>2.3978629224863997</v>
          </cell>
          <cell r="AQ80">
            <v>4.0256639999999999</v>
          </cell>
          <cell r="AR80">
            <v>-0.26166815999999998</v>
          </cell>
          <cell r="AS80">
            <v>0.20880000000000001</v>
          </cell>
          <cell r="AT80">
            <v>3.9727958399999999</v>
          </cell>
          <cell r="AU80">
            <v>-0.87401508480000001</v>
          </cell>
          <cell r="AV80">
            <v>-0.67537529279999997</v>
          </cell>
          <cell r="AW80">
            <v>-0.63794106739380552</v>
          </cell>
          <cell r="AX80">
            <v>-5.2200000000000003E-2</v>
          </cell>
          <cell r="AY80">
            <v>-1.5641561521938057</v>
          </cell>
          <cell r="AZ80">
            <v>0</v>
          </cell>
          <cell r="BA80">
            <v>2.4086396878061942</v>
          </cell>
          <cell r="BC80">
            <v>0.60628327878187527</v>
          </cell>
          <cell r="BE80">
            <v>4.2500000000000003E-2</v>
          </cell>
          <cell r="BF80">
            <v>4.7500000000000001E-2</v>
          </cell>
          <cell r="BG80">
            <v>4.4999999999999998E-2</v>
          </cell>
          <cell r="BH80">
            <v>53.525326395693206</v>
          </cell>
          <cell r="BI80">
            <v>0</v>
          </cell>
          <cell r="BJ80">
            <v>53.525326395693206</v>
          </cell>
          <cell r="BK80">
            <v>293213.00210526318</v>
          </cell>
          <cell r="BL80">
            <v>327708.64941176475</v>
          </cell>
          <cell r="BM80">
            <v>310460.82575851399</v>
          </cell>
          <cell r="BN80">
            <v>-0.24680165516263375</v>
          </cell>
          <cell r="BO80">
            <v>54.020183681981436</v>
          </cell>
          <cell r="BP80">
            <v>-0.49485728628823011</v>
          </cell>
          <cell r="BQ80">
            <v>-9.1605998454479254E-3</v>
          </cell>
          <cell r="BS80">
            <v>375</v>
          </cell>
          <cell r="BT80">
            <v>245250</v>
          </cell>
          <cell r="BU80">
            <v>110</v>
          </cell>
          <cell r="BV80">
            <v>71940</v>
          </cell>
          <cell r="BW80">
            <v>317190</v>
          </cell>
          <cell r="BX80">
            <v>95000</v>
          </cell>
          <cell r="BY80">
            <v>412190</v>
          </cell>
          <cell r="CA80">
            <v>1</v>
          </cell>
          <cell r="CB80">
            <v>1</v>
          </cell>
          <cell r="CC80">
            <v>1.191849E-2</v>
          </cell>
        </row>
        <row r="81">
          <cell r="C81">
            <v>73</v>
          </cell>
          <cell r="D81" t="str">
            <v>Artisan Square</v>
          </cell>
          <cell r="E81" t="str">
            <v>Artisan Square</v>
          </cell>
          <cell r="F81" t="str">
            <v>Los Angeles Area</v>
          </cell>
          <cell r="G81" t="str">
            <v>19200 Nordhoff Street Northridge CA 91324</v>
          </cell>
          <cell r="H81" t="str">
            <v xml:space="preserve">19200 Nordhoff Street </v>
          </cell>
          <cell r="I81" t="str">
            <v>Northridge</v>
          </cell>
          <cell r="J81" t="str">
            <v>CA</v>
          </cell>
          <cell r="K81" t="str">
            <v>91324</v>
          </cell>
          <cell r="L81" t="str">
            <v>Northridge, CA</v>
          </cell>
          <cell r="M81">
            <v>2002</v>
          </cell>
          <cell r="N81">
            <v>1</v>
          </cell>
          <cell r="O81">
            <v>140</v>
          </cell>
          <cell r="P81">
            <v>1152</v>
          </cell>
          <cell r="Q81">
            <v>0.98</v>
          </cell>
          <cell r="R81">
            <v>2398</v>
          </cell>
          <cell r="T81">
            <v>2.6</v>
          </cell>
          <cell r="U81">
            <v>4.4999999999999998E-2</v>
          </cell>
          <cell r="V81">
            <v>410000</v>
          </cell>
          <cell r="W81" t="str">
            <v>Cap Rate</v>
          </cell>
          <cell r="X81">
            <v>57.777777777777779</v>
          </cell>
          <cell r="Y81">
            <v>412698.41269841266</v>
          </cell>
          <cell r="Z81">
            <v>4.4999999999999998E-2</v>
          </cell>
          <cell r="AA81">
            <v>0</v>
          </cell>
          <cell r="AB81">
            <v>0.94299999999999995</v>
          </cell>
          <cell r="AC81">
            <v>2458</v>
          </cell>
          <cell r="AD81">
            <v>140</v>
          </cell>
          <cell r="AE81">
            <v>1149</v>
          </cell>
          <cell r="AG81">
            <v>6.5000000000000002E-2</v>
          </cell>
          <cell r="AH81">
            <v>100</v>
          </cell>
          <cell r="AI81">
            <v>0.2</v>
          </cell>
          <cell r="AJ81">
            <v>0.15</v>
          </cell>
          <cell r="AK81">
            <v>18.706194</v>
          </cell>
          <cell r="AL81">
            <v>2.6476746987599995</v>
          </cell>
          <cell r="AM81">
            <v>0</v>
          </cell>
          <cell r="AN81">
            <v>-4.2000000000000003E-2</v>
          </cell>
          <cell r="AO81">
            <v>2.6056746987599997</v>
          </cell>
          <cell r="AQ81">
            <v>4.1294399999999998</v>
          </cell>
          <cell r="AR81">
            <v>-0.26841359999999997</v>
          </cell>
          <cell r="AS81">
            <v>0.16800000000000001</v>
          </cell>
          <cell r="AT81">
            <v>4.0290263999999993</v>
          </cell>
          <cell r="AU81">
            <v>-0.80580527999999996</v>
          </cell>
          <cell r="AV81">
            <v>-0.60435395999999986</v>
          </cell>
          <cell r="AW81">
            <v>-0.63810696142747481</v>
          </cell>
          <cell r="AX81">
            <v>-4.2000000000000003E-2</v>
          </cell>
          <cell r="AY81">
            <v>-1.4859122414274748</v>
          </cell>
          <cell r="AZ81">
            <v>0</v>
          </cell>
          <cell r="BA81">
            <v>2.5431141585725245</v>
          </cell>
          <cell r="BC81">
            <v>0.63119818688021623</v>
          </cell>
          <cell r="BE81">
            <v>4.4999999999999998E-2</v>
          </cell>
          <cell r="BF81">
            <v>0.05</v>
          </cell>
          <cell r="BG81">
            <v>4.7500000000000001E-2</v>
          </cell>
          <cell r="BH81">
            <v>53.539245443632097</v>
          </cell>
          <cell r="BI81">
            <v>0</v>
          </cell>
          <cell r="BJ81">
            <v>53.539245443632097</v>
          </cell>
          <cell r="BK81">
            <v>374123.88</v>
          </cell>
          <cell r="BL81">
            <v>415693.2</v>
          </cell>
          <cell r="BM81">
            <v>394908.54000000004</v>
          </cell>
          <cell r="BN81">
            <v>0.12110302342086587</v>
          </cell>
          <cell r="BO81">
            <v>55.287195600000011</v>
          </cell>
          <cell r="BP81">
            <v>-1.7479501563679136</v>
          </cell>
          <cell r="BQ81">
            <v>-3.161582238705396E-2</v>
          </cell>
          <cell r="BS81">
            <v>200</v>
          </cell>
          <cell r="BT81">
            <v>229800</v>
          </cell>
          <cell r="BU81">
            <v>50</v>
          </cell>
          <cell r="BV81">
            <v>57450</v>
          </cell>
          <cell r="BW81">
            <v>287250</v>
          </cell>
          <cell r="BX81">
            <v>65000</v>
          </cell>
          <cell r="BY81">
            <v>352250</v>
          </cell>
          <cell r="CA81">
            <v>1</v>
          </cell>
          <cell r="CB81">
            <v>1</v>
          </cell>
          <cell r="CC81">
            <v>1.191849E-2</v>
          </cell>
        </row>
        <row r="82">
          <cell r="C82">
            <v>74</v>
          </cell>
          <cell r="D82" t="str">
            <v>Lindley Apartments</v>
          </cell>
          <cell r="E82" t="str">
            <v>Lindley Apartments</v>
          </cell>
          <cell r="F82" t="str">
            <v>Los Angeles Area</v>
          </cell>
          <cell r="G82" t="str">
            <v>5536 Lindley Avenue Encino CA 91316</v>
          </cell>
          <cell r="H82" t="str">
            <v xml:space="preserve">5536 Lindley Avenue </v>
          </cell>
          <cell r="I82" t="str">
            <v>Encino</v>
          </cell>
          <cell r="J82" t="str">
            <v>CA</v>
          </cell>
          <cell r="K82" t="str">
            <v>91316</v>
          </cell>
          <cell r="L82" t="str">
            <v>Encino, CA</v>
          </cell>
          <cell r="M82">
            <v>2004</v>
          </cell>
          <cell r="N82">
            <v>1</v>
          </cell>
          <cell r="O82">
            <v>129</v>
          </cell>
          <cell r="P82">
            <v>1046</v>
          </cell>
          <cell r="Q82">
            <v>0.96</v>
          </cell>
          <cell r="R82">
            <v>2167</v>
          </cell>
          <cell r="T82">
            <v>2.5</v>
          </cell>
          <cell r="U82">
            <v>4.2500000000000003E-2</v>
          </cell>
          <cell r="V82">
            <v>445000</v>
          </cell>
          <cell r="W82" t="str">
            <v>Cap Rate</v>
          </cell>
          <cell r="X82">
            <v>58.823529411764703</v>
          </cell>
          <cell r="Y82">
            <v>455996.35202918376</v>
          </cell>
          <cell r="Z82">
            <v>4.2500000000000003E-2</v>
          </cell>
          <cell r="AA82">
            <v>0</v>
          </cell>
          <cell r="AB82">
            <v>0.96899999999999997</v>
          </cell>
          <cell r="AC82">
            <v>2360</v>
          </cell>
          <cell r="AD82">
            <v>129</v>
          </cell>
          <cell r="AE82">
            <v>1057</v>
          </cell>
          <cell r="AG82">
            <v>6.5000000000000002E-2</v>
          </cell>
          <cell r="AH82">
            <v>100</v>
          </cell>
          <cell r="AI82">
            <v>0.22</v>
          </cell>
          <cell r="AJ82">
            <v>0.17</v>
          </cell>
          <cell r="AK82">
            <v>16.884311999999998</v>
          </cell>
          <cell r="AL82">
            <v>2.2020350867279999</v>
          </cell>
          <cell r="AM82">
            <v>0</v>
          </cell>
          <cell r="AN82">
            <v>-3.8699999999999998E-2</v>
          </cell>
          <cell r="AO82">
            <v>2.1633350867279999</v>
          </cell>
          <cell r="AQ82">
            <v>3.6532800000000001</v>
          </cell>
          <cell r="AR82">
            <v>-0.23746320000000001</v>
          </cell>
          <cell r="AS82">
            <v>0.15479999999999999</v>
          </cell>
          <cell r="AT82">
            <v>3.5706167999999998</v>
          </cell>
          <cell r="AU82">
            <v>-0.78553569599999995</v>
          </cell>
          <cell r="AV82">
            <v>-0.60700485599999998</v>
          </cell>
          <cell r="AW82">
            <v>-0.57508053576637319</v>
          </cell>
          <cell r="AX82">
            <v>-3.8699999999999998E-2</v>
          </cell>
          <cell r="AY82">
            <v>-1.399316231766373</v>
          </cell>
          <cell r="AZ82">
            <v>0</v>
          </cell>
          <cell r="BA82">
            <v>2.1713005682336268</v>
          </cell>
          <cell r="BC82">
            <v>0.60810237834360348</v>
          </cell>
          <cell r="BE82">
            <v>4.2500000000000003E-2</v>
          </cell>
          <cell r="BF82">
            <v>4.7500000000000001E-2</v>
          </cell>
          <cell r="BG82">
            <v>4.4999999999999998E-2</v>
          </cell>
          <cell r="BH82">
            <v>48.251123738525045</v>
          </cell>
          <cell r="BI82">
            <v>0</v>
          </cell>
          <cell r="BJ82">
            <v>48.251123738525045</v>
          </cell>
          <cell r="BK82">
            <v>355459.19999999995</v>
          </cell>
          <cell r="BL82">
            <v>397277.92941176461</v>
          </cell>
          <cell r="BM82">
            <v>376368.56470588228</v>
          </cell>
          <cell r="BN82">
            <v>-0.37547218560531936</v>
          </cell>
          <cell r="BO82">
            <v>48.551544847058821</v>
          </cell>
          <cell r="BP82">
            <v>-0.30042110853377579</v>
          </cell>
          <cell r="BQ82">
            <v>-6.1876735226474855E-3</v>
          </cell>
          <cell r="BS82">
            <v>375</v>
          </cell>
          <cell r="BT82">
            <v>396375</v>
          </cell>
          <cell r="BU82">
            <v>110</v>
          </cell>
          <cell r="BV82">
            <v>116270</v>
          </cell>
          <cell r="BW82">
            <v>512645</v>
          </cell>
          <cell r="BX82">
            <v>90000</v>
          </cell>
          <cell r="BY82">
            <v>602645</v>
          </cell>
          <cell r="CA82">
            <v>1</v>
          </cell>
          <cell r="CB82">
            <v>1</v>
          </cell>
          <cell r="CC82">
            <v>1.191849E-2</v>
          </cell>
        </row>
        <row r="83">
          <cell r="C83">
            <v>75</v>
          </cell>
          <cell r="D83" t="str">
            <v>Marina 41 (fka Marina Del Rey)</v>
          </cell>
          <cell r="E83" t="str">
            <v>Marina 41 (fka Marina Del Rey)</v>
          </cell>
          <cell r="F83" t="str">
            <v>Los Angeles Area</v>
          </cell>
          <cell r="G83" t="str">
            <v>4157 Via Marina Marina del Rey CA 90292</v>
          </cell>
          <cell r="H83" t="str">
            <v xml:space="preserve">4157 Via Marina </v>
          </cell>
          <cell r="I83" t="str">
            <v>Marina del Rey</v>
          </cell>
          <cell r="J83" t="str">
            <v>CA</v>
          </cell>
          <cell r="K83" t="str">
            <v>90292</v>
          </cell>
          <cell r="L83" t="str">
            <v>Marina Del Rey, CA</v>
          </cell>
          <cell r="M83">
            <v>1973</v>
          </cell>
          <cell r="N83">
            <v>1</v>
          </cell>
          <cell r="O83">
            <v>623</v>
          </cell>
          <cell r="P83">
            <v>977</v>
          </cell>
          <cell r="Q83">
            <v>0.97</v>
          </cell>
          <cell r="R83">
            <v>2966</v>
          </cell>
          <cell r="T83">
            <v>16</v>
          </cell>
          <cell r="U83">
            <v>0.04</v>
          </cell>
          <cell r="V83">
            <v>590000</v>
          </cell>
          <cell r="W83" t="str">
            <v>Cap Rate</v>
          </cell>
          <cell r="X83">
            <v>400</v>
          </cell>
          <cell r="Y83">
            <v>642054.57463884435</v>
          </cell>
          <cell r="Z83">
            <v>0.04</v>
          </cell>
          <cell r="AA83">
            <v>0</v>
          </cell>
          <cell r="AB83">
            <v>0.95699999999999996</v>
          </cell>
          <cell r="AC83">
            <v>3331</v>
          </cell>
          <cell r="AD83">
            <v>623</v>
          </cell>
          <cell r="AE83">
            <v>1029</v>
          </cell>
          <cell r="AG83">
            <v>6.5000000000000002E-2</v>
          </cell>
          <cell r="AH83">
            <v>100</v>
          </cell>
          <cell r="AI83">
            <v>0.22</v>
          </cell>
          <cell r="AJ83">
            <v>0.17</v>
          </cell>
          <cell r="AK83">
            <v>23.530030200000002</v>
          </cell>
          <cell r="AL83">
            <v>14.8204601115606</v>
          </cell>
          <cell r="AM83">
            <v>0</v>
          </cell>
          <cell r="AN83">
            <v>-0.18690000000000001</v>
          </cell>
          <cell r="AO83">
            <v>14.6335601115606</v>
          </cell>
          <cell r="AQ83">
            <v>24.902556000000001</v>
          </cell>
          <cell r="AR83">
            <v>-1.6186661400000002</v>
          </cell>
          <cell r="AS83">
            <v>0.74760000000000004</v>
          </cell>
          <cell r="AT83">
            <v>24.031489860000001</v>
          </cell>
          <cell r="AU83">
            <v>-5.2869277692000001</v>
          </cell>
          <cell r="AV83">
            <v>-4.0853532762000002</v>
          </cell>
          <cell r="AW83">
            <v>-4.0644146879595322</v>
          </cell>
          <cell r="AX83">
            <v>-0.18690000000000001</v>
          </cell>
          <cell r="AY83">
            <v>-9.5382424571595319</v>
          </cell>
          <cell r="AZ83">
            <v>0</v>
          </cell>
          <cell r="BA83">
            <v>14.493247402840469</v>
          </cell>
          <cell r="BC83">
            <v>0.60309400238077737</v>
          </cell>
          <cell r="BE83">
            <v>0.04</v>
          </cell>
          <cell r="BF83">
            <v>4.4999999999999998E-2</v>
          </cell>
          <cell r="BG83">
            <v>4.2499999999999996E-2</v>
          </cell>
          <cell r="BH83">
            <v>341.01758594918755</v>
          </cell>
          <cell r="BI83">
            <v>0</v>
          </cell>
          <cell r="BJ83">
            <v>341.01758594918755</v>
          </cell>
          <cell r="BK83">
            <v>522889.56000000006</v>
          </cell>
          <cell r="BL83">
            <v>588250.755</v>
          </cell>
          <cell r="BM83">
            <v>555570.15749999997</v>
          </cell>
          <cell r="BN83">
            <v>-0.14404542303159162</v>
          </cell>
          <cell r="BO83">
            <v>346.1202081225</v>
          </cell>
          <cell r="BP83">
            <v>-5.1026221733124544</v>
          </cell>
          <cell r="BQ83">
            <v>-1.4742341110307366E-2</v>
          </cell>
          <cell r="BS83">
            <v>375</v>
          </cell>
          <cell r="BT83">
            <v>385875</v>
          </cell>
          <cell r="BU83">
            <v>110</v>
          </cell>
          <cell r="BV83">
            <v>113190</v>
          </cell>
          <cell r="BW83">
            <v>499065</v>
          </cell>
          <cell r="BX83">
            <v>150000</v>
          </cell>
          <cell r="BY83">
            <v>649065</v>
          </cell>
          <cell r="CA83">
            <v>1</v>
          </cell>
          <cell r="CB83">
            <v>1</v>
          </cell>
          <cell r="CC83">
            <v>1.191849E-2</v>
          </cell>
        </row>
        <row r="84">
          <cell r="C84">
            <v>76</v>
          </cell>
          <cell r="D84" t="str">
            <v>Oakwood Marina Del Rey</v>
          </cell>
          <cell r="E84" t="str">
            <v>Oakwood Marina Del Rey</v>
          </cell>
          <cell r="F84" t="str">
            <v>Los Angeles Area</v>
          </cell>
          <cell r="G84" t="str">
            <v>4111 Vía Marina, Marina Del Rey, CA 90292</v>
          </cell>
          <cell r="H84" t="str">
            <v>4111 Vía Marina, M</v>
          </cell>
          <cell r="I84" t="str">
            <v>Marina del Rey</v>
          </cell>
          <cell r="J84" t="str">
            <v>CA</v>
          </cell>
          <cell r="K84" t="str">
            <v>90292</v>
          </cell>
          <cell r="L84" t="str">
            <v>Marina Del Rey, CA</v>
          </cell>
          <cell r="M84">
            <v>1969</v>
          </cell>
          <cell r="N84">
            <v>1</v>
          </cell>
          <cell r="O84">
            <v>597</v>
          </cell>
          <cell r="P84">
            <v>0</v>
          </cell>
          <cell r="Q84">
            <v>0</v>
          </cell>
          <cell r="R84">
            <v>0</v>
          </cell>
          <cell r="T84">
            <v>9.9</v>
          </cell>
          <cell r="U84">
            <v>4.2500000000000003E-2</v>
          </cell>
          <cell r="V84">
            <v>375000</v>
          </cell>
          <cell r="W84" t="str">
            <v>Cap Rate</v>
          </cell>
          <cell r="X84">
            <v>232.94117647058823</v>
          </cell>
          <cell r="Y84">
            <v>390186.22524386639</v>
          </cell>
          <cell r="Z84">
            <v>4.2500000000000003E-2</v>
          </cell>
          <cell r="AA84">
            <v>0</v>
          </cell>
          <cell r="AB84">
            <v>0.88600000000000001</v>
          </cell>
          <cell r="AC84">
            <v>2207</v>
          </cell>
          <cell r="AD84">
            <v>597</v>
          </cell>
          <cell r="AE84">
            <v>669</v>
          </cell>
          <cell r="AG84">
            <v>6.5000000000000002E-2</v>
          </cell>
          <cell r="AH84">
            <v>100</v>
          </cell>
          <cell r="AI84">
            <v>0.21</v>
          </cell>
          <cell r="AJ84">
            <v>0.16</v>
          </cell>
          <cell r="AK84">
            <v>16.356400200000003</v>
          </cell>
          <cell r="AL84">
            <v>9.8721833995134016</v>
          </cell>
          <cell r="AM84">
            <v>0</v>
          </cell>
          <cell r="AN84">
            <v>-0.17910000000000001</v>
          </cell>
          <cell r="AO84">
            <v>9.6930833995134016</v>
          </cell>
          <cell r="AQ84">
            <v>15.810948</v>
          </cell>
          <cell r="AR84">
            <v>-1.02771162</v>
          </cell>
          <cell r="AS84">
            <v>0.71640000000000004</v>
          </cell>
          <cell r="AT84">
            <v>15.49963638</v>
          </cell>
          <cell r="AU84">
            <v>-3.2549236397999999</v>
          </cell>
          <cell r="AV84">
            <v>-2.4799418208000001</v>
          </cell>
          <cell r="AW84">
            <v>-2.642555587043049</v>
          </cell>
          <cell r="AX84">
            <v>-0.17910000000000001</v>
          </cell>
          <cell r="AY84">
            <v>-6.076579226843049</v>
          </cell>
          <cell r="AZ84">
            <v>0</v>
          </cell>
          <cell r="BA84">
            <v>9.4230571531569502</v>
          </cell>
          <cell r="BC84">
            <v>0.60795343336673491</v>
          </cell>
          <cell r="BE84">
            <v>0.04</v>
          </cell>
          <cell r="BF84">
            <v>4.4999999999999998E-2</v>
          </cell>
          <cell r="BG84">
            <v>4.2499999999999996E-2</v>
          </cell>
          <cell r="BH84">
            <v>221.71899183898708</v>
          </cell>
          <cell r="BI84">
            <v>0</v>
          </cell>
          <cell r="BJ84">
            <v>221.71899183898708</v>
          </cell>
          <cell r="BK84">
            <v>363475.56000000011</v>
          </cell>
          <cell r="BL84">
            <v>408910.00500000006</v>
          </cell>
          <cell r="BM84">
            <v>386192.78250000009</v>
          </cell>
          <cell r="BN84">
            <v>-3.3606046529630618E-3</v>
          </cell>
          <cell r="BO84">
            <v>230.55709115250005</v>
          </cell>
          <cell r="BP84">
            <v>-8.83809931351297</v>
          </cell>
          <cell r="BQ84">
            <v>-3.8333669414952309E-2</v>
          </cell>
          <cell r="BS84">
            <v>275</v>
          </cell>
          <cell r="BT84">
            <v>183975</v>
          </cell>
          <cell r="BU84">
            <v>80</v>
          </cell>
          <cell r="BV84">
            <v>53520</v>
          </cell>
          <cell r="BW84">
            <v>237495</v>
          </cell>
          <cell r="BX84">
            <v>150000</v>
          </cell>
          <cell r="BY84">
            <v>387495</v>
          </cell>
          <cell r="CA84">
            <v>1</v>
          </cell>
          <cell r="CB84">
            <v>1</v>
          </cell>
          <cell r="CC84">
            <v>1.191849E-2</v>
          </cell>
        </row>
        <row r="85">
          <cell r="C85">
            <v>77</v>
          </cell>
          <cell r="D85" t="str">
            <v>Maripose at Playa Del Rey (fka Playa Del Rey)</v>
          </cell>
          <cell r="E85" t="str">
            <v>Maripose at Playa Del Rey (fka Playa Del Rey)</v>
          </cell>
          <cell r="F85" t="str">
            <v>Los Angeles Area</v>
          </cell>
          <cell r="G85" t="str">
            <v>8700 Pershing Dr. Playa Del Rey CA 90293</v>
          </cell>
          <cell r="H85" t="str">
            <v>8700 Pershing Dr.</v>
          </cell>
          <cell r="I85" t="str">
            <v>Marina del Rey</v>
          </cell>
          <cell r="J85" t="str">
            <v>CA</v>
          </cell>
          <cell r="K85" t="str">
            <v>90293</v>
          </cell>
          <cell r="L85" t="str">
            <v xml:space="preserve">Playa Del Rey, CA </v>
          </cell>
          <cell r="M85">
            <v>2004</v>
          </cell>
          <cell r="N85">
            <v>1</v>
          </cell>
          <cell r="O85">
            <v>354</v>
          </cell>
          <cell r="P85">
            <v>971</v>
          </cell>
          <cell r="Q85">
            <v>0.97</v>
          </cell>
          <cell r="R85">
            <v>2711</v>
          </cell>
          <cell r="T85">
            <v>8.5</v>
          </cell>
          <cell r="U85">
            <v>3.7499999999999999E-2</v>
          </cell>
          <cell r="V85">
            <v>560000</v>
          </cell>
          <cell r="W85" t="str">
            <v>Cap Rate</v>
          </cell>
          <cell r="X85">
            <v>226.66666666666669</v>
          </cell>
          <cell r="Y85">
            <v>640301.31826742005</v>
          </cell>
          <cell r="Z85">
            <v>3.7499999999999999E-2</v>
          </cell>
          <cell r="AA85">
            <v>0</v>
          </cell>
          <cell r="AB85">
            <v>0.98</v>
          </cell>
          <cell r="AC85">
            <v>2543</v>
          </cell>
          <cell r="AD85">
            <v>354</v>
          </cell>
          <cell r="AE85">
            <v>907</v>
          </cell>
          <cell r="AG85">
            <v>6.5000000000000002E-2</v>
          </cell>
          <cell r="AH85">
            <v>100</v>
          </cell>
          <cell r="AI85">
            <v>0.22</v>
          </cell>
          <cell r="AJ85">
            <v>0.17</v>
          </cell>
          <cell r="AK85">
            <v>18.136800599999997</v>
          </cell>
          <cell r="AL85">
            <v>6.4910521139363988</v>
          </cell>
          <cell r="AM85">
            <v>0</v>
          </cell>
          <cell r="AN85">
            <v>-0.1062</v>
          </cell>
          <cell r="AO85">
            <v>6.3848521139363985</v>
          </cell>
          <cell r="AQ85">
            <v>10.802664</v>
          </cell>
          <cell r="AR85">
            <v>-0.70217316000000007</v>
          </cell>
          <cell r="AS85">
            <v>0.42480000000000001</v>
          </cell>
          <cell r="AT85">
            <v>10.525290839999998</v>
          </cell>
          <cell r="AU85">
            <v>-2.3155639847999998</v>
          </cell>
          <cell r="AV85">
            <v>-1.7892994428</v>
          </cell>
          <cell r="AW85">
            <v>-1.6968440973826369</v>
          </cell>
          <cell r="AX85">
            <v>-0.1062</v>
          </cell>
          <cell r="AY85">
            <v>-4.1186080821826367</v>
          </cell>
          <cell r="AZ85">
            <v>0</v>
          </cell>
          <cell r="BA85">
            <v>6.4066827578173617</v>
          </cell>
          <cell r="BC85">
            <v>0.60869413066189082</v>
          </cell>
          <cell r="BE85">
            <v>4.2500000000000003E-2</v>
          </cell>
          <cell r="BF85">
            <v>4.7500000000000001E-2</v>
          </cell>
          <cell r="BG85">
            <v>4.4999999999999998E-2</v>
          </cell>
          <cell r="BH85">
            <v>142.37072795149695</v>
          </cell>
          <cell r="BI85">
            <v>0</v>
          </cell>
          <cell r="BJ85">
            <v>142.37072795149695</v>
          </cell>
          <cell r="BK85">
            <v>381827.38105263148</v>
          </cell>
          <cell r="BL85">
            <v>426748.24941176461</v>
          </cell>
          <cell r="BM85">
            <v>404287.81523219805</v>
          </cell>
          <cell r="BN85">
            <v>-0.28431334100638517</v>
          </cell>
          <cell r="BO85">
            <v>143.11788659219809</v>
          </cell>
          <cell r="BP85">
            <v>-0.74715864070114435</v>
          </cell>
          <cell r="BQ85">
            <v>-5.2205818468387122E-3</v>
          </cell>
          <cell r="BS85">
            <v>375</v>
          </cell>
          <cell r="BT85">
            <v>340125</v>
          </cell>
          <cell r="BU85">
            <v>110</v>
          </cell>
          <cell r="BV85">
            <v>99770</v>
          </cell>
          <cell r="BW85">
            <v>439895</v>
          </cell>
          <cell r="BX85">
            <v>125000</v>
          </cell>
          <cell r="BY85">
            <v>564895</v>
          </cell>
          <cell r="CA85">
            <v>1</v>
          </cell>
          <cell r="CB85">
            <v>1</v>
          </cell>
          <cell r="CC85">
            <v>1.191849E-2</v>
          </cell>
        </row>
        <row r="86">
          <cell r="C86">
            <v>78</v>
          </cell>
          <cell r="D86" t="str">
            <v xml:space="preserve">Breakwater at Marina DeI Rey </v>
          </cell>
          <cell r="E86" t="str">
            <v xml:space="preserve">Breakwater at Marina DeI Rey </v>
          </cell>
          <cell r="F86" t="str">
            <v>Los Angeles Area</v>
          </cell>
          <cell r="G86" t="str">
            <v>13900 Fiji Way Marina del Rey CA 90292</v>
          </cell>
          <cell r="H86" t="str">
            <v xml:space="preserve">13900 Fiji Way </v>
          </cell>
          <cell r="I86" t="str">
            <v>Marina del Rey</v>
          </cell>
          <cell r="J86" t="str">
            <v>CA</v>
          </cell>
          <cell r="K86" t="str">
            <v>90292</v>
          </cell>
          <cell r="L86" t="str">
            <v>Marina Del Rey, CA</v>
          </cell>
          <cell r="M86">
            <v>1969</v>
          </cell>
          <cell r="N86">
            <v>1</v>
          </cell>
          <cell r="O86">
            <v>224</v>
          </cell>
          <cell r="P86">
            <v>1059</v>
          </cell>
          <cell r="Q86">
            <v>0.94</v>
          </cell>
          <cell r="R86">
            <v>3851</v>
          </cell>
          <cell r="T86">
            <v>6.9</v>
          </cell>
          <cell r="U86">
            <v>0.04</v>
          </cell>
          <cell r="V86">
            <v>705000</v>
          </cell>
          <cell r="W86" t="str">
            <v>Cap Rate</v>
          </cell>
          <cell r="X86">
            <v>172.5</v>
          </cell>
          <cell r="Y86">
            <v>770089.28571428568</v>
          </cell>
          <cell r="Z86">
            <v>0.04</v>
          </cell>
          <cell r="AA86">
            <v>0</v>
          </cell>
          <cell r="AB86">
            <v>0.94</v>
          </cell>
          <cell r="AC86">
            <v>3613</v>
          </cell>
          <cell r="AD86">
            <v>224</v>
          </cell>
          <cell r="AE86">
            <v>1041</v>
          </cell>
          <cell r="AG86">
            <v>6.5000000000000002E-2</v>
          </cell>
          <cell r="AH86">
            <v>100</v>
          </cell>
          <cell r="AI86">
            <v>0.2</v>
          </cell>
          <cell r="AJ86">
            <v>0.15</v>
          </cell>
          <cell r="AK86">
            <v>27.129609000000006</v>
          </cell>
          <cell r="AL86">
            <v>6.1438797725759997</v>
          </cell>
          <cell r="AM86">
            <v>0</v>
          </cell>
          <cell r="AN86">
            <v>-6.7199999999999996E-2</v>
          </cell>
          <cell r="AO86">
            <v>6.076679772576</v>
          </cell>
          <cell r="AQ86">
            <v>9.7117439999999995</v>
          </cell>
          <cell r="AR86">
            <v>-0.63126335999999994</v>
          </cell>
          <cell r="AS86">
            <v>0.26879999999999998</v>
          </cell>
          <cell r="AT86">
            <v>9.3492806399999999</v>
          </cell>
          <cell r="AU86">
            <v>-1.8698561280000001</v>
          </cell>
          <cell r="AV86">
            <v>-1.402392096</v>
          </cell>
          <cell r="AW86">
            <v>-1.5520883235663294</v>
          </cell>
          <cell r="AX86">
            <v>-6.7199999999999996E-2</v>
          </cell>
          <cell r="AY86">
            <v>-3.4891444515663297</v>
          </cell>
          <cell r="AZ86">
            <v>0</v>
          </cell>
          <cell r="BA86">
            <v>5.8601361884336702</v>
          </cell>
          <cell r="BC86">
            <v>0.62680075762852172</v>
          </cell>
          <cell r="BE86">
            <v>4.2500000000000003E-2</v>
          </cell>
          <cell r="BF86">
            <v>4.7500000000000001E-2</v>
          </cell>
          <cell r="BG86">
            <v>4.4999999999999998E-2</v>
          </cell>
          <cell r="BH86">
            <v>130.22524863185933</v>
          </cell>
          <cell r="BI86">
            <v>0</v>
          </cell>
          <cell r="BJ86">
            <v>130.22524863185933</v>
          </cell>
          <cell r="BK86">
            <v>571149.66315789474</v>
          </cell>
          <cell r="BL86">
            <v>638343.74117647065</v>
          </cell>
          <cell r="BM86">
            <v>604746.7021671827</v>
          </cell>
          <cell r="BN86">
            <v>0.47409311923749597</v>
          </cell>
          <cell r="BO86">
            <v>135.46326128544891</v>
          </cell>
          <cell r="BP86">
            <v>-5.2380126535895783</v>
          </cell>
          <cell r="BQ86">
            <v>-3.8667404017034612E-2</v>
          </cell>
          <cell r="BS86">
            <v>200</v>
          </cell>
          <cell r="BT86">
            <v>208200</v>
          </cell>
          <cell r="BU86">
            <v>50</v>
          </cell>
          <cell r="BV86">
            <v>52050</v>
          </cell>
          <cell r="BW86">
            <v>260250</v>
          </cell>
          <cell r="BX86">
            <v>150000</v>
          </cell>
          <cell r="BY86">
            <v>410250</v>
          </cell>
          <cell r="CA86">
            <v>1</v>
          </cell>
          <cell r="CB86">
            <v>1</v>
          </cell>
          <cell r="CC86">
            <v>1.191849E-2</v>
          </cell>
        </row>
        <row r="87">
          <cell r="C87">
            <v>79</v>
          </cell>
          <cell r="D87" t="str">
            <v>Bella Fontaine</v>
          </cell>
          <cell r="E87" t="str">
            <v>Bella Fontaine</v>
          </cell>
          <cell r="F87" t="str">
            <v>Los Angeles Area</v>
          </cell>
          <cell r="G87" t="str">
            <v>4077 Glencoe Avenue Marina del Rey CA 90292</v>
          </cell>
          <cell r="H87" t="str">
            <v xml:space="preserve">4077 Glencoe Avenue </v>
          </cell>
          <cell r="I87" t="str">
            <v>Marina del Rey</v>
          </cell>
          <cell r="J87" t="str">
            <v>CA</v>
          </cell>
          <cell r="K87" t="str">
            <v>90292</v>
          </cell>
          <cell r="L87" t="str">
            <v>Marina Del Rey, CA</v>
          </cell>
          <cell r="M87">
            <v>2003</v>
          </cell>
          <cell r="N87">
            <v>1</v>
          </cell>
          <cell r="O87">
            <v>102</v>
          </cell>
          <cell r="P87">
            <v>964</v>
          </cell>
          <cell r="Q87">
            <v>0.98</v>
          </cell>
          <cell r="R87">
            <v>3014</v>
          </cell>
          <cell r="T87">
            <v>2.4</v>
          </cell>
          <cell r="U87">
            <v>3.5000000000000003E-2</v>
          </cell>
          <cell r="V87">
            <v>555000</v>
          </cell>
          <cell r="W87" t="str">
            <v>Cap Rate</v>
          </cell>
          <cell r="X87">
            <v>68.571428571428569</v>
          </cell>
          <cell r="Y87">
            <v>672268.90756302513</v>
          </cell>
          <cell r="Z87">
            <v>3.4999999999999996E-2</v>
          </cell>
          <cell r="AA87">
            <v>0</v>
          </cell>
          <cell r="AB87">
            <v>0.98</v>
          </cell>
          <cell r="AC87">
            <v>2970</v>
          </cell>
          <cell r="AD87">
            <v>102</v>
          </cell>
          <cell r="AE87">
            <v>967</v>
          </cell>
          <cell r="AG87">
            <v>6.5000000000000002E-2</v>
          </cell>
          <cell r="AH87">
            <v>100</v>
          </cell>
          <cell r="AI87">
            <v>0.2</v>
          </cell>
          <cell r="AJ87">
            <v>0.15</v>
          </cell>
          <cell r="AK87">
            <v>22.440210000000004</v>
          </cell>
          <cell r="AL87">
            <v>2.3140793356200002</v>
          </cell>
          <cell r="AM87">
            <v>0</v>
          </cell>
          <cell r="AN87">
            <v>-3.0599999999999999E-2</v>
          </cell>
          <cell r="AO87">
            <v>2.2834793356200001</v>
          </cell>
          <cell r="AQ87">
            <v>3.6352799999999998</v>
          </cell>
          <cell r="AR87">
            <v>-0.23629320000000001</v>
          </cell>
          <cell r="AS87">
            <v>0.12239999999999999</v>
          </cell>
          <cell r="AT87">
            <v>3.5213867999999997</v>
          </cell>
          <cell r="AU87">
            <v>-0.70427735999999996</v>
          </cell>
          <cell r="AV87">
            <v>-0.52820801999999989</v>
          </cell>
          <cell r="AW87">
            <v>-0.61028861505612531</v>
          </cell>
          <cell r="AX87">
            <v>-3.0599999999999999E-2</v>
          </cell>
          <cell r="AY87">
            <v>-1.3451659750561251</v>
          </cell>
          <cell r="AZ87">
            <v>0</v>
          </cell>
          <cell r="BA87">
            <v>2.1762208249438748</v>
          </cell>
          <cell r="BC87">
            <v>0.61800107416313221</v>
          </cell>
          <cell r="BE87">
            <v>0.04</v>
          </cell>
          <cell r="BF87">
            <v>4.4999999999999998E-2</v>
          </cell>
          <cell r="BG87">
            <v>4.2499999999999996E-2</v>
          </cell>
          <cell r="BH87">
            <v>51.205195881032353</v>
          </cell>
          <cell r="BI87">
            <v>0</v>
          </cell>
          <cell r="BJ87">
            <v>51.205195881032353</v>
          </cell>
          <cell r="BK87">
            <v>498671.33333333343</v>
          </cell>
          <cell r="BL87">
            <v>561005.25</v>
          </cell>
          <cell r="BM87">
            <v>529838.29166666674</v>
          </cell>
          <cell r="BN87">
            <v>0.44468518518518541</v>
          </cell>
          <cell r="BO87">
            <v>54.043505750000008</v>
          </cell>
          <cell r="BP87">
            <v>-2.8383098689676558</v>
          </cell>
          <cell r="BQ87">
            <v>-5.2518981320297753E-2</v>
          </cell>
          <cell r="BS87">
            <v>200</v>
          </cell>
          <cell r="BT87">
            <v>193400</v>
          </cell>
          <cell r="BU87">
            <v>50</v>
          </cell>
          <cell r="BV87">
            <v>48350</v>
          </cell>
          <cell r="BW87">
            <v>241750</v>
          </cell>
          <cell r="BX87">
            <v>125000</v>
          </cell>
          <cell r="BY87">
            <v>366750</v>
          </cell>
          <cell r="CA87">
            <v>1</v>
          </cell>
          <cell r="CB87">
            <v>1</v>
          </cell>
          <cell r="CC87">
            <v>1.191849E-2</v>
          </cell>
        </row>
        <row r="88">
          <cell r="C88">
            <v>80</v>
          </cell>
          <cell r="D88" t="str">
            <v xml:space="preserve">425 Broadway </v>
          </cell>
          <cell r="E88" t="str">
            <v xml:space="preserve">425 Broadway </v>
          </cell>
          <cell r="F88" t="str">
            <v>Los Angeles Area</v>
          </cell>
          <cell r="G88" t="str">
            <v>425 Broadway Santa Monica CA 90401</v>
          </cell>
          <cell r="H88" t="str">
            <v xml:space="preserve">425 Broadway </v>
          </cell>
          <cell r="I88" t="str">
            <v>Santa Monica</v>
          </cell>
          <cell r="J88" t="str">
            <v>CA</v>
          </cell>
          <cell r="K88" t="str">
            <v>90401</v>
          </cell>
          <cell r="L88" t="str">
            <v>Santa Monica, CA</v>
          </cell>
          <cell r="M88">
            <v>2001</v>
          </cell>
          <cell r="N88">
            <v>1</v>
          </cell>
          <cell r="O88">
            <v>101</v>
          </cell>
          <cell r="P88">
            <v>529</v>
          </cell>
          <cell r="Q88">
            <v>0.89</v>
          </cell>
          <cell r="R88">
            <v>2782</v>
          </cell>
          <cell r="T88">
            <v>2.5</v>
          </cell>
          <cell r="U88">
            <v>3.5000000000000003E-2</v>
          </cell>
          <cell r="V88">
            <v>580000</v>
          </cell>
          <cell r="W88" t="str">
            <v>Cap Rate</v>
          </cell>
          <cell r="X88">
            <v>71.428571428571416</v>
          </cell>
          <cell r="Y88">
            <v>707213.57850070705</v>
          </cell>
          <cell r="Z88">
            <v>3.5000000000000003E-2</v>
          </cell>
          <cell r="AA88">
            <v>0</v>
          </cell>
          <cell r="AB88">
            <v>0.95599999999999996</v>
          </cell>
          <cell r="AC88">
            <v>2590</v>
          </cell>
          <cell r="AD88">
            <v>101</v>
          </cell>
          <cell r="AE88">
            <v>528</v>
          </cell>
          <cell r="AG88">
            <v>6.5000000000000002E-2</v>
          </cell>
          <cell r="AH88">
            <v>100</v>
          </cell>
          <cell r="AI88">
            <v>0.22</v>
          </cell>
          <cell r="AJ88">
            <v>0.17</v>
          </cell>
          <cell r="AK88">
            <v>18.458477999999999</v>
          </cell>
          <cell r="AL88">
            <v>1.8848136470579997</v>
          </cell>
          <cell r="AM88">
            <v>0</v>
          </cell>
          <cell r="AN88">
            <v>-3.0300000000000001E-2</v>
          </cell>
          <cell r="AO88">
            <v>1.8545136470579997</v>
          </cell>
          <cell r="AQ88">
            <v>3.1390799999999999</v>
          </cell>
          <cell r="AR88">
            <v>-0.2040402</v>
          </cell>
          <cell r="AS88">
            <v>0.1212</v>
          </cell>
          <cell r="AT88">
            <v>3.0562397999999997</v>
          </cell>
          <cell r="AU88">
            <v>-0.6723727559999999</v>
          </cell>
          <cell r="AV88">
            <v>-0.51956076600000001</v>
          </cell>
          <cell r="AW88">
            <v>-0.56762084956953474</v>
          </cell>
          <cell r="AX88">
            <v>-3.0300000000000001E-2</v>
          </cell>
          <cell r="AY88">
            <v>-1.2702936055695346</v>
          </cell>
          <cell r="AZ88">
            <v>0</v>
          </cell>
          <cell r="BA88">
            <v>1.7859461944304651</v>
          </cell>
          <cell r="BC88">
            <v>0.58436062328305038</v>
          </cell>
          <cell r="BE88">
            <v>3.5000000000000003E-2</v>
          </cell>
          <cell r="BF88">
            <v>0.04</v>
          </cell>
          <cell r="BG88">
            <v>3.7500000000000006E-2</v>
          </cell>
          <cell r="BH88">
            <v>47.625231851479064</v>
          </cell>
          <cell r="BI88">
            <v>0</v>
          </cell>
          <cell r="BJ88">
            <v>47.625231851479064</v>
          </cell>
          <cell r="BK88">
            <v>461461.95</v>
          </cell>
          <cell r="BL88">
            <v>527385.08571428561</v>
          </cell>
          <cell r="BM88">
            <v>494423.51785714284</v>
          </cell>
          <cell r="BN88">
            <v>8.4071912509083635E-2</v>
          </cell>
          <cell r="BO88">
            <v>49.936775303571423</v>
          </cell>
          <cell r="BP88">
            <v>-2.3115434520923586</v>
          </cell>
          <cell r="BQ88">
            <v>-4.6289401709265765E-2</v>
          </cell>
          <cell r="BS88">
            <v>375</v>
          </cell>
          <cell r="BT88">
            <v>198000</v>
          </cell>
          <cell r="BU88">
            <v>110</v>
          </cell>
          <cell r="BV88">
            <v>58080</v>
          </cell>
          <cell r="BW88">
            <v>256080</v>
          </cell>
          <cell r="BX88">
            <v>200000</v>
          </cell>
          <cell r="BY88">
            <v>456080</v>
          </cell>
          <cell r="CA88">
            <v>1</v>
          </cell>
          <cell r="CB88">
            <v>1</v>
          </cell>
          <cell r="CC88">
            <v>1.191849E-2</v>
          </cell>
        </row>
        <row r="89">
          <cell r="C89">
            <v>81</v>
          </cell>
          <cell r="D89" t="str">
            <v>Citrus Suites</v>
          </cell>
          <cell r="E89" t="str">
            <v>Citrus Suites</v>
          </cell>
          <cell r="F89" t="str">
            <v>Los Angeles Area</v>
          </cell>
          <cell r="G89" t="str">
            <v>1915 Ocean Way Santa Monica CA 90405</v>
          </cell>
          <cell r="H89" t="str">
            <v xml:space="preserve">1915 Ocean Way </v>
          </cell>
          <cell r="I89" t="str">
            <v>Santa Monica</v>
          </cell>
          <cell r="J89" t="str">
            <v>CA</v>
          </cell>
          <cell r="K89" t="str">
            <v>90405</v>
          </cell>
          <cell r="L89" t="str">
            <v>Santa Monica, CA</v>
          </cell>
          <cell r="M89">
            <v>1978</v>
          </cell>
          <cell r="N89">
            <v>1</v>
          </cell>
          <cell r="O89">
            <v>70</v>
          </cell>
          <cell r="P89">
            <v>0</v>
          </cell>
          <cell r="Q89">
            <v>0</v>
          </cell>
          <cell r="R89">
            <v>0</v>
          </cell>
          <cell r="T89">
            <v>2</v>
          </cell>
          <cell r="U89">
            <v>3.5000000000000003E-2</v>
          </cell>
          <cell r="V89">
            <v>680000</v>
          </cell>
          <cell r="W89" t="str">
            <v>Cap Rate</v>
          </cell>
          <cell r="X89">
            <v>57.142857142857139</v>
          </cell>
          <cell r="Y89">
            <v>816326.53061224485</v>
          </cell>
          <cell r="Z89">
            <v>3.5000000000000003E-2</v>
          </cell>
          <cell r="AA89">
            <v>0</v>
          </cell>
          <cell r="AB89">
            <v>0.72899999999999998</v>
          </cell>
          <cell r="AC89">
            <v>4862</v>
          </cell>
          <cell r="AD89">
            <v>70</v>
          </cell>
          <cell r="AE89">
            <v>583</v>
          </cell>
          <cell r="AG89">
            <v>6.5000000000000002E-2</v>
          </cell>
          <cell r="AH89">
            <v>100</v>
          </cell>
          <cell r="AI89">
            <v>0.28000000000000003</v>
          </cell>
          <cell r="AJ89">
            <v>0.17</v>
          </cell>
          <cell r="AK89">
            <v>30.663402000000001</v>
          </cell>
          <cell r="AL89">
            <v>2.1700489595400003</v>
          </cell>
          <cell r="AM89">
            <v>0</v>
          </cell>
          <cell r="AN89">
            <v>-2.1000000000000001E-2</v>
          </cell>
          <cell r="AO89">
            <v>2.1490489595400004</v>
          </cell>
          <cell r="AQ89">
            <v>4.0840800000000002</v>
          </cell>
          <cell r="AR89">
            <v>-0.26546520000000001</v>
          </cell>
          <cell r="AS89">
            <v>8.4000000000000005E-2</v>
          </cell>
          <cell r="AT89">
            <v>3.9026148000000003</v>
          </cell>
          <cell r="AU89">
            <v>-1.0927321440000002</v>
          </cell>
          <cell r="AV89">
            <v>-0.6634445160000001</v>
          </cell>
          <cell r="AW89">
            <v>-0.64022027695161099</v>
          </cell>
          <cell r="AX89">
            <v>-2.1000000000000001E-2</v>
          </cell>
          <cell r="AY89">
            <v>-1.7539524209516111</v>
          </cell>
          <cell r="AZ89">
            <v>0</v>
          </cell>
          <cell r="BA89">
            <v>2.148662379048389</v>
          </cell>
          <cell r="BC89">
            <v>0.55056993558482603</v>
          </cell>
          <cell r="BE89">
            <v>3.7499999999999999E-2</v>
          </cell>
          <cell r="BF89">
            <v>4.2500000000000003E-2</v>
          </cell>
          <cell r="BG89">
            <v>0.04</v>
          </cell>
          <cell r="BH89">
            <v>53.716559476209724</v>
          </cell>
          <cell r="BI89">
            <v>0</v>
          </cell>
          <cell r="BJ89">
            <v>53.716559476209724</v>
          </cell>
          <cell r="BK89">
            <v>721491.81176470581</v>
          </cell>
          <cell r="BL89">
            <v>817690.72000000009</v>
          </cell>
          <cell r="BM89">
            <v>769591.26588235295</v>
          </cell>
          <cell r="BN89">
            <v>0.59416529271028362</v>
          </cell>
          <cell r="BO89">
            <v>53.871388611764708</v>
          </cell>
          <cell r="BP89">
            <v>-0.15482913555498357</v>
          </cell>
          <cell r="BQ89">
            <v>-2.8740513200947726E-3</v>
          </cell>
          <cell r="BS89">
            <v>375</v>
          </cell>
          <cell r="BT89">
            <v>218625</v>
          </cell>
          <cell r="BU89">
            <v>110</v>
          </cell>
          <cell r="BV89">
            <v>64130</v>
          </cell>
          <cell r="BW89">
            <v>282755</v>
          </cell>
          <cell r="BX89">
            <v>200000</v>
          </cell>
          <cell r="BY89">
            <v>482755</v>
          </cell>
          <cell r="CA89">
            <v>1</v>
          </cell>
          <cell r="CB89">
            <v>1</v>
          </cell>
          <cell r="CC89">
            <v>1.191849E-2</v>
          </cell>
        </row>
        <row r="90">
          <cell r="C90">
            <v>82</v>
          </cell>
          <cell r="D90" t="str">
            <v>Vintage at 425 Broadway (fka Promenade)</v>
          </cell>
          <cell r="E90" t="str">
            <v>Vintage at 425 Broadway (fka Promenade)</v>
          </cell>
          <cell r="F90" t="str">
            <v>Los Angeles Area</v>
          </cell>
          <cell r="G90" t="str">
            <v>425 Broadway- Suite A Santa Monica CA 90401</v>
          </cell>
          <cell r="H90" t="str">
            <v xml:space="preserve">425 Broadway- Suite A </v>
          </cell>
          <cell r="I90" t="str">
            <v>Santa Monica</v>
          </cell>
          <cell r="J90" t="str">
            <v>CA</v>
          </cell>
          <cell r="K90" t="str">
            <v>90401</v>
          </cell>
          <cell r="L90" t="str">
            <v>Santa Monica, CA</v>
          </cell>
          <cell r="M90">
            <v>2001</v>
          </cell>
          <cell r="N90">
            <v>1</v>
          </cell>
          <cell r="O90">
            <v>58</v>
          </cell>
          <cell r="P90">
            <v>495</v>
          </cell>
          <cell r="Q90">
            <v>0.85</v>
          </cell>
          <cell r="R90">
            <v>2653</v>
          </cell>
          <cell r="T90">
            <v>1.4</v>
          </cell>
          <cell r="U90">
            <v>3.7499999999999999E-2</v>
          </cell>
          <cell r="V90">
            <v>545000</v>
          </cell>
          <cell r="W90" t="str">
            <v>Cap Rate</v>
          </cell>
          <cell r="X90">
            <v>37.333333333333336</v>
          </cell>
          <cell r="Y90">
            <v>643678.16091954033</v>
          </cell>
          <cell r="Z90">
            <v>3.7499999999999999E-2</v>
          </cell>
          <cell r="AA90">
            <v>0</v>
          </cell>
          <cell r="AB90">
            <v>0.85</v>
          </cell>
          <cell r="AC90">
            <v>2653</v>
          </cell>
          <cell r="AD90">
            <v>58</v>
          </cell>
          <cell r="AE90">
            <v>495</v>
          </cell>
          <cell r="AG90">
            <v>6.5000000000000002E-2</v>
          </cell>
          <cell r="AH90">
            <v>100</v>
          </cell>
          <cell r="AI90">
            <v>0.22</v>
          </cell>
          <cell r="AJ90">
            <v>0.17</v>
          </cell>
          <cell r="AK90">
            <v>18.889662600000005</v>
          </cell>
          <cell r="AL90">
            <v>1.1076520355388004</v>
          </cell>
          <cell r="AM90">
            <v>0</v>
          </cell>
          <cell r="AN90">
            <v>-1.7399999999999999E-2</v>
          </cell>
          <cell r="AO90">
            <v>1.0902520355388003</v>
          </cell>
          <cell r="AQ90">
            <v>1.8464879999999999</v>
          </cell>
          <cell r="AR90">
            <v>-0.12002172</v>
          </cell>
          <cell r="AS90">
            <v>6.9599999999999995E-2</v>
          </cell>
          <cell r="AT90">
            <v>1.7960662799999998</v>
          </cell>
          <cell r="AU90">
            <v>-0.39513458159999998</v>
          </cell>
          <cell r="AV90">
            <v>-0.30533126760000001</v>
          </cell>
          <cell r="AW90">
            <v>-0.34233185869151006</v>
          </cell>
          <cell r="AX90">
            <v>-1.7399999999999999E-2</v>
          </cell>
          <cell r="AY90">
            <v>-0.75486644029151007</v>
          </cell>
          <cell r="AZ90">
            <v>0</v>
          </cell>
          <cell r="BA90">
            <v>1.0411998397084896</v>
          </cell>
          <cell r="BC90">
            <v>0.57971125637328358</v>
          </cell>
          <cell r="BE90">
            <v>3.5000000000000003E-2</v>
          </cell>
          <cell r="BF90">
            <v>3.7499999999999999E-2</v>
          </cell>
          <cell r="BG90">
            <v>3.6250000000000004E-2</v>
          </cell>
          <cell r="BH90">
            <v>28.722754198854883</v>
          </cell>
          <cell r="BI90">
            <v>0</v>
          </cell>
          <cell r="BJ90">
            <v>28.722754198854883</v>
          </cell>
          <cell r="BK90">
            <v>503724.33600000018</v>
          </cell>
          <cell r="BL90">
            <v>539704.64571428578</v>
          </cell>
          <cell r="BM90">
            <v>521714.49085714296</v>
          </cell>
          <cell r="BN90">
            <v>0.18551267592374709</v>
          </cell>
          <cell r="BO90">
            <v>30.259440469714292</v>
          </cell>
          <cell r="BP90">
            <v>-1.5366862708594091</v>
          </cell>
          <cell r="BQ90">
            <v>-5.0783697484341417E-2</v>
          </cell>
          <cell r="BS90">
            <v>375</v>
          </cell>
          <cell r="BT90">
            <v>185625</v>
          </cell>
          <cell r="BU90">
            <v>110</v>
          </cell>
          <cell r="BV90">
            <v>54450</v>
          </cell>
          <cell r="BW90">
            <v>240075</v>
          </cell>
          <cell r="BX90">
            <v>200000</v>
          </cell>
          <cell r="BY90">
            <v>440075</v>
          </cell>
          <cell r="CA90">
            <v>1</v>
          </cell>
          <cell r="CB90">
            <v>1</v>
          </cell>
          <cell r="CC90">
            <v>1.191849E-2</v>
          </cell>
        </row>
        <row r="91">
          <cell r="C91">
            <v>83</v>
          </cell>
          <cell r="D91" t="str">
            <v>Reserve at Empire Lakes</v>
          </cell>
          <cell r="E91" t="str">
            <v>Reserve at Empire Lakes</v>
          </cell>
          <cell r="F91" t="str">
            <v>Los Angeles Area</v>
          </cell>
          <cell r="G91" t="str">
            <v>11210 4th Street Rancho Cucamonga CA 91730</v>
          </cell>
          <cell r="H91" t="str">
            <v>11210 4th Street Rancho</v>
          </cell>
          <cell r="I91" t="str">
            <v xml:space="preserve"> Cucamonga</v>
          </cell>
          <cell r="J91" t="str">
            <v>CA</v>
          </cell>
          <cell r="K91" t="str">
            <v>91730</v>
          </cell>
          <cell r="L91" t="str">
            <v>Rancho Cucamonga, CA</v>
          </cell>
          <cell r="M91">
            <v>2005</v>
          </cell>
          <cell r="N91">
            <v>1</v>
          </cell>
          <cell r="O91">
            <v>467</v>
          </cell>
          <cell r="P91">
            <v>1023</v>
          </cell>
          <cell r="Q91">
            <v>0.96</v>
          </cell>
          <cell r="R91">
            <v>1757</v>
          </cell>
          <cell r="T91">
            <v>6.2</v>
          </cell>
          <cell r="U91">
            <v>4.4999999999999998E-2</v>
          </cell>
          <cell r="V91">
            <v>300000</v>
          </cell>
          <cell r="W91" t="str">
            <v>Cap Rate</v>
          </cell>
          <cell r="X91">
            <v>137.7777777777778</v>
          </cell>
          <cell r="Y91">
            <v>295027.36140851775</v>
          </cell>
          <cell r="Z91">
            <v>4.4999999999999991E-2</v>
          </cell>
          <cell r="AA91">
            <v>0</v>
          </cell>
          <cell r="AB91">
            <v>0.95499999999999996</v>
          </cell>
          <cell r="AC91">
            <v>1695</v>
          </cell>
          <cell r="AD91">
            <v>467</v>
          </cell>
          <cell r="AE91">
            <v>971</v>
          </cell>
          <cell r="AG91">
            <v>6.5000000000000002E-2</v>
          </cell>
          <cell r="AH91">
            <v>100</v>
          </cell>
          <cell r="AI91">
            <v>0.22</v>
          </cell>
          <cell r="AJ91">
            <v>0.15</v>
          </cell>
          <cell r="AK91">
            <v>12.737277000000001</v>
          </cell>
          <cell r="AL91">
            <v>6.013739750949</v>
          </cell>
          <cell r="AM91">
            <v>0</v>
          </cell>
          <cell r="AN91">
            <v>-0.1401</v>
          </cell>
          <cell r="AO91">
            <v>5.8736397509489997</v>
          </cell>
          <cell r="AQ91">
            <v>9.49878</v>
          </cell>
          <cell r="AR91">
            <v>-0.61742070000000004</v>
          </cell>
          <cell r="AS91">
            <v>0.56040000000000001</v>
          </cell>
          <cell r="AT91">
            <v>9.4417592999999993</v>
          </cell>
          <cell r="AU91">
            <v>-2.0771870459999997</v>
          </cell>
          <cell r="AV91">
            <v>-1.4162638949999999</v>
          </cell>
          <cell r="AW91">
            <v>-1.333572364234485</v>
          </cell>
          <cell r="AX91">
            <v>-0.1401</v>
          </cell>
          <cell r="AY91">
            <v>-3.5508594102344846</v>
          </cell>
          <cell r="AZ91">
            <v>0</v>
          </cell>
          <cell r="BA91">
            <v>5.8908998897655147</v>
          </cell>
          <cell r="BC91">
            <v>0.62391972752000946</v>
          </cell>
          <cell r="BE91">
            <v>4.4999999999999998E-2</v>
          </cell>
          <cell r="BF91">
            <v>4.7500000000000001E-2</v>
          </cell>
          <cell r="BG91">
            <v>4.6249999999999999E-2</v>
          </cell>
          <cell r="BH91">
            <v>127.37080842736248</v>
          </cell>
          <cell r="BI91">
            <v>0</v>
          </cell>
          <cell r="BJ91">
            <v>127.37080842736248</v>
          </cell>
          <cell r="BK91">
            <v>268153.2</v>
          </cell>
          <cell r="BL91">
            <v>283050.60000000003</v>
          </cell>
          <cell r="BM91">
            <v>275601.90000000002</v>
          </cell>
          <cell r="BN91">
            <v>-2.528063660477442E-2</v>
          </cell>
          <cell r="BO91">
            <v>128.70608730000001</v>
          </cell>
          <cell r="BP91">
            <v>-1.3352788726375309</v>
          </cell>
          <cell r="BQ91">
            <v>-1.0374636512142099E-2</v>
          </cell>
          <cell r="BS91">
            <v>200</v>
          </cell>
          <cell r="BT91">
            <v>194200</v>
          </cell>
          <cell r="BU91">
            <v>50</v>
          </cell>
          <cell r="BV91">
            <v>48550</v>
          </cell>
          <cell r="BW91">
            <v>242750</v>
          </cell>
          <cell r="BX91">
            <v>40000</v>
          </cell>
          <cell r="BY91">
            <v>282750</v>
          </cell>
          <cell r="CA91">
            <v>1</v>
          </cell>
          <cell r="CB91">
            <v>1</v>
          </cell>
          <cell r="CC91">
            <v>1.047E-2</v>
          </cell>
        </row>
        <row r="92">
          <cell r="C92">
            <v>84</v>
          </cell>
          <cell r="D92" t="str">
            <v>Centre Club Combined</v>
          </cell>
          <cell r="E92" t="str">
            <v>Centre Club Combined</v>
          </cell>
          <cell r="F92" t="str">
            <v>Los Angeles Area</v>
          </cell>
          <cell r="G92" t="str">
            <v>1005 N. Center Avenue Ontario CA 91764</v>
          </cell>
          <cell r="H92" t="str">
            <v xml:space="preserve">1005 N. Center Avenue </v>
          </cell>
          <cell r="I92" t="str">
            <v>Ontario</v>
          </cell>
          <cell r="J92" t="str">
            <v>CA</v>
          </cell>
          <cell r="K92" t="str">
            <v>91764</v>
          </cell>
          <cell r="L92" t="str">
            <v>Ontario, CA</v>
          </cell>
          <cell r="M92">
            <v>2002</v>
          </cell>
          <cell r="N92">
            <v>2</v>
          </cell>
          <cell r="O92">
            <v>412</v>
          </cell>
          <cell r="P92">
            <v>933.66401590457258</v>
          </cell>
          <cell r="Q92">
            <v>0.95819085487077527</v>
          </cell>
          <cell r="R92">
            <v>1689.1093439363817</v>
          </cell>
          <cell r="T92">
            <v>5.0999999999999996</v>
          </cell>
          <cell r="U92">
            <v>4.4999999999999998E-2</v>
          </cell>
          <cell r="V92">
            <v>280000</v>
          </cell>
          <cell r="W92" t="str">
            <v>Cap Rate</v>
          </cell>
          <cell r="X92">
            <v>113.33333333333333</v>
          </cell>
          <cell r="Y92">
            <v>275080.90614886727</v>
          </cell>
          <cell r="Z92">
            <v>4.4999999999999998E-2</v>
          </cell>
          <cell r="AA92">
            <v>0</v>
          </cell>
          <cell r="AB92">
            <v>0.98299999999999998</v>
          </cell>
          <cell r="AC92">
            <v>1684</v>
          </cell>
          <cell r="AD92">
            <v>412</v>
          </cell>
          <cell r="AE92">
            <v>924</v>
          </cell>
          <cell r="AG92">
            <v>6.5000000000000002E-2</v>
          </cell>
          <cell r="AH92">
            <v>100</v>
          </cell>
          <cell r="AI92">
            <v>0.22</v>
          </cell>
          <cell r="AJ92">
            <v>0.15</v>
          </cell>
          <cell r="AK92">
            <v>12.659522400000002</v>
          </cell>
          <cell r="AL92">
            <v>5.2730961843168007</v>
          </cell>
          <cell r="AM92">
            <v>0</v>
          </cell>
          <cell r="AN92">
            <v>-0.1236</v>
          </cell>
          <cell r="AO92">
            <v>5.149496184316801</v>
          </cell>
          <cell r="AQ92">
            <v>8.3256960000000007</v>
          </cell>
          <cell r="AR92">
            <v>-0.54117024000000002</v>
          </cell>
          <cell r="AS92">
            <v>0.49440000000000001</v>
          </cell>
          <cell r="AT92">
            <v>8.2789257600000017</v>
          </cell>
          <cell r="AU92">
            <v>-1.8213636672000004</v>
          </cell>
          <cell r="AV92">
            <v>-1.2418388640000002</v>
          </cell>
          <cell r="AW92">
            <v>-1.1198342301860182</v>
          </cell>
          <cell r="AX92">
            <v>-0.1236</v>
          </cell>
          <cell r="AY92">
            <v>-3.0647978973860188</v>
          </cell>
          <cell r="AZ92">
            <v>0</v>
          </cell>
          <cell r="BA92">
            <v>5.2141278626139833</v>
          </cell>
          <cell r="BC92">
            <v>0.62980729792339418</v>
          </cell>
          <cell r="BE92">
            <v>4.7500000000000001E-2</v>
          </cell>
          <cell r="BF92">
            <v>0.05</v>
          </cell>
          <cell r="BG92">
            <v>4.8750000000000002E-2</v>
          </cell>
          <cell r="BH92">
            <v>106.9564689766971</v>
          </cell>
          <cell r="BI92">
            <v>0</v>
          </cell>
          <cell r="BJ92">
            <v>106.9564689766971</v>
          </cell>
          <cell r="BK92">
            <v>253190.44800000003</v>
          </cell>
          <cell r="BL92">
            <v>266516.2610526316</v>
          </cell>
          <cell r="BM92">
            <v>259853.35452631582</v>
          </cell>
          <cell r="BN92">
            <v>-4.1131533113225816E-2</v>
          </cell>
          <cell r="BO92">
            <v>107.05958206484212</v>
          </cell>
          <cell r="BP92">
            <v>-0.1031130881450224</v>
          </cell>
          <cell r="BQ92">
            <v>-9.631374058846065E-4</v>
          </cell>
          <cell r="BS92">
            <v>200</v>
          </cell>
          <cell r="BT92">
            <v>184800</v>
          </cell>
          <cell r="BU92">
            <v>50</v>
          </cell>
          <cell r="BV92">
            <v>46200</v>
          </cell>
          <cell r="BW92">
            <v>231000</v>
          </cell>
          <cell r="BX92">
            <v>40000</v>
          </cell>
          <cell r="BY92">
            <v>271000</v>
          </cell>
          <cell r="CA92">
            <v>1</v>
          </cell>
          <cell r="CB92">
            <v>1</v>
          </cell>
          <cell r="CC92">
            <v>1.047E-2</v>
          </cell>
        </row>
        <row r="93">
          <cell r="C93">
            <v>85</v>
          </cell>
          <cell r="D93" t="str">
            <v>Vintage</v>
          </cell>
          <cell r="E93" t="str">
            <v>Vintage</v>
          </cell>
          <cell r="F93" t="str">
            <v>Los Angeles Area</v>
          </cell>
          <cell r="G93" t="str">
            <v>955 N Duesenberg Drive Ontario CA 91764</v>
          </cell>
          <cell r="H93" t="str">
            <v xml:space="preserve">955 N Duesenberg Drive </v>
          </cell>
          <cell r="I93" t="str">
            <v>Ontario</v>
          </cell>
          <cell r="J93" t="str">
            <v>CA</v>
          </cell>
          <cell r="K93" t="str">
            <v>91764</v>
          </cell>
          <cell r="L93" t="str">
            <v>Ontario, CA</v>
          </cell>
          <cell r="M93">
            <v>2007</v>
          </cell>
          <cell r="N93">
            <v>1</v>
          </cell>
          <cell r="O93">
            <v>300</v>
          </cell>
          <cell r="P93">
            <v>1013</v>
          </cell>
          <cell r="Q93">
            <v>0.95</v>
          </cell>
          <cell r="R93">
            <v>1677</v>
          </cell>
          <cell r="T93">
            <v>4.0999999999999996</v>
          </cell>
          <cell r="U93">
            <v>4.4999999999999998E-2</v>
          </cell>
          <cell r="V93">
            <v>305000</v>
          </cell>
          <cell r="W93" t="str">
            <v>Cap Rate</v>
          </cell>
          <cell r="X93">
            <v>91.1111111111111</v>
          </cell>
          <cell r="Y93">
            <v>303703.70370370371</v>
          </cell>
          <cell r="Z93">
            <v>4.4999999999999998E-2</v>
          </cell>
          <cell r="AA93">
            <v>0</v>
          </cell>
          <cell r="AB93">
            <v>0.98299999999999998</v>
          </cell>
          <cell r="AC93">
            <v>1782</v>
          </cell>
          <cell r="AD93">
            <v>300</v>
          </cell>
          <cell r="AE93">
            <v>1013</v>
          </cell>
          <cell r="AG93">
            <v>6.5000000000000002E-2</v>
          </cell>
          <cell r="AH93">
            <v>100</v>
          </cell>
          <cell r="AI93">
            <v>0.22</v>
          </cell>
          <cell r="AJ93">
            <v>0.15</v>
          </cell>
          <cell r="AK93">
            <v>13.3522452</v>
          </cell>
          <cell r="AL93">
            <v>4.0497359691599994</v>
          </cell>
          <cell r="AM93">
            <v>0</v>
          </cell>
          <cell r="AN93">
            <v>-0.09</v>
          </cell>
          <cell r="AO93">
            <v>3.9597359691599996</v>
          </cell>
          <cell r="AQ93">
            <v>6.4151999999999996</v>
          </cell>
          <cell r="AR93">
            <v>-0.41698799999999997</v>
          </cell>
          <cell r="AS93">
            <v>0.36</v>
          </cell>
          <cell r="AT93">
            <v>6.358212</v>
          </cell>
          <cell r="AU93">
            <v>-1.3988066400000001</v>
          </cell>
          <cell r="AV93">
            <v>-0.95373179999999991</v>
          </cell>
          <cell r="AW93">
            <v>-0.86090297398176285</v>
          </cell>
          <cell r="AX93">
            <v>-0.09</v>
          </cell>
          <cell r="AY93">
            <v>-2.349709613981763</v>
          </cell>
          <cell r="AZ93">
            <v>0</v>
          </cell>
          <cell r="BA93">
            <v>4.0085023860182369</v>
          </cell>
          <cell r="BC93">
            <v>0.63044490904333439</v>
          </cell>
          <cell r="BE93">
            <v>4.7500000000000001E-2</v>
          </cell>
          <cell r="BF93">
            <v>0.05</v>
          </cell>
          <cell r="BG93">
            <v>4.8750000000000002E-2</v>
          </cell>
          <cell r="BH93">
            <v>82.225689969604858</v>
          </cell>
          <cell r="BI93">
            <v>0</v>
          </cell>
          <cell r="BJ93">
            <v>82.225689969604858</v>
          </cell>
          <cell r="BK93">
            <v>267044.90399999998</v>
          </cell>
          <cell r="BL93">
            <v>281099.89894736843</v>
          </cell>
          <cell r="BM93">
            <v>274072.40147368424</v>
          </cell>
          <cell r="BN93">
            <v>-6.5396755417956531E-2</v>
          </cell>
          <cell r="BO93">
            <v>82.221720442105266</v>
          </cell>
          <cell r="BP93">
            <v>3.9695274995921181E-3</v>
          </cell>
          <cell r="BQ93">
            <v>4.8278331786777429E-5</v>
          </cell>
          <cell r="BS93">
            <v>200</v>
          </cell>
          <cell r="BT93">
            <v>202600</v>
          </cell>
          <cell r="BU93">
            <v>50</v>
          </cell>
          <cell r="BV93">
            <v>50650</v>
          </cell>
          <cell r="BW93">
            <v>253250</v>
          </cell>
          <cell r="BX93">
            <v>40000</v>
          </cell>
          <cell r="BY93">
            <v>293250</v>
          </cell>
          <cell r="CA93">
            <v>1</v>
          </cell>
          <cell r="CB93">
            <v>1</v>
          </cell>
          <cell r="CC93">
            <v>1.047E-2</v>
          </cell>
        </row>
        <row r="94">
          <cell r="C94">
            <v>86</v>
          </cell>
          <cell r="D94" t="str">
            <v>Eagle Canyon</v>
          </cell>
          <cell r="E94" t="str">
            <v>Eagle Canyon</v>
          </cell>
          <cell r="F94" t="str">
            <v>Los Angeles Area</v>
          </cell>
          <cell r="G94" t="str">
            <v>13316 Woodsorrel Road Chino Hills CA 91709</v>
          </cell>
          <cell r="H94" t="str">
            <v xml:space="preserve">13316 Woodsorrel Road </v>
          </cell>
          <cell r="I94" t="str">
            <v>Chino Hills</v>
          </cell>
          <cell r="J94" t="str">
            <v>CA</v>
          </cell>
          <cell r="K94" t="str">
            <v>91709</v>
          </cell>
          <cell r="L94" t="str">
            <v>Chino Hills, CA</v>
          </cell>
          <cell r="M94">
            <v>1985</v>
          </cell>
          <cell r="N94">
            <v>1</v>
          </cell>
          <cell r="O94">
            <v>252</v>
          </cell>
          <cell r="P94">
            <v>1002</v>
          </cell>
          <cell r="Q94">
            <v>0.97</v>
          </cell>
          <cell r="R94">
            <v>1893</v>
          </cell>
          <cell r="T94">
            <v>3.5</v>
          </cell>
          <cell r="U94">
            <v>4.2500000000000003E-2</v>
          </cell>
          <cell r="V94">
            <v>320000</v>
          </cell>
          <cell r="W94" t="str">
            <v>Cap Rate</v>
          </cell>
          <cell r="X94">
            <v>82.35294117647058</v>
          </cell>
          <cell r="Y94">
            <v>326797.38562091498</v>
          </cell>
          <cell r="Z94">
            <v>4.2500000000000003E-2</v>
          </cell>
          <cell r="AA94">
            <v>0</v>
          </cell>
          <cell r="AB94">
            <v>0.97199999999999998</v>
          </cell>
          <cell r="AC94">
            <v>1818</v>
          </cell>
          <cell r="AD94">
            <v>252</v>
          </cell>
          <cell r="AE94">
            <v>940</v>
          </cell>
          <cell r="AG94">
            <v>6.5000000000000002E-2</v>
          </cell>
          <cell r="AH94">
            <v>100</v>
          </cell>
          <cell r="AI94">
            <v>0.22</v>
          </cell>
          <cell r="AJ94">
            <v>0.15</v>
          </cell>
          <cell r="AK94">
            <v>13.606714800000002</v>
          </cell>
          <cell r="AL94">
            <v>3.4666099430256003</v>
          </cell>
          <cell r="AM94">
            <v>0</v>
          </cell>
          <cell r="AN94">
            <v>-7.5600000000000001E-2</v>
          </cell>
          <cell r="AO94">
            <v>3.3910099430256002</v>
          </cell>
          <cell r="AQ94">
            <v>5.4976320000000003</v>
          </cell>
          <cell r="AR94">
            <v>-0.35734608000000001</v>
          </cell>
          <cell r="AS94">
            <v>0.3024</v>
          </cell>
          <cell r="AT94">
            <v>5.4426859200000006</v>
          </cell>
          <cell r="AU94">
            <v>-1.1973909024000002</v>
          </cell>
          <cell r="AV94">
            <v>-0.81640288800000005</v>
          </cell>
          <cell r="AW94">
            <v>-0.7568592086604129</v>
          </cell>
          <cell r="AX94">
            <v>-7.5600000000000001E-2</v>
          </cell>
          <cell r="AY94">
            <v>-2.029850111060413</v>
          </cell>
          <cell r="AZ94">
            <v>0</v>
          </cell>
          <cell r="BA94">
            <v>3.4128358089395876</v>
          </cell>
          <cell r="BC94">
            <v>0.62704992702198536</v>
          </cell>
          <cell r="BE94">
            <v>4.4999999999999998E-2</v>
          </cell>
          <cell r="BF94">
            <v>0.05</v>
          </cell>
          <cell r="BG94">
            <v>4.7500000000000001E-2</v>
          </cell>
          <cell r="BH94">
            <v>71.849174925043954</v>
          </cell>
          <cell r="BI94">
            <v>0</v>
          </cell>
          <cell r="BJ94">
            <v>71.849174925043954</v>
          </cell>
          <cell r="BK94">
            <v>272134.29600000003</v>
          </cell>
          <cell r="BL94">
            <v>302371.44000000006</v>
          </cell>
          <cell r="BM94">
            <v>287252.86800000002</v>
          </cell>
          <cell r="BN94">
            <v>7.9048000000001561E-3</v>
          </cell>
          <cell r="BO94">
            <v>72.387722736000001</v>
          </cell>
          <cell r="BP94">
            <v>-0.53854781095604665</v>
          </cell>
          <cell r="BQ94">
            <v>-7.4397672782184898E-3</v>
          </cell>
          <cell r="BS94">
            <v>200</v>
          </cell>
          <cell r="BT94">
            <v>188000</v>
          </cell>
          <cell r="BU94">
            <v>50</v>
          </cell>
          <cell r="BV94">
            <v>47000</v>
          </cell>
          <cell r="BW94">
            <v>235000</v>
          </cell>
          <cell r="BX94">
            <v>50000</v>
          </cell>
          <cell r="BY94">
            <v>285000</v>
          </cell>
          <cell r="CA94">
            <v>1</v>
          </cell>
          <cell r="CB94">
            <v>1</v>
          </cell>
          <cell r="CC94">
            <v>1.0534E-2</v>
          </cell>
        </row>
        <row r="95">
          <cell r="C95">
            <v>87</v>
          </cell>
          <cell r="D95" t="str">
            <v>Portofino</v>
          </cell>
          <cell r="E95" t="str">
            <v>Portofino</v>
          </cell>
          <cell r="F95" t="str">
            <v>Los Angeles Area</v>
          </cell>
          <cell r="G95" t="str">
            <v>2851 Bedford Lane Chino Hills CA 91709</v>
          </cell>
          <cell r="H95" t="str">
            <v xml:space="preserve">2851 Bedford Lane </v>
          </cell>
          <cell r="I95" t="str">
            <v>Chino Hills</v>
          </cell>
          <cell r="J95" t="str">
            <v>CA</v>
          </cell>
          <cell r="K95" t="str">
            <v>91709</v>
          </cell>
          <cell r="L95" t="str">
            <v>Chino Hills, CA</v>
          </cell>
          <cell r="M95">
            <v>1989</v>
          </cell>
          <cell r="N95">
            <v>1</v>
          </cell>
          <cell r="O95">
            <v>176</v>
          </cell>
          <cell r="P95">
            <v>873</v>
          </cell>
          <cell r="Q95">
            <v>0.97</v>
          </cell>
          <cell r="R95">
            <v>1855</v>
          </cell>
          <cell r="T95">
            <v>2.6</v>
          </cell>
          <cell r="U95">
            <v>4.4999999999999998E-2</v>
          </cell>
          <cell r="V95">
            <v>335000</v>
          </cell>
          <cell r="W95" t="str">
            <v>Cap Rate</v>
          </cell>
          <cell r="X95">
            <v>57.777777777777779</v>
          </cell>
          <cell r="Y95">
            <v>328282.82828282827</v>
          </cell>
          <cell r="Z95">
            <v>4.4999999999999998E-2</v>
          </cell>
          <cell r="AA95">
            <v>0</v>
          </cell>
          <cell r="AB95">
            <v>0.96</v>
          </cell>
          <cell r="AC95">
            <v>1831</v>
          </cell>
          <cell r="AD95">
            <v>176</v>
          </cell>
          <cell r="AE95">
            <v>873</v>
          </cell>
          <cell r="AG95">
            <v>6.5000000000000002E-2</v>
          </cell>
          <cell r="AH95">
            <v>100</v>
          </cell>
          <cell r="AI95">
            <v>0.22</v>
          </cell>
          <cell r="AJ95">
            <v>0.15</v>
          </cell>
          <cell r="AK95">
            <v>13.698606600000003</v>
          </cell>
          <cell r="AL95">
            <v>2.4374752639775998</v>
          </cell>
          <cell r="AM95">
            <v>0</v>
          </cell>
          <cell r="AN95">
            <v>-5.28E-2</v>
          </cell>
          <cell r="AO95">
            <v>2.3846752639775999</v>
          </cell>
          <cell r="AQ95">
            <v>3.8670719999999998</v>
          </cell>
          <cell r="AR95">
            <v>-0.25135967999999997</v>
          </cell>
          <cell r="AS95">
            <v>0.2112</v>
          </cell>
          <cell r="AT95">
            <v>3.8269123199999999</v>
          </cell>
          <cell r="AU95">
            <v>-0.84192071039999994</v>
          </cell>
          <cell r="AV95">
            <v>-0.57403684799999999</v>
          </cell>
          <cell r="AW95">
            <v>-0.52101252303364143</v>
          </cell>
          <cell r="AX95">
            <v>-5.28E-2</v>
          </cell>
          <cell r="AY95">
            <v>-1.4157332334336412</v>
          </cell>
          <cell r="AZ95">
            <v>0</v>
          </cell>
          <cell r="BA95">
            <v>2.4111790865663587</v>
          </cell>
          <cell r="BC95">
            <v>0.63005861774391492</v>
          </cell>
          <cell r="BE95">
            <v>4.7500000000000001E-2</v>
          </cell>
          <cell r="BF95">
            <v>0.05</v>
          </cell>
          <cell r="BG95">
            <v>4.8750000000000002E-2</v>
          </cell>
          <cell r="BH95">
            <v>49.460083827002229</v>
          </cell>
          <cell r="BI95">
            <v>0</v>
          </cell>
          <cell r="BJ95">
            <v>49.460083827002229</v>
          </cell>
          <cell r="BK95">
            <v>273972.13200000004</v>
          </cell>
          <cell r="BL95">
            <v>288391.71789473691</v>
          </cell>
          <cell r="BM95">
            <v>281181.92494736845</v>
          </cell>
          <cell r="BN95">
            <v>4.8208480698484379E-2</v>
          </cell>
          <cell r="BO95">
            <v>49.488018790736845</v>
          </cell>
          <cell r="BP95">
            <v>-2.7934963734615792E-2</v>
          </cell>
          <cell r="BQ95">
            <v>-5.6447933090109093E-4</v>
          </cell>
          <cell r="BS95">
            <v>200</v>
          </cell>
          <cell r="BT95">
            <v>174600</v>
          </cell>
          <cell r="BU95">
            <v>50</v>
          </cell>
          <cell r="BV95">
            <v>43650</v>
          </cell>
          <cell r="BW95">
            <v>218250</v>
          </cell>
          <cell r="BX95">
            <v>50000</v>
          </cell>
          <cell r="BY95">
            <v>268250</v>
          </cell>
          <cell r="CA95">
            <v>1</v>
          </cell>
          <cell r="CB95">
            <v>1</v>
          </cell>
          <cell r="CC95">
            <v>1.0534E-2</v>
          </cell>
        </row>
        <row r="96">
          <cell r="C96">
            <v>88</v>
          </cell>
          <cell r="D96" t="str">
            <v>Westgate (fka Westgate I)</v>
          </cell>
          <cell r="E96" t="str">
            <v>Westgate (fka Westgate I)</v>
          </cell>
          <cell r="F96" t="str">
            <v>Los Angeles Area</v>
          </cell>
          <cell r="G96" t="str">
            <v>231 South De Lacey Avenue Pasadena CA 91105</v>
          </cell>
          <cell r="H96" t="str">
            <v xml:space="preserve">231 South De Lacey Avenue </v>
          </cell>
          <cell r="I96" t="str">
            <v>Pasadena</v>
          </cell>
          <cell r="J96" t="str">
            <v>CA</v>
          </cell>
          <cell r="K96" t="str">
            <v>91105</v>
          </cell>
          <cell r="L96" t="str">
            <v xml:space="preserve">Pasadena, CA </v>
          </cell>
          <cell r="M96">
            <v>2010</v>
          </cell>
          <cell r="N96">
            <v>1</v>
          </cell>
          <cell r="O96">
            <v>480</v>
          </cell>
          <cell r="P96">
            <v>938</v>
          </cell>
          <cell r="Q96">
            <v>0.95</v>
          </cell>
          <cell r="R96">
            <v>2797</v>
          </cell>
          <cell r="T96">
            <v>10.8</v>
          </cell>
          <cell r="U96">
            <v>0.04</v>
          </cell>
          <cell r="V96">
            <v>515000</v>
          </cell>
          <cell r="W96" t="str">
            <v>Cap Rate</v>
          </cell>
          <cell r="X96">
            <v>270</v>
          </cell>
          <cell r="Y96">
            <v>562500</v>
          </cell>
          <cell r="Z96">
            <v>0.04</v>
          </cell>
          <cell r="AA96">
            <v>0</v>
          </cell>
          <cell r="AB96">
            <v>0.97699999999999998</v>
          </cell>
          <cell r="AC96">
            <v>2716</v>
          </cell>
          <cell r="AD96">
            <v>480</v>
          </cell>
          <cell r="AE96">
            <v>876</v>
          </cell>
          <cell r="AG96">
            <v>6.5000000000000002E-2</v>
          </cell>
          <cell r="AH96">
            <v>100</v>
          </cell>
          <cell r="AI96">
            <v>0.22</v>
          </cell>
          <cell r="AJ96">
            <v>0.17</v>
          </cell>
          <cell r="AK96">
            <v>19.320847199999999</v>
          </cell>
          <cell r="AL96">
            <v>9.3760207292159983</v>
          </cell>
          <cell r="AM96">
            <v>0</v>
          </cell>
          <cell r="AN96">
            <v>-0.14399999999999999</v>
          </cell>
          <cell r="AO96">
            <v>9.2320207292159981</v>
          </cell>
          <cell r="AQ96">
            <v>15.644159999999999</v>
          </cell>
          <cell r="AR96">
            <v>-1.0168704</v>
          </cell>
          <cell r="AS96">
            <v>0.57599999999999996</v>
          </cell>
          <cell r="AT96">
            <v>15.2032896</v>
          </cell>
          <cell r="AU96">
            <v>-3.344723712</v>
          </cell>
          <cell r="AV96">
            <v>-2.5845592320000002</v>
          </cell>
          <cell r="AW96">
            <v>-2.3766211805467914</v>
          </cell>
          <cell r="AX96">
            <v>-0.14399999999999999</v>
          </cell>
          <cell r="AY96">
            <v>-5.8653448925467915</v>
          </cell>
          <cell r="AZ96">
            <v>0</v>
          </cell>
          <cell r="BA96">
            <v>9.3379447074532074</v>
          </cell>
          <cell r="BC96">
            <v>0.61420554058597998</v>
          </cell>
          <cell r="BE96">
            <v>0.04</v>
          </cell>
          <cell r="BF96">
            <v>4.4999999999999998E-2</v>
          </cell>
          <cell r="BG96">
            <v>4.2499999999999996E-2</v>
          </cell>
          <cell r="BH96">
            <v>219.71634605772255</v>
          </cell>
          <cell r="BI96">
            <v>0</v>
          </cell>
          <cell r="BJ96">
            <v>219.71634605772255</v>
          </cell>
          <cell r="BK96">
            <v>429352.16000000003</v>
          </cell>
          <cell r="BL96">
            <v>483021.17999999993</v>
          </cell>
          <cell r="BM96">
            <v>456186.67</v>
          </cell>
          <cell r="BN96">
            <v>-0.16274516389531257</v>
          </cell>
          <cell r="BO96">
            <v>218.9696016</v>
          </cell>
          <cell r="BP96">
            <v>0.74674445772254217</v>
          </cell>
          <cell r="BQ96">
            <v>3.410265407920221E-3</v>
          </cell>
          <cell r="BS96">
            <v>375</v>
          </cell>
          <cell r="BT96">
            <v>328500</v>
          </cell>
          <cell r="BU96">
            <v>110</v>
          </cell>
          <cell r="BV96">
            <v>96360</v>
          </cell>
          <cell r="BW96">
            <v>424860</v>
          </cell>
          <cell r="BX96">
            <v>120000</v>
          </cell>
          <cell r="BY96">
            <v>544860</v>
          </cell>
          <cell r="CA96">
            <v>1</v>
          </cell>
          <cell r="CB96">
            <v>1</v>
          </cell>
          <cell r="CC96">
            <v>1.081677E-2</v>
          </cell>
        </row>
        <row r="97">
          <cell r="C97">
            <v>89</v>
          </cell>
          <cell r="D97" t="str">
            <v>Prado (fka Glendale)</v>
          </cell>
          <cell r="E97" t="str">
            <v>Prado (fka Glendale)</v>
          </cell>
          <cell r="F97" t="str">
            <v>Los Angeles Area</v>
          </cell>
          <cell r="G97" t="str">
            <v>201 W. Fairview Glendale CA 91202</v>
          </cell>
          <cell r="H97" t="str">
            <v xml:space="preserve">201 W. Fairview </v>
          </cell>
          <cell r="I97" t="str">
            <v>Glendale</v>
          </cell>
          <cell r="J97" t="str">
            <v>CA</v>
          </cell>
          <cell r="K97" t="str">
            <v>91202</v>
          </cell>
          <cell r="L97" t="str">
            <v>Glendale, CA</v>
          </cell>
          <cell r="M97">
            <v>1988</v>
          </cell>
          <cell r="N97">
            <v>1</v>
          </cell>
          <cell r="O97">
            <v>264</v>
          </cell>
          <cell r="P97">
            <v>988</v>
          </cell>
          <cell r="Q97">
            <v>0.98</v>
          </cell>
          <cell r="R97">
            <v>2374</v>
          </cell>
          <cell r="T97">
            <v>5.2</v>
          </cell>
          <cell r="U97">
            <v>4.7500000000000001E-2</v>
          </cell>
          <cell r="V97">
            <v>435000</v>
          </cell>
          <cell r="W97" t="str">
            <v>Cap Rate</v>
          </cell>
          <cell r="X97">
            <v>109.47368421052632</v>
          </cell>
          <cell r="Y97">
            <v>414673.04625199363</v>
          </cell>
          <cell r="Z97">
            <v>4.7500000000000001E-2</v>
          </cell>
          <cell r="AA97">
            <v>0</v>
          </cell>
          <cell r="AB97">
            <v>0.996</v>
          </cell>
          <cell r="AC97">
            <v>2419</v>
          </cell>
          <cell r="AD97">
            <v>264</v>
          </cell>
          <cell r="AE97">
            <v>974</v>
          </cell>
          <cell r="AG97">
            <v>6.5000000000000002E-2</v>
          </cell>
          <cell r="AH97">
            <v>100</v>
          </cell>
          <cell r="AI97">
            <v>0.22</v>
          </cell>
          <cell r="AJ97">
            <v>0.17</v>
          </cell>
          <cell r="AK97">
            <v>17.2881198</v>
          </cell>
          <cell r="AL97">
            <v>4.6142683270992002</v>
          </cell>
          <cell r="AM97">
            <v>0</v>
          </cell>
          <cell r="AN97">
            <v>-7.9200000000000007E-2</v>
          </cell>
          <cell r="AO97">
            <v>4.5350683270992</v>
          </cell>
          <cell r="AQ97">
            <v>7.663392</v>
          </cell>
          <cell r="AR97">
            <v>-0.49812048000000003</v>
          </cell>
          <cell r="AS97">
            <v>0.31680000000000003</v>
          </cell>
          <cell r="AT97">
            <v>7.4820715199999999</v>
          </cell>
          <cell r="AU97">
            <v>-1.6460557344</v>
          </cell>
          <cell r="AV97">
            <v>-1.2719521584</v>
          </cell>
          <cell r="AW97">
            <v>-1.1156172649403489</v>
          </cell>
          <cell r="AX97">
            <v>-7.9200000000000007E-2</v>
          </cell>
          <cell r="AY97">
            <v>-2.8408729993403492</v>
          </cell>
          <cell r="AZ97">
            <v>0</v>
          </cell>
          <cell r="BA97">
            <v>4.6411985206596507</v>
          </cell>
          <cell r="BC97">
            <v>0.62030929646334776</v>
          </cell>
          <cell r="BE97">
            <v>4.2500000000000003E-2</v>
          </cell>
          <cell r="BF97">
            <v>4.7500000000000001E-2</v>
          </cell>
          <cell r="BG97">
            <v>4.4999999999999998E-2</v>
          </cell>
          <cell r="BH97">
            <v>103.1377449035478</v>
          </cell>
          <cell r="BI97">
            <v>0</v>
          </cell>
          <cell r="BJ97">
            <v>103.1377449035478</v>
          </cell>
          <cell r="BK97">
            <v>363960.41684210527</v>
          </cell>
          <cell r="BL97">
            <v>406779.28941176471</v>
          </cell>
          <cell r="BM97">
            <v>385369.85312693496</v>
          </cell>
          <cell r="BN97">
            <v>-0.34946597152731318</v>
          </cell>
          <cell r="BO97">
            <v>101.73764122551084</v>
          </cell>
          <cell r="BP97">
            <v>1.400103678036956</v>
          </cell>
          <cell r="BQ97">
            <v>1.37619042585575E-2</v>
          </cell>
          <cell r="BS97">
            <v>375</v>
          </cell>
          <cell r="BT97">
            <v>365250</v>
          </cell>
          <cell r="BU97">
            <v>110</v>
          </cell>
          <cell r="BV97">
            <v>107140</v>
          </cell>
          <cell r="BW97">
            <v>472390</v>
          </cell>
          <cell r="BX97">
            <v>120000</v>
          </cell>
          <cell r="BY97">
            <v>592390</v>
          </cell>
          <cell r="CA97">
            <v>1</v>
          </cell>
          <cell r="CB97">
            <v>1</v>
          </cell>
          <cell r="CC97">
            <v>1.081677E-2</v>
          </cell>
        </row>
        <row r="98">
          <cell r="C98">
            <v>90</v>
          </cell>
          <cell r="D98" t="str">
            <v>Residences at Westgate I (fka Westage II)</v>
          </cell>
          <cell r="E98" t="str">
            <v>Residences at Westgate I (fka Westage II)</v>
          </cell>
          <cell r="F98" t="str">
            <v>Los Angeles Area</v>
          </cell>
          <cell r="G98" t="str">
            <v>231 South De Lacey Avenue Pasadena CA 91105</v>
          </cell>
          <cell r="H98" t="str">
            <v xml:space="preserve">231 South De Lacey Avenue </v>
          </cell>
          <cell r="I98" t="str">
            <v>Pasadena</v>
          </cell>
          <cell r="J98" t="str">
            <v>CA</v>
          </cell>
          <cell r="K98" t="str">
            <v>91105</v>
          </cell>
          <cell r="L98" t="str">
            <v>Pasadena, CA</v>
          </cell>
          <cell r="M98">
            <v>2014</v>
          </cell>
          <cell r="N98">
            <v>1</v>
          </cell>
          <cell r="O98">
            <v>252</v>
          </cell>
          <cell r="P98">
            <v>1306</v>
          </cell>
          <cell r="Q98">
            <v>0.97</v>
          </cell>
          <cell r="R98">
            <v>3514</v>
          </cell>
          <cell r="T98">
            <v>6.4</v>
          </cell>
          <cell r="U98">
            <v>0.04</v>
          </cell>
          <cell r="V98">
            <v>585000</v>
          </cell>
          <cell r="W98" t="str">
            <v>Cap Rate</v>
          </cell>
          <cell r="X98">
            <v>160</v>
          </cell>
          <cell r="Y98">
            <v>634920.63492063491</v>
          </cell>
          <cell r="Z98">
            <v>0.04</v>
          </cell>
          <cell r="AA98">
            <v>0</v>
          </cell>
          <cell r="AB98">
            <v>0.97</v>
          </cell>
          <cell r="AC98">
            <v>3514</v>
          </cell>
          <cell r="AD98">
            <v>252</v>
          </cell>
          <cell r="AE98">
            <v>1306</v>
          </cell>
          <cell r="AG98">
            <v>6.5000000000000002E-2</v>
          </cell>
          <cell r="AH98">
            <v>100</v>
          </cell>
          <cell r="AI98">
            <v>0.22</v>
          </cell>
          <cell r="AJ98">
            <v>0.17</v>
          </cell>
          <cell r="AK98">
            <v>24.782518799999998</v>
          </cell>
          <cell r="AL98">
            <v>6.3138918797135988</v>
          </cell>
          <cell r="AM98">
            <v>0</v>
          </cell>
          <cell r="AN98">
            <v>-7.5600000000000001E-2</v>
          </cell>
          <cell r="AO98">
            <v>6.2382918797135991</v>
          </cell>
          <cell r="AQ98">
            <v>10.626336</v>
          </cell>
          <cell r="AR98">
            <v>-0.69071184000000008</v>
          </cell>
          <cell r="AS98">
            <v>0.3024</v>
          </cell>
          <cell r="AT98">
            <v>10.23802416</v>
          </cell>
          <cell r="AU98">
            <v>-2.2523653152000001</v>
          </cell>
          <cell r="AV98">
            <v>-1.7404641072000002</v>
          </cell>
          <cell r="AW98">
            <v>-1.6047725173649361</v>
          </cell>
          <cell r="AX98">
            <v>-7.5600000000000001E-2</v>
          </cell>
          <cell r="AY98">
            <v>-3.932737832564936</v>
          </cell>
          <cell r="AZ98">
            <v>0</v>
          </cell>
          <cell r="BA98">
            <v>6.3052863274350646</v>
          </cell>
          <cell r="BC98">
            <v>0.61586945184890685</v>
          </cell>
          <cell r="BE98">
            <v>0.04</v>
          </cell>
          <cell r="BF98">
            <v>4.4999999999999998E-2</v>
          </cell>
          <cell r="BG98">
            <v>4.2499999999999996E-2</v>
          </cell>
          <cell r="BH98">
            <v>148.35967829258976</v>
          </cell>
          <cell r="BI98">
            <v>0</v>
          </cell>
          <cell r="BJ98">
            <v>148.35967829258976</v>
          </cell>
          <cell r="BK98">
            <v>550722.6399999999</v>
          </cell>
          <cell r="BL98">
            <v>619562.97</v>
          </cell>
          <cell r="BM98">
            <v>585142.80499999993</v>
          </cell>
          <cell r="BN98">
            <v>-0.18815860341861379</v>
          </cell>
          <cell r="BO98">
            <v>147.45598686</v>
          </cell>
          <cell r="BP98">
            <v>0.90369143258976692</v>
          </cell>
          <cell r="BQ98">
            <v>6.128550300556812E-3</v>
          </cell>
          <cell r="BS98">
            <v>350</v>
          </cell>
          <cell r="BT98">
            <v>457100</v>
          </cell>
          <cell r="BU98">
            <v>110</v>
          </cell>
          <cell r="BV98">
            <v>143660</v>
          </cell>
          <cell r="BW98">
            <v>600760</v>
          </cell>
          <cell r="BX98">
            <v>120000</v>
          </cell>
          <cell r="BY98">
            <v>720760</v>
          </cell>
          <cell r="CA98">
            <v>1</v>
          </cell>
          <cell r="CB98">
            <v>1</v>
          </cell>
          <cell r="CC98">
            <v>1.081677E-2</v>
          </cell>
        </row>
        <row r="99">
          <cell r="C99">
            <v>91</v>
          </cell>
          <cell r="D99" t="str">
            <v>Elevé</v>
          </cell>
          <cell r="E99" t="str">
            <v>Elevé</v>
          </cell>
          <cell r="F99" t="str">
            <v>Los Angeles Area</v>
          </cell>
          <cell r="G99" t="str">
            <v>200 East Broadway Glendale CA 91205</v>
          </cell>
          <cell r="H99" t="str">
            <v xml:space="preserve">200 East Broadway </v>
          </cell>
          <cell r="I99" t="str">
            <v>Glendale</v>
          </cell>
          <cell r="J99" t="str">
            <v>CA</v>
          </cell>
          <cell r="K99" t="str">
            <v>91205</v>
          </cell>
          <cell r="L99" t="str">
            <v>Glendale, CA</v>
          </cell>
          <cell r="M99">
            <v>2013</v>
          </cell>
          <cell r="N99">
            <v>1</v>
          </cell>
          <cell r="O99">
            <v>208</v>
          </cell>
          <cell r="P99">
            <v>548</v>
          </cell>
          <cell r="Q99">
            <v>0.97</v>
          </cell>
          <cell r="R99">
            <v>2024</v>
          </cell>
          <cell r="T99">
            <v>3.1</v>
          </cell>
          <cell r="U99">
            <v>4.2500000000000003E-2</v>
          </cell>
          <cell r="V99">
            <v>340000</v>
          </cell>
          <cell r="W99" t="str">
            <v>Cap Rate</v>
          </cell>
          <cell r="X99">
            <v>72.941176470588232</v>
          </cell>
          <cell r="Y99">
            <v>350678.73303167423</v>
          </cell>
          <cell r="Z99">
            <v>4.2500000000000003E-2</v>
          </cell>
          <cell r="AA99">
            <v>0</v>
          </cell>
          <cell r="AB99">
            <v>0.98599999999999999</v>
          </cell>
          <cell r="AC99">
            <v>2141</v>
          </cell>
          <cell r="AD99">
            <v>208</v>
          </cell>
          <cell r="AE99">
            <v>547</v>
          </cell>
          <cell r="AG99">
            <v>6.5000000000000002E-2</v>
          </cell>
          <cell r="AH99">
            <v>100</v>
          </cell>
          <cell r="AI99">
            <v>0.22</v>
          </cell>
          <cell r="AJ99">
            <v>0.17</v>
          </cell>
          <cell r="AK99">
            <v>15.385432199999999</v>
          </cell>
          <cell r="AL99">
            <v>3.2353717664735995</v>
          </cell>
          <cell r="AM99">
            <v>0</v>
          </cell>
          <cell r="AN99">
            <v>-6.2399999999999997E-2</v>
          </cell>
          <cell r="AO99">
            <v>3.1729717664735997</v>
          </cell>
          <cell r="AQ99">
            <v>5.3439360000000002</v>
          </cell>
          <cell r="AR99">
            <v>-0.34735584000000003</v>
          </cell>
          <cell r="AS99">
            <v>0.24959999999999999</v>
          </cell>
          <cell r="AT99">
            <v>5.2461801600000006</v>
          </cell>
          <cell r="AU99">
            <v>-1.1541596352000001</v>
          </cell>
          <cell r="AV99">
            <v>-0.89185062720000019</v>
          </cell>
          <cell r="AW99">
            <v>-0.8175191108546318</v>
          </cell>
          <cell r="AX99">
            <v>-6.2399999999999997E-2</v>
          </cell>
          <cell r="AY99">
            <v>-2.0340787460546319</v>
          </cell>
          <cell r="AZ99">
            <v>0</v>
          </cell>
          <cell r="BA99">
            <v>3.2121014139453687</v>
          </cell>
          <cell r="BC99">
            <v>0.61227432455262232</v>
          </cell>
          <cell r="BE99">
            <v>0.04</v>
          </cell>
          <cell r="BF99">
            <v>4.4999999999999998E-2</v>
          </cell>
          <cell r="BG99">
            <v>4.2499999999999996E-2</v>
          </cell>
          <cell r="BH99">
            <v>75.578856798714568</v>
          </cell>
          <cell r="BI99">
            <v>0</v>
          </cell>
          <cell r="BJ99">
            <v>75.578856798714568</v>
          </cell>
          <cell r="BK99">
            <v>341898.49333333329</v>
          </cell>
          <cell r="BL99">
            <v>384635.80499999993</v>
          </cell>
          <cell r="BM99">
            <v>363267.14916666661</v>
          </cell>
          <cell r="BN99">
            <v>-5.7171390319971427E-2</v>
          </cell>
          <cell r="BO99">
            <v>75.559567026666656</v>
          </cell>
          <cell r="BP99">
            <v>1.9289772047912379E-2</v>
          </cell>
          <cell r="BQ99">
            <v>2.5529225228493324E-4</v>
          </cell>
          <cell r="BS99">
            <v>375</v>
          </cell>
          <cell r="BT99">
            <v>205125</v>
          </cell>
          <cell r="BU99">
            <v>110</v>
          </cell>
          <cell r="BV99">
            <v>60170</v>
          </cell>
          <cell r="BW99">
            <v>265295</v>
          </cell>
          <cell r="BX99">
            <v>120000</v>
          </cell>
          <cell r="BY99">
            <v>385295</v>
          </cell>
          <cell r="CA99">
            <v>1</v>
          </cell>
          <cell r="CB99">
            <v>1</v>
          </cell>
          <cell r="CC99">
            <v>1.081677E-2</v>
          </cell>
        </row>
        <row r="100">
          <cell r="C100">
            <v>92</v>
          </cell>
          <cell r="D100" t="str">
            <v>Acappella</v>
          </cell>
          <cell r="E100" t="str">
            <v>Acappella</v>
          </cell>
          <cell r="F100" t="str">
            <v>Los Angeles Area</v>
          </cell>
          <cell r="G100" t="str">
            <v>145 Chestnut Street Pasadena CA 91103</v>
          </cell>
          <cell r="H100" t="str">
            <v xml:space="preserve">145 Chestnut Street </v>
          </cell>
          <cell r="I100" t="str">
            <v>Pasadena</v>
          </cell>
          <cell r="J100" t="str">
            <v>CA</v>
          </cell>
          <cell r="K100" t="str">
            <v>91103</v>
          </cell>
          <cell r="L100" t="str">
            <v>Pasadena, CA</v>
          </cell>
          <cell r="M100">
            <v>2002</v>
          </cell>
          <cell r="N100">
            <v>1</v>
          </cell>
          <cell r="O100">
            <v>143</v>
          </cell>
          <cell r="P100">
            <v>820</v>
          </cell>
          <cell r="Q100">
            <v>0.97</v>
          </cell>
          <cell r="R100">
            <v>2377</v>
          </cell>
          <cell r="T100">
            <v>3.1</v>
          </cell>
          <cell r="U100">
            <v>3.7499999999999999E-2</v>
          </cell>
          <cell r="V100">
            <v>500000</v>
          </cell>
          <cell r="W100" t="str">
            <v>Cap Rate</v>
          </cell>
          <cell r="X100">
            <v>82.666666666666671</v>
          </cell>
          <cell r="Y100">
            <v>578088.57808857807</v>
          </cell>
          <cell r="Z100">
            <v>3.7499999999999999E-2</v>
          </cell>
          <cell r="AA100">
            <v>0</v>
          </cell>
          <cell r="AB100">
            <v>0.97899999999999998</v>
          </cell>
          <cell r="AC100">
            <v>2457</v>
          </cell>
          <cell r="AD100">
            <v>143</v>
          </cell>
          <cell r="AE100">
            <v>824</v>
          </cell>
          <cell r="AG100">
            <v>6.5000000000000002E-2</v>
          </cell>
          <cell r="AH100">
            <v>100</v>
          </cell>
          <cell r="AI100">
            <v>0.2</v>
          </cell>
          <cell r="AJ100">
            <v>0.15</v>
          </cell>
          <cell r="AK100">
            <v>18.698901000000003</v>
          </cell>
          <cell r="AL100">
            <v>2.7033562142730001</v>
          </cell>
          <cell r="AM100">
            <v>0</v>
          </cell>
          <cell r="AN100">
            <v>-4.2900000000000001E-2</v>
          </cell>
          <cell r="AO100">
            <v>2.6604562142730002</v>
          </cell>
          <cell r="AQ100">
            <v>4.2162119999999996</v>
          </cell>
          <cell r="AR100">
            <v>-0.27405377999999997</v>
          </cell>
          <cell r="AS100">
            <v>0.1716</v>
          </cell>
          <cell r="AT100">
            <v>4.1137582199999994</v>
          </cell>
          <cell r="AU100">
            <v>-0.82275164399999989</v>
          </cell>
          <cell r="AV100">
            <v>-0.61706373299999984</v>
          </cell>
          <cell r="AW100">
            <v>-0.65896755876395963</v>
          </cell>
          <cell r="AX100">
            <v>-4.2900000000000001E-2</v>
          </cell>
          <cell r="AY100">
            <v>-1.5246192027639593</v>
          </cell>
          <cell r="AZ100">
            <v>0</v>
          </cell>
          <cell r="BA100">
            <v>2.58913901723604</v>
          </cell>
          <cell r="BC100">
            <v>0.62938531599847902</v>
          </cell>
          <cell r="BE100">
            <v>0.04</v>
          </cell>
          <cell r="BF100">
            <v>4.4999999999999998E-2</v>
          </cell>
          <cell r="BG100">
            <v>4.2499999999999996E-2</v>
          </cell>
          <cell r="BH100">
            <v>60.920918052612713</v>
          </cell>
          <cell r="BI100">
            <v>0</v>
          </cell>
          <cell r="BJ100">
            <v>60.920918052612713</v>
          </cell>
          <cell r="BK100">
            <v>415531.13333333342</v>
          </cell>
          <cell r="BL100">
            <v>467472.52500000008</v>
          </cell>
          <cell r="BM100">
            <v>441501.82916666672</v>
          </cell>
          <cell r="BN100">
            <v>-0.15036981532086302</v>
          </cell>
          <cell r="BO100">
            <v>63.134761570833341</v>
          </cell>
          <cell r="BP100">
            <v>-2.213843518220628</v>
          </cell>
          <cell r="BQ100">
            <v>-3.5065365943242388E-2</v>
          </cell>
          <cell r="BS100">
            <v>375</v>
          </cell>
          <cell r="BT100">
            <v>309000</v>
          </cell>
          <cell r="BU100">
            <v>110</v>
          </cell>
          <cell r="BV100">
            <v>90640</v>
          </cell>
          <cell r="BW100">
            <v>399640</v>
          </cell>
          <cell r="BX100">
            <v>120000</v>
          </cell>
          <cell r="BY100">
            <v>519640</v>
          </cell>
          <cell r="CA100">
            <v>1</v>
          </cell>
          <cell r="CB100">
            <v>1</v>
          </cell>
          <cell r="CC100">
            <v>1.081677E-2</v>
          </cell>
        </row>
        <row r="101">
          <cell r="C101">
            <v>93</v>
          </cell>
          <cell r="D101" t="str">
            <v>Kenwood Mews</v>
          </cell>
          <cell r="E101" t="str">
            <v>Kenwood Mews</v>
          </cell>
          <cell r="F101" t="str">
            <v>Los Angeles Area</v>
          </cell>
          <cell r="G101" t="str">
            <v>230 North Kenwood Street Burbank CA 91505</v>
          </cell>
          <cell r="H101" t="str">
            <v xml:space="preserve">230 North Kenwood Street </v>
          </cell>
          <cell r="I101" t="str">
            <v>Burbank</v>
          </cell>
          <cell r="J101" t="str">
            <v>CA</v>
          </cell>
          <cell r="K101" t="str">
            <v>91505</v>
          </cell>
          <cell r="L101" t="str">
            <v>Burbank, CA</v>
          </cell>
          <cell r="M101">
            <v>1991</v>
          </cell>
          <cell r="N101">
            <v>1</v>
          </cell>
          <cell r="O101">
            <v>141</v>
          </cell>
          <cell r="P101">
            <v>942</v>
          </cell>
          <cell r="Q101">
            <v>0.98</v>
          </cell>
          <cell r="R101">
            <v>2187</v>
          </cell>
          <cell r="T101">
            <v>2.7</v>
          </cell>
          <cell r="U101">
            <v>4.2500000000000003E-2</v>
          </cell>
          <cell r="V101">
            <v>440000</v>
          </cell>
          <cell r="W101" t="str">
            <v>Cap Rate</v>
          </cell>
          <cell r="X101">
            <v>63.529411764705884</v>
          </cell>
          <cell r="Y101">
            <v>450563.20400500624</v>
          </cell>
          <cell r="Z101">
            <v>4.2500000000000003E-2</v>
          </cell>
          <cell r="AA101">
            <v>0</v>
          </cell>
          <cell r="AB101">
            <v>0.97899999999999998</v>
          </cell>
          <cell r="AC101">
            <v>2385</v>
          </cell>
          <cell r="AD101">
            <v>141</v>
          </cell>
          <cell r="AE101">
            <v>943</v>
          </cell>
          <cell r="AG101">
            <v>6.5000000000000002E-2</v>
          </cell>
          <cell r="AH101">
            <v>100</v>
          </cell>
          <cell r="AI101">
            <v>0.22</v>
          </cell>
          <cell r="AJ101">
            <v>0.17</v>
          </cell>
          <cell r="AK101">
            <v>17.055416999999998</v>
          </cell>
          <cell r="AL101">
            <v>2.4312667487669994</v>
          </cell>
          <cell r="AM101">
            <v>0</v>
          </cell>
          <cell r="AN101">
            <v>-4.2299999999999997E-2</v>
          </cell>
          <cell r="AO101">
            <v>2.3889667487669994</v>
          </cell>
          <cell r="AQ101">
            <v>4.0354200000000002</v>
          </cell>
          <cell r="AR101">
            <v>-0.26230230000000004</v>
          </cell>
          <cell r="AS101">
            <v>0.16919999999999999</v>
          </cell>
          <cell r="AT101">
            <v>3.9423177000000003</v>
          </cell>
          <cell r="AU101">
            <v>-0.86730989400000003</v>
          </cell>
          <cell r="AV101">
            <v>-0.67019400900000015</v>
          </cell>
          <cell r="AW101">
            <v>-0.59155046823673674</v>
          </cell>
          <cell r="AX101">
            <v>-4.2299999999999997E-2</v>
          </cell>
          <cell r="AY101">
            <v>-1.5011603622367367</v>
          </cell>
          <cell r="AZ101">
            <v>0</v>
          </cell>
          <cell r="BA101">
            <v>2.4411573377632636</v>
          </cell>
          <cell r="BC101">
            <v>0.61921882596201305</v>
          </cell>
          <cell r="BE101">
            <v>4.2500000000000003E-2</v>
          </cell>
          <cell r="BF101">
            <v>4.7500000000000001E-2</v>
          </cell>
          <cell r="BG101">
            <v>4.4999999999999998E-2</v>
          </cell>
          <cell r="BH101">
            <v>54.247940839183634</v>
          </cell>
          <cell r="BI101">
            <v>0</v>
          </cell>
          <cell r="BJ101">
            <v>54.247940839183634</v>
          </cell>
          <cell r="BK101">
            <v>359061.41052631574</v>
          </cell>
          <cell r="BL101">
            <v>401303.92941176461</v>
          </cell>
          <cell r="BM101">
            <v>380182.6699690402</v>
          </cell>
          <cell r="BN101">
            <v>-0.33575723114318878</v>
          </cell>
          <cell r="BO101">
            <v>53.60575646563467</v>
          </cell>
          <cell r="BP101">
            <v>0.64218437354896452</v>
          </cell>
          <cell r="BQ101">
            <v>1.1979765157509759E-2</v>
          </cell>
          <cell r="BS101">
            <v>375</v>
          </cell>
          <cell r="BT101">
            <v>353625</v>
          </cell>
          <cell r="BU101">
            <v>110</v>
          </cell>
          <cell r="BV101">
            <v>103730</v>
          </cell>
          <cell r="BW101">
            <v>457355</v>
          </cell>
          <cell r="BX101">
            <v>115000</v>
          </cell>
          <cell r="BY101">
            <v>572355</v>
          </cell>
          <cell r="CA101">
            <v>1</v>
          </cell>
          <cell r="CB101">
            <v>1</v>
          </cell>
          <cell r="CC101">
            <v>1.0904570000000001E-2</v>
          </cell>
        </row>
        <row r="102">
          <cell r="C102">
            <v>94</v>
          </cell>
          <cell r="D102" t="str">
            <v>Residences at Westgate II (fka Westage Ill)</v>
          </cell>
          <cell r="E102" t="str">
            <v>Residences at Westgate II (fka Westage Ill)</v>
          </cell>
          <cell r="F102" t="str">
            <v>Los Angeles Area</v>
          </cell>
          <cell r="G102" t="str">
            <v>N/A</v>
          </cell>
          <cell r="H102" t="str">
            <v>231 S De Lacey Ave</v>
          </cell>
          <cell r="I102" t="str">
            <v>Pasadena</v>
          </cell>
          <cell r="J102" t="str">
            <v>CA</v>
          </cell>
          <cell r="K102" t="str">
            <v>91105</v>
          </cell>
          <cell r="L102" t="str">
            <v>Pasadena, CA</v>
          </cell>
          <cell r="M102">
            <v>2015</v>
          </cell>
          <cell r="N102">
            <v>1</v>
          </cell>
          <cell r="O102">
            <v>88</v>
          </cell>
          <cell r="P102">
            <v>912</v>
          </cell>
          <cell r="Q102">
            <v>0.96</v>
          </cell>
          <cell r="R102">
            <v>3063</v>
          </cell>
          <cell r="T102">
            <v>2.2000000000000002</v>
          </cell>
          <cell r="U102">
            <v>0.04</v>
          </cell>
          <cell r="V102">
            <v>585000</v>
          </cell>
          <cell r="W102" t="str">
            <v>Cap Rate</v>
          </cell>
          <cell r="X102">
            <v>55</v>
          </cell>
          <cell r="Y102">
            <v>625000</v>
          </cell>
          <cell r="Z102">
            <v>0.04</v>
          </cell>
          <cell r="AA102">
            <v>0</v>
          </cell>
          <cell r="AB102">
            <v>0.96</v>
          </cell>
          <cell r="AC102">
            <v>3063</v>
          </cell>
          <cell r="AD102">
            <v>88</v>
          </cell>
          <cell r="AE102">
            <v>912</v>
          </cell>
          <cell r="AG102">
            <v>6.5000000000000002E-2</v>
          </cell>
          <cell r="AH102">
            <v>100</v>
          </cell>
          <cell r="AI102">
            <v>0.22</v>
          </cell>
          <cell r="AJ102">
            <v>0.17</v>
          </cell>
          <cell r="AK102">
            <v>21.6957846</v>
          </cell>
          <cell r="AL102">
            <v>1.9302305642927995</v>
          </cell>
          <cell r="AM102">
            <v>0</v>
          </cell>
          <cell r="AN102">
            <v>-2.64E-2</v>
          </cell>
          <cell r="AO102">
            <v>1.9038305642927995</v>
          </cell>
          <cell r="AQ102">
            <v>3.2345280000000001</v>
          </cell>
          <cell r="AR102">
            <v>-0.21024432000000001</v>
          </cell>
          <cell r="AS102">
            <v>0.1056</v>
          </cell>
          <cell r="AT102">
            <v>3.1298836799999998</v>
          </cell>
          <cell r="AU102">
            <v>-0.68857440959999994</v>
          </cell>
          <cell r="AV102">
            <v>-0.53208022560000001</v>
          </cell>
          <cell r="AW102">
            <v>-0.48993061936768872</v>
          </cell>
          <cell r="AX102">
            <v>-2.64E-2</v>
          </cell>
          <cell r="AY102">
            <v>-1.2049050289676886</v>
          </cell>
          <cell r="AZ102">
            <v>0</v>
          </cell>
          <cell r="BA102">
            <v>1.9249786510323112</v>
          </cell>
          <cell r="BC102">
            <v>0.61503201008170094</v>
          </cell>
          <cell r="BE102">
            <v>0.04</v>
          </cell>
          <cell r="BF102">
            <v>4.4999999999999998E-2</v>
          </cell>
          <cell r="BG102">
            <v>4.2499999999999996E-2</v>
          </cell>
          <cell r="BH102">
            <v>45.293615318407326</v>
          </cell>
          <cell r="BI102">
            <v>0</v>
          </cell>
          <cell r="BJ102">
            <v>45.293615318407326</v>
          </cell>
          <cell r="BK102">
            <v>482128.54666666669</v>
          </cell>
          <cell r="BL102">
            <v>542394.61499999987</v>
          </cell>
          <cell r="BM102">
            <v>512261.58083333331</v>
          </cell>
          <cell r="BN102">
            <v>-8.9021231979418691E-2</v>
          </cell>
          <cell r="BO102">
            <v>45.079019113333331</v>
          </cell>
          <cell r="BP102">
            <v>0.21459620507399535</v>
          </cell>
          <cell r="BQ102">
            <v>4.7604453090357435E-3</v>
          </cell>
          <cell r="BS102">
            <v>375</v>
          </cell>
          <cell r="BT102">
            <v>342000</v>
          </cell>
          <cell r="BU102">
            <v>110</v>
          </cell>
          <cell r="BV102">
            <v>100320</v>
          </cell>
          <cell r="BW102">
            <v>442320</v>
          </cell>
          <cell r="BX102">
            <v>120000</v>
          </cell>
          <cell r="BY102">
            <v>562320</v>
          </cell>
          <cell r="CA102">
            <v>1</v>
          </cell>
          <cell r="CB102">
            <v>1</v>
          </cell>
          <cell r="CC102">
            <v>1.081677E-2</v>
          </cell>
        </row>
        <row r="103">
          <cell r="C103">
            <v>95</v>
          </cell>
          <cell r="D103" t="str">
            <v>Promenade at Town Center I &amp; II</v>
          </cell>
          <cell r="E103" t="str">
            <v>Promenade at Town Center I &amp; II</v>
          </cell>
          <cell r="F103" t="str">
            <v>Los Angeles Area</v>
          </cell>
          <cell r="G103" t="str">
            <v>24905 Magic Mountain Parkway Valencia CA 91355</v>
          </cell>
          <cell r="H103" t="str">
            <v xml:space="preserve">24905 Magic Mountain Parkway </v>
          </cell>
          <cell r="I103" t="str">
            <v>Valencia</v>
          </cell>
          <cell r="J103" t="str">
            <v>CA</v>
          </cell>
          <cell r="K103" t="str">
            <v>91355</v>
          </cell>
          <cell r="L103" t="str">
            <v>Valencia, CA</v>
          </cell>
          <cell r="M103">
            <v>2001</v>
          </cell>
          <cell r="N103">
            <v>2</v>
          </cell>
          <cell r="O103">
            <v>564</v>
          </cell>
          <cell r="P103">
            <v>975</v>
          </cell>
          <cell r="Q103">
            <v>0.94</v>
          </cell>
          <cell r="R103">
            <v>1922</v>
          </cell>
          <cell r="T103">
            <v>9</v>
          </cell>
          <cell r="U103">
            <v>4.4999999999999998E-2</v>
          </cell>
          <cell r="V103">
            <v>360000</v>
          </cell>
          <cell r="W103" t="str">
            <v>Cap Rate</v>
          </cell>
          <cell r="X103">
            <v>200</v>
          </cell>
          <cell r="Y103">
            <v>354609.92907801416</v>
          </cell>
          <cell r="Z103">
            <v>4.4999999999999998E-2</v>
          </cell>
          <cell r="AA103">
            <v>0</v>
          </cell>
          <cell r="AB103">
            <v>0.92700000000000005</v>
          </cell>
          <cell r="AC103">
            <v>1895</v>
          </cell>
          <cell r="AD103">
            <v>564</v>
          </cell>
          <cell r="AE103">
            <v>995</v>
          </cell>
          <cell r="AG103">
            <v>6.5000000000000002E-2</v>
          </cell>
          <cell r="AH103">
            <v>100</v>
          </cell>
          <cell r="AI103">
            <v>0.22</v>
          </cell>
          <cell r="AJ103">
            <v>0.17</v>
          </cell>
          <cell r="AK103">
            <v>13.701758999999997</v>
          </cell>
          <cell r="AL103">
            <v>7.8127977888359981</v>
          </cell>
          <cell r="AM103">
            <v>0</v>
          </cell>
          <cell r="AN103">
            <v>-0.16919999999999999</v>
          </cell>
          <cell r="AO103">
            <v>7.6435977888359981</v>
          </cell>
          <cell r="AQ103">
            <v>12.82536</v>
          </cell>
          <cell r="AR103">
            <v>-0.83364840000000007</v>
          </cell>
          <cell r="AS103">
            <v>0.67679999999999996</v>
          </cell>
          <cell r="AT103">
            <v>12.6685116</v>
          </cell>
          <cell r="AU103">
            <v>-2.7870725520000001</v>
          </cell>
          <cell r="AV103">
            <v>-2.1536469720000002</v>
          </cell>
          <cell r="AW103">
            <v>-1.9771077117810705</v>
          </cell>
          <cell r="AX103">
            <v>-0.16919999999999999</v>
          </cell>
          <cell r="AY103">
            <v>-4.9333802637810704</v>
          </cell>
          <cell r="AZ103">
            <v>0</v>
          </cell>
          <cell r="BA103">
            <v>7.73513133621893</v>
          </cell>
          <cell r="BC103">
            <v>0.61057933089937177</v>
          </cell>
          <cell r="BE103">
            <v>4.4999999999999998E-2</v>
          </cell>
          <cell r="BF103">
            <v>0.05</v>
          </cell>
          <cell r="BG103">
            <v>4.7500000000000001E-2</v>
          </cell>
          <cell r="BH103">
            <v>162.844870236188</v>
          </cell>
          <cell r="BI103">
            <v>0</v>
          </cell>
          <cell r="BJ103">
            <v>162.844870236188</v>
          </cell>
          <cell r="BK103">
            <v>274035.17999999993</v>
          </cell>
          <cell r="BL103">
            <v>304483.53333333333</v>
          </cell>
          <cell r="BM103">
            <v>289259.35666666663</v>
          </cell>
          <cell r="BN103">
            <v>-0.4619181385543103</v>
          </cell>
          <cell r="BO103">
            <v>163.14227715999996</v>
          </cell>
          <cell r="BP103">
            <v>-0.29740692381196254</v>
          </cell>
          <cell r="BQ103">
            <v>-1.822991127678586E-3</v>
          </cell>
          <cell r="BS103">
            <v>375</v>
          </cell>
          <cell r="BT103">
            <v>373125</v>
          </cell>
          <cell r="BU103">
            <v>110</v>
          </cell>
          <cell r="BV103">
            <v>109450</v>
          </cell>
          <cell r="BW103">
            <v>482575</v>
          </cell>
          <cell r="BX103">
            <v>55000</v>
          </cell>
          <cell r="BY103">
            <v>537575</v>
          </cell>
          <cell r="CA103">
            <v>1</v>
          </cell>
          <cell r="CB103">
            <v>1</v>
          </cell>
          <cell r="CC103">
            <v>1.214105E-2</v>
          </cell>
        </row>
        <row r="104">
          <cell r="C104">
            <v>96</v>
          </cell>
          <cell r="D104" t="str">
            <v>Oaks</v>
          </cell>
          <cell r="E104" t="str">
            <v>Oaks</v>
          </cell>
          <cell r="F104" t="str">
            <v>Los Angeles Area</v>
          </cell>
          <cell r="G104" t="str">
            <v>27105 Silver Oak Lane Santa Clarita CA 91387</v>
          </cell>
          <cell r="H104" t="str">
            <v xml:space="preserve">27105 Silver Oak Lane Santa </v>
          </cell>
          <cell r="I104" t="str">
            <v>Clarita</v>
          </cell>
          <cell r="J104" t="str">
            <v>CA</v>
          </cell>
          <cell r="K104" t="str">
            <v>91387</v>
          </cell>
          <cell r="L104" t="str">
            <v>Santa Clarita, CA</v>
          </cell>
          <cell r="M104">
            <v>2000</v>
          </cell>
          <cell r="N104">
            <v>1</v>
          </cell>
          <cell r="O104">
            <v>520</v>
          </cell>
          <cell r="P104">
            <v>1022</v>
          </cell>
          <cell r="Q104">
            <v>0.96</v>
          </cell>
          <cell r="R104">
            <v>1957</v>
          </cell>
          <cell r="T104">
            <v>8</v>
          </cell>
          <cell r="U104">
            <v>4.4999999999999998E-2</v>
          </cell>
          <cell r="V104">
            <v>345000</v>
          </cell>
          <cell r="W104" t="str">
            <v>Cap Rate</v>
          </cell>
          <cell r="X104">
            <v>177.77777777777777</v>
          </cell>
          <cell r="Y104">
            <v>341880.34188034188</v>
          </cell>
          <cell r="Z104">
            <v>4.4999999999999998E-2</v>
          </cell>
          <cell r="AA104">
            <v>0</v>
          </cell>
          <cell r="AB104">
            <v>0.95199999999999996</v>
          </cell>
          <cell r="AC104">
            <v>1911</v>
          </cell>
          <cell r="AD104">
            <v>520</v>
          </cell>
          <cell r="AE104">
            <v>985</v>
          </cell>
          <cell r="AG104">
            <v>6.5000000000000002E-2</v>
          </cell>
          <cell r="AH104">
            <v>100</v>
          </cell>
          <cell r="AI104">
            <v>0.2</v>
          </cell>
          <cell r="AJ104">
            <v>0.15</v>
          </cell>
          <cell r="AK104">
            <v>14.716923000000003</v>
          </cell>
          <cell r="AL104">
            <v>7.7369807595600006</v>
          </cell>
          <cell r="AM104">
            <v>0</v>
          </cell>
          <cell r="AN104">
            <v>-0.156</v>
          </cell>
          <cell r="AO104">
            <v>7.5809807595600009</v>
          </cell>
          <cell r="AQ104">
            <v>11.92464</v>
          </cell>
          <cell r="AR104">
            <v>-0.77510160000000006</v>
          </cell>
          <cell r="AS104">
            <v>0.624</v>
          </cell>
          <cell r="AT104">
            <v>11.773538400000001</v>
          </cell>
          <cell r="AU104">
            <v>-2.3547076800000002</v>
          </cell>
          <cell r="AV104">
            <v>-1.7660307600000003</v>
          </cell>
          <cell r="AW104">
            <v>-1.8385967052778991</v>
          </cell>
          <cell r="AX104">
            <v>-0.156</v>
          </cell>
          <cell r="AY104">
            <v>-4.3493043852778994</v>
          </cell>
          <cell r="AZ104">
            <v>0</v>
          </cell>
          <cell r="BA104">
            <v>7.424234014722102</v>
          </cell>
          <cell r="BC104">
            <v>0.63058646963109244</v>
          </cell>
          <cell r="BE104">
            <v>4.4999999999999998E-2</v>
          </cell>
          <cell r="BF104">
            <v>0.05</v>
          </cell>
          <cell r="BG104">
            <v>4.7500000000000001E-2</v>
          </cell>
          <cell r="BH104">
            <v>156.29966346783371</v>
          </cell>
          <cell r="BI104">
            <v>0</v>
          </cell>
          <cell r="BJ104">
            <v>156.29966346783371</v>
          </cell>
          <cell r="BK104">
            <v>294338.46000000008</v>
          </cell>
          <cell r="BL104">
            <v>327042.7333333334</v>
          </cell>
          <cell r="BM104">
            <v>310690.59666666674</v>
          </cell>
          <cell r="BN104">
            <v>3.1338080221300357E-2</v>
          </cell>
          <cell r="BO104">
            <v>161.55911026666672</v>
          </cell>
          <cell r="BP104">
            <v>-5.2594467988330109</v>
          </cell>
          <cell r="BQ104">
            <v>-3.2554318912451641E-2</v>
          </cell>
          <cell r="BS104">
            <v>200</v>
          </cell>
          <cell r="BT104">
            <v>197000</v>
          </cell>
          <cell r="BU104">
            <v>50</v>
          </cell>
          <cell r="BV104">
            <v>49250</v>
          </cell>
          <cell r="BW104">
            <v>246250</v>
          </cell>
          <cell r="BX104">
            <v>55000</v>
          </cell>
          <cell r="BY104">
            <v>301250</v>
          </cell>
          <cell r="CA104">
            <v>1</v>
          </cell>
          <cell r="CB104">
            <v>1</v>
          </cell>
          <cell r="CC104">
            <v>1.1763279999999999E-2</v>
          </cell>
        </row>
        <row r="105">
          <cell r="C105">
            <v>97</v>
          </cell>
          <cell r="D105" t="str">
            <v>Skycrest</v>
          </cell>
          <cell r="E105" t="str">
            <v>Skycrest</v>
          </cell>
          <cell r="F105" t="str">
            <v>Los Angeles Area</v>
          </cell>
          <cell r="G105" t="str">
            <v>27800 N. McBean Parkway Valencia CA 91354</v>
          </cell>
          <cell r="H105" t="str">
            <v xml:space="preserve">27800 N. McBean Parkway </v>
          </cell>
          <cell r="I105" t="str">
            <v>Valencia</v>
          </cell>
          <cell r="J105" t="str">
            <v>CA</v>
          </cell>
          <cell r="K105" t="str">
            <v>91354</v>
          </cell>
          <cell r="L105" t="str">
            <v>Valencia, CA</v>
          </cell>
          <cell r="M105">
            <v>1999</v>
          </cell>
          <cell r="N105">
            <v>1</v>
          </cell>
          <cell r="O105">
            <v>264</v>
          </cell>
          <cell r="P105">
            <v>874</v>
          </cell>
          <cell r="Q105">
            <v>0.95</v>
          </cell>
          <cell r="R105">
            <v>1867</v>
          </cell>
          <cell r="T105">
            <v>3.9</v>
          </cell>
          <cell r="U105">
            <v>4.4999999999999998E-2</v>
          </cell>
          <cell r="V105">
            <v>330000</v>
          </cell>
          <cell r="W105" t="str">
            <v>Cap Rate</v>
          </cell>
          <cell r="X105">
            <v>86.666666666666671</v>
          </cell>
          <cell r="Y105">
            <v>328282.82828282833</v>
          </cell>
          <cell r="Z105">
            <v>4.4999999999999998E-2</v>
          </cell>
          <cell r="AA105">
            <v>0</v>
          </cell>
          <cell r="AB105">
            <v>0.95399999999999996</v>
          </cell>
          <cell r="AC105">
            <v>1826</v>
          </cell>
          <cell r="AD105">
            <v>264</v>
          </cell>
          <cell r="AE105">
            <v>873</v>
          </cell>
          <cell r="AG105">
            <v>6.5000000000000002E-2</v>
          </cell>
          <cell r="AH105">
            <v>100</v>
          </cell>
          <cell r="AI105">
            <v>0.21</v>
          </cell>
          <cell r="AJ105">
            <v>0.16</v>
          </cell>
          <cell r="AK105">
            <v>13.663263600000002</v>
          </cell>
          <cell r="AL105">
            <v>3.6467797078944</v>
          </cell>
          <cell r="AM105">
            <v>0</v>
          </cell>
          <cell r="AN105">
            <v>-7.9200000000000007E-2</v>
          </cell>
          <cell r="AO105">
            <v>3.5675797078943998</v>
          </cell>
          <cell r="AQ105">
            <v>5.7847679999999997</v>
          </cell>
          <cell r="AR105">
            <v>-0.37600992</v>
          </cell>
          <cell r="AS105">
            <v>0.31680000000000003</v>
          </cell>
          <cell r="AT105">
            <v>5.7255580799999999</v>
          </cell>
          <cell r="AU105">
            <v>-1.2023671968</v>
          </cell>
          <cell r="AV105">
            <v>-0.91608929279999995</v>
          </cell>
          <cell r="AW105">
            <v>-0.90465737126484802</v>
          </cell>
          <cell r="AX105">
            <v>-7.9200000000000007E-2</v>
          </cell>
          <cell r="AY105">
            <v>-2.1862245680648482</v>
          </cell>
          <cell r="AZ105">
            <v>0</v>
          </cell>
          <cell r="BA105">
            <v>3.5393335119351517</v>
          </cell>
          <cell r="BC105">
            <v>0.61816393484827803</v>
          </cell>
          <cell r="BE105">
            <v>4.4999999999999998E-2</v>
          </cell>
          <cell r="BF105">
            <v>0.05</v>
          </cell>
          <cell r="BG105">
            <v>4.7500000000000001E-2</v>
          </cell>
          <cell r="BH105">
            <v>74.51228446179266</v>
          </cell>
          <cell r="BI105">
            <v>0</v>
          </cell>
          <cell r="BJ105">
            <v>74.51228446179266</v>
          </cell>
          <cell r="BK105">
            <v>273265.27200000006</v>
          </cell>
          <cell r="BL105">
            <v>303628.08000000007</v>
          </cell>
          <cell r="BM105">
            <v>288446.67600000009</v>
          </cell>
          <cell r="BN105">
            <v>-0.20955105709548771</v>
          </cell>
          <cell r="BO105">
            <v>76.149922464000028</v>
          </cell>
          <cell r="BP105">
            <v>-1.6376380022073675</v>
          </cell>
          <cell r="BQ105">
            <v>-2.1505445432089099E-2</v>
          </cell>
          <cell r="BS105">
            <v>275</v>
          </cell>
          <cell r="BT105">
            <v>240075</v>
          </cell>
          <cell r="BU105">
            <v>80</v>
          </cell>
          <cell r="BV105">
            <v>69840</v>
          </cell>
          <cell r="BW105">
            <v>309915</v>
          </cell>
          <cell r="BX105">
            <v>55000</v>
          </cell>
          <cell r="BY105">
            <v>364915</v>
          </cell>
          <cell r="CA105">
            <v>1</v>
          </cell>
          <cell r="CB105">
            <v>1</v>
          </cell>
          <cell r="CC105">
            <v>1.214105E-2</v>
          </cell>
        </row>
        <row r="106">
          <cell r="C106">
            <v>98</v>
          </cell>
          <cell r="D106" t="str">
            <v>Northglen</v>
          </cell>
          <cell r="E106" t="str">
            <v>Northglen</v>
          </cell>
          <cell r="F106" t="str">
            <v>Los Angeles Area</v>
          </cell>
          <cell r="G106" t="str">
            <v>23516 W. Magic Mountain Pkwy. Valencia CA 91355</v>
          </cell>
          <cell r="H106" t="str">
            <v xml:space="preserve">23516 W. Magic Mountain Pkwy. </v>
          </cell>
          <cell r="I106" t="str">
            <v>Valencia</v>
          </cell>
          <cell r="J106" t="str">
            <v>CA</v>
          </cell>
          <cell r="K106" t="str">
            <v>91355</v>
          </cell>
          <cell r="L106" t="str">
            <v>Valencia, CA</v>
          </cell>
          <cell r="M106">
            <v>1988</v>
          </cell>
          <cell r="N106">
            <v>1</v>
          </cell>
          <cell r="O106">
            <v>234</v>
          </cell>
          <cell r="P106">
            <v>1022</v>
          </cell>
          <cell r="Q106">
            <v>0.96</v>
          </cell>
          <cell r="R106">
            <v>1926</v>
          </cell>
          <cell r="T106">
            <v>3.6</v>
          </cell>
          <cell r="U106">
            <v>4.4999999999999998E-2</v>
          </cell>
          <cell r="V106">
            <v>350000</v>
          </cell>
          <cell r="W106" t="str">
            <v>Cap Rate</v>
          </cell>
          <cell r="X106">
            <v>80</v>
          </cell>
          <cell r="Y106">
            <v>341880.34188034188</v>
          </cell>
          <cell r="Z106">
            <v>4.4999999999999998E-2</v>
          </cell>
          <cell r="AA106">
            <v>0</v>
          </cell>
          <cell r="AB106">
            <v>0.96099999999999997</v>
          </cell>
          <cell r="AC106">
            <v>1839</v>
          </cell>
          <cell r="AD106">
            <v>234</v>
          </cell>
          <cell r="AE106">
            <v>1023</v>
          </cell>
          <cell r="AG106">
            <v>6.5000000000000002E-2</v>
          </cell>
          <cell r="AH106">
            <v>100</v>
          </cell>
          <cell r="AI106">
            <v>0.2</v>
          </cell>
          <cell r="AJ106">
            <v>0.15</v>
          </cell>
          <cell r="AK106">
            <v>14.191827000000002</v>
          </cell>
          <cell r="AL106">
            <v>3.3574172806980003</v>
          </cell>
          <cell r="AM106">
            <v>0</v>
          </cell>
          <cell r="AN106">
            <v>-7.0199999999999999E-2</v>
          </cell>
          <cell r="AO106">
            <v>3.2872172806980005</v>
          </cell>
          <cell r="AQ106">
            <v>5.1639119999999998</v>
          </cell>
          <cell r="AR106">
            <v>-0.33565428000000003</v>
          </cell>
          <cell r="AS106">
            <v>0.28079999999999999</v>
          </cell>
          <cell r="AT106">
            <v>5.10905772</v>
          </cell>
          <cell r="AU106">
            <v>-1.021811544</v>
          </cell>
          <cell r="AV106">
            <v>-0.76635865800000003</v>
          </cell>
          <cell r="AW106">
            <v>-0.77227815203374184</v>
          </cell>
          <cell r="AX106">
            <v>-7.0199999999999999E-2</v>
          </cell>
          <cell r="AY106">
            <v>-1.8642896960337418</v>
          </cell>
          <cell r="AZ106">
            <v>0</v>
          </cell>
          <cell r="BA106">
            <v>3.244768023966258</v>
          </cell>
          <cell r="BC106">
            <v>0.63510106986347725</v>
          </cell>
          <cell r="BE106">
            <v>4.7500000000000001E-2</v>
          </cell>
          <cell r="BF106">
            <v>5.2499999999999998E-2</v>
          </cell>
          <cell r="BG106">
            <v>0.05</v>
          </cell>
          <cell r="BH106">
            <v>64.895360479325149</v>
          </cell>
          <cell r="BI106">
            <v>0</v>
          </cell>
          <cell r="BJ106">
            <v>64.895360479325149</v>
          </cell>
          <cell r="BK106">
            <v>270320.51428571437</v>
          </cell>
          <cell r="BL106">
            <v>298775.30526315793</v>
          </cell>
          <cell r="BM106">
            <v>284547.90977443615</v>
          </cell>
          <cell r="BN106">
            <v>-8.431887441854824E-2</v>
          </cell>
          <cell r="BO106">
            <v>66.584210887218063</v>
          </cell>
          <cell r="BP106">
            <v>-1.6888504078929145</v>
          </cell>
          <cell r="BQ106">
            <v>-2.5364127401817926E-2</v>
          </cell>
          <cell r="BS106">
            <v>200</v>
          </cell>
          <cell r="BT106">
            <v>204600</v>
          </cell>
          <cell r="BU106">
            <v>50</v>
          </cell>
          <cell r="BV106">
            <v>51150</v>
          </cell>
          <cell r="BW106">
            <v>255750</v>
          </cell>
          <cell r="BX106">
            <v>55000</v>
          </cell>
          <cell r="BY106">
            <v>310750</v>
          </cell>
          <cell r="CA106">
            <v>1</v>
          </cell>
          <cell r="CB106">
            <v>1</v>
          </cell>
          <cell r="CC106">
            <v>1.190036E-2</v>
          </cell>
        </row>
        <row r="107">
          <cell r="C107">
            <v>99</v>
          </cell>
          <cell r="D107" t="str">
            <v>Portofino (Val)</v>
          </cell>
          <cell r="E107" t="str">
            <v>Portofino (Val)</v>
          </cell>
          <cell r="F107" t="str">
            <v>Los Angeles Area</v>
          </cell>
          <cell r="G107" t="str">
            <v>24452 West Valencia Blvd. Valencia CA 91355</v>
          </cell>
          <cell r="H107" t="str">
            <v xml:space="preserve">24452 West Valencia Blvd. </v>
          </cell>
          <cell r="I107" t="str">
            <v>Valencia</v>
          </cell>
          <cell r="J107" t="str">
            <v>CA</v>
          </cell>
          <cell r="K107" t="str">
            <v>91355</v>
          </cell>
          <cell r="L107" t="str">
            <v>Valencia, CA</v>
          </cell>
          <cell r="M107">
            <v>1989</v>
          </cell>
          <cell r="N107">
            <v>1</v>
          </cell>
          <cell r="O107">
            <v>216</v>
          </cell>
          <cell r="P107">
            <v>898</v>
          </cell>
          <cell r="Q107">
            <v>0.97</v>
          </cell>
          <cell r="R107">
            <v>1848</v>
          </cell>
          <cell r="T107">
            <v>3.3</v>
          </cell>
          <cell r="U107">
            <v>4.4999999999999998E-2</v>
          </cell>
          <cell r="V107">
            <v>340000</v>
          </cell>
          <cell r="W107" t="str">
            <v>Cap Rate</v>
          </cell>
          <cell r="X107">
            <v>73.333333333333329</v>
          </cell>
          <cell r="Y107">
            <v>339506.17283950612</v>
          </cell>
          <cell r="Z107">
            <v>4.4999999999999998E-2</v>
          </cell>
          <cell r="AA107">
            <v>0</v>
          </cell>
          <cell r="AB107">
            <v>0.94899999999999995</v>
          </cell>
          <cell r="AC107">
            <v>1933</v>
          </cell>
          <cell r="AD107">
            <v>216</v>
          </cell>
          <cell r="AE107">
            <v>964</v>
          </cell>
          <cell r="AG107">
            <v>6.5000000000000002E-2</v>
          </cell>
          <cell r="AH107">
            <v>100</v>
          </cell>
          <cell r="AI107">
            <v>0.21</v>
          </cell>
          <cell r="AJ107">
            <v>0.16</v>
          </cell>
          <cell r="AK107">
            <v>14.419603800000001</v>
          </cell>
          <cell r="AL107">
            <v>3.1488953994287994</v>
          </cell>
          <cell r="AM107">
            <v>0</v>
          </cell>
          <cell r="AN107">
            <v>-6.4799999999999996E-2</v>
          </cell>
          <cell r="AO107">
            <v>3.0840953994287994</v>
          </cell>
          <cell r="AQ107">
            <v>5.0103359999999997</v>
          </cell>
          <cell r="AR107">
            <v>-0.32567183999999999</v>
          </cell>
          <cell r="AS107">
            <v>0.25919999999999999</v>
          </cell>
          <cell r="AT107">
            <v>4.9438641599999995</v>
          </cell>
          <cell r="AU107">
            <v>-1.0382114735999999</v>
          </cell>
          <cell r="AV107">
            <v>-0.79101826559999999</v>
          </cell>
          <cell r="AW107">
            <v>-0.73840490871340803</v>
          </cell>
          <cell r="AX107">
            <v>-6.4799999999999996E-2</v>
          </cell>
          <cell r="AY107">
            <v>-1.8414163823134078</v>
          </cell>
          <cell r="AZ107">
            <v>0</v>
          </cell>
          <cell r="BA107">
            <v>3.1024477776865917</v>
          </cell>
          <cell r="BC107">
            <v>0.62753499636741472</v>
          </cell>
          <cell r="BE107">
            <v>4.7500000000000001E-2</v>
          </cell>
          <cell r="BF107">
            <v>5.2499999999999998E-2</v>
          </cell>
          <cell r="BG107">
            <v>0.05</v>
          </cell>
          <cell r="BH107">
            <v>62.04895555373183</v>
          </cell>
          <cell r="BI107">
            <v>0</v>
          </cell>
          <cell r="BJ107">
            <v>62.04895555373183</v>
          </cell>
          <cell r="BK107">
            <v>274659.12000000005</v>
          </cell>
          <cell r="BL107">
            <v>303570.60631578945</v>
          </cell>
          <cell r="BM107">
            <v>289114.86315789475</v>
          </cell>
          <cell r="BN107">
            <v>-0.27215431459167527</v>
          </cell>
          <cell r="BO107">
            <v>62.448810442105263</v>
          </cell>
          <cell r="BP107">
            <v>-0.39985488837343297</v>
          </cell>
          <cell r="BQ107">
            <v>-6.4029224182601263E-3</v>
          </cell>
          <cell r="BS107">
            <v>275</v>
          </cell>
          <cell r="BT107">
            <v>265100</v>
          </cell>
          <cell r="BU107">
            <v>80</v>
          </cell>
          <cell r="BV107">
            <v>77120</v>
          </cell>
          <cell r="BW107">
            <v>342220</v>
          </cell>
          <cell r="BX107">
            <v>55000</v>
          </cell>
          <cell r="BY107">
            <v>397220</v>
          </cell>
          <cell r="CA107">
            <v>1</v>
          </cell>
          <cell r="CB107">
            <v>1</v>
          </cell>
          <cell r="CC107">
            <v>1.190036E-2</v>
          </cell>
        </row>
        <row r="108">
          <cell r="C108">
            <v>100</v>
          </cell>
          <cell r="D108" t="str">
            <v>Hathaway</v>
          </cell>
          <cell r="E108" t="str">
            <v>Hathaway</v>
          </cell>
          <cell r="F108" t="str">
            <v>Los Angeles Area</v>
          </cell>
          <cell r="G108" t="str">
            <v>3500 Hathaway Ave. Long Beach CA 90815</v>
          </cell>
          <cell r="H108" t="str">
            <v xml:space="preserve">3500 Hathaway Ave. </v>
          </cell>
          <cell r="I108" t="str">
            <v>Long Beach</v>
          </cell>
          <cell r="J108" t="str">
            <v>CA</v>
          </cell>
          <cell r="K108" t="str">
            <v>90815</v>
          </cell>
          <cell r="L108" t="str">
            <v xml:space="preserve">Long Beach, CA </v>
          </cell>
          <cell r="M108">
            <v>1987</v>
          </cell>
          <cell r="N108">
            <v>1</v>
          </cell>
          <cell r="O108">
            <v>385</v>
          </cell>
          <cell r="P108">
            <v>693</v>
          </cell>
          <cell r="Q108">
            <v>0.96</v>
          </cell>
          <cell r="R108">
            <v>1840</v>
          </cell>
          <cell r="T108">
            <v>5.7</v>
          </cell>
          <cell r="U108">
            <v>4.4999999999999998E-2</v>
          </cell>
          <cell r="V108">
            <v>330000</v>
          </cell>
          <cell r="W108" t="str">
            <v>Cap Rate</v>
          </cell>
          <cell r="X108">
            <v>126.66666666666667</v>
          </cell>
          <cell r="Y108">
            <v>329004.32900432899</v>
          </cell>
          <cell r="Z108">
            <v>4.4999999999999998E-2</v>
          </cell>
          <cell r="AA108">
            <v>0</v>
          </cell>
          <cell r="AB108">
            <v>0.97699999999999998</v>
          </cell>
          <cell r="AC108">
            <v>1787</v>
          </cell>
          <cell r="AD108">
            <v>385</v>
          </cell>
          <cell r="AE108">
            <v>693</v>
          </cell>
          <cell r="AG108">
            <v>6.5000000000000002E-2</v>
          </cell>
          <cell r="AH108">
            <v>100</v>
          </cell>
          <cell r="AI108">
            <v>0.21</v>
          </cell>
          <cell r="AJ108">
            <v>0.16</v>
          </cell>
          <cell r="AK108">
            <v>13.387588200000001</v>
          </cell>
          <cell r="AL108">
            <v>5.2109178930270001</v>
          </cell>
          <cell r="AM108">
            <v>0</v>
          </cell>
          <cell r="AN108">
            <v>-0.11550000000000001</v>
          </cell>
          <cell r="AO108">
            <v>5.0954178930270002</v>
          </cell>
          <cell r="AQ108">
            <v>8.2559400000000007</v>
          </cell>
          <cell r="AR108">
            <v>-0.53663610000000006</v>
          </cell>
          <cell r="AS108">
            <v>0.46200000000000002</v>
          </cell>
          <cell r="AT108">
            <v>8.1813039000000014</v>
          </cell>
          <cell r="AU108">
            <v>-1.7180738190000002</v>
          </cell>
          <cell r="AV108">
            <v>-1.3090086240000003</v>
          </cell>
          <cell r="AW108">
            <v>-1.2426773174444445</v>
          </cell>
          <cell r="AX108">
            <v>-0.11550000000000001</v>
          </cell>
          <cell r="AY108">
            <v>-3.0762511364444447</v>
          </cell>
          <cell r="AZ108">
            <v>0</v>
          </cell>
          <cell r="BA108">
            <v>5.1050527635555571</v>
          </cell>
          <cell r="BC108">
            <v>0.62399011526213521</v>
          </cell>
          <cell r="BE108">
            <v>4.4999999999999998E-2</v>
          </cell>
          <cell r="BF108">
            <v>0.05</v>
          </cell>
          <cell r="BG108">
            <v>4.7500000000000001E-2</v>
          </cell>
          <cell r="BH108">
            <v>107.47479502222225</v>
          </cell>
          <cell r="BI108">
            <v>0</v>
          </cell>
          <cell r="BJ108">
            <v>107.47479502222225</v>
          </cell>
          <cell r="BK108">
            <v>267751.76400000002</v>
          </cell>
          <cell r="BL108">
            <v>297501.96000000008</v>
          </cell>
          <cell r="BM108">
            <v>282626.86200000008</v>
          </cell>
          <cell r="BN108">
            <v>-0.1461811035753664</v>
          </cell>
          <cell r="BO108">
            <v>108.81134187000004</v>
          </cell>
          <cell r="BP108">
            <v>-1.3365468477777824</v>
          </cell>
          <cell r="BQ108">
            <v>-1.228315747980202E-2</v>
          </cell>
          <cell r="BS108">
            <v>275</v>
          </cell>
          <cell r="BT108">
            <v>190575</v>
          </cell>
          <cell r="BU108">
            <v>80</v>
          </cell>
          <cell r="BV108">
            <v>55440</v>
          </cell>
          <cell r="BW108">
            <v>246015</v>
          </cell>
          <cell r="BX108">
            <v>85000</v>
          </cell>
          <cell r="BY108">
            <v>331015</v>
          </cell>
          <cell r="CA108">
            <v>1</v>
          </cell>
          <cell r="CB108">
            <v>1</v>
          </cell>
          <cell r="CC108">
            <v>1.15625E-2</v>
          </cell>
        </row>
        <row r="109">
          <cell r="C109">
            <v>101</v>
          </cell>
          <cell r="D109" t="str">
            <v>Playa Pacifica</v>
          </cell>
          <cell r="E109" t="str">
            <v>Playa Pacifica</v>
          </cell>
          <cell r="F109" t="str">
            <v>Los Angeles Area</v>
          </cell>
          <cell r="G109" t="str">
            <v>415 Herondo St Hermosa Beach CA 90254</v>
          </cell>
          <cell r="H109" t="str">
            <v xml:space="preserve">415 Herondo St </v>
          </cell>
          <cell r="I109" t="str">
            <v>Hermosa Beach</v>
          </cell>
          <cell r="J109" t="str">
            <v>CA</v>
          </cell>
          <cell r="K109" t="str">
            <v>90254</v>
          </cell>
          <cell r="L109" t="str">
            <v>Hermosa Beach, CA</v>
          </cell>
          <cell r="M109">
            <v>1972</v>
          </cell>
          <cell r="N109">
            <v>1</v>
          </cell>
          <cell r="O109">
            <v>285</v>
          </cell>
          <cell r="P109">
            <v>591</v>
          </cell>
          <cell r="Q109">
            <v>0.69</v>
          </cell>
          <cell r="R109">
            <v>2396</v>
          </cell>
          <cell r="T109">
            <v>6.1</v>
          </cell>
          <cell r="U109">
            <v>3.7499999999999999E-2</v>
          </cell>
          <cell r="V109">
            <v>500000</v>
          </cell>
          <cell r="W109" t="str">
            <v>Cap Rate</v>
          </cell>
          <cell r="X109">
            <v>162.66666666666666</v>
          </cell>
          <cell r="Y109">
            <v>570760.23391812865</v>
          </cell>
          <cell r="Z109">
            <v>3.7499999999999999E-2</v>
          </cell>
          <cell r="AA109">
            <v>0</v>
          </cell>
          <cell r="AB109">
            <v>0.7</v>
          </cell>
          <cell r="AC109">
            <v>2465</v>
          </cell>
          <cell r="AD109">
            <v>285</v>
          </cell>
          <cell r="AE109">
            <v>591</v>
          </cell>
          <cell r="AG109">
            <v>6.5000000000000002E-2</v>
          </cell>
          <cell r="AH109">
            <v>100</v>
          </cell>
          <cell r="AI109">
            <v>0.21</v>
          </cell>
          <cell r="AJ109">
            <v>0.16</v>
          </cell>
          <cell r="AK109">
            <v>18.180099000000002</v>
          </cell>
          <cell r="AL109">
            <v>5.2383228253650005</v>
          </cell>
          <cell r="AM109">
            <v>0</v>
          </cell>
          <cell r="AN109">
            <v>-8.5500000000000007E-2</v>
          </cell>
          <cell r="AO109">
            <v>5.1528228253650008</v>
          </cell>
          <cell r="AQ109">
            <v>8.4303000000000008</v>
          </cell>
          <cell r="AR109">
            <v>-0.54796950000000011</v>
          </cell>
          <cell r="AS109">
            <v>0.34200000000000003</v>
          </cell>
          <cell r="AT109">
            <v>8.2243305000000007</v>
          </cell>
          <cell r="AU109">
            <v>-1.727109405</v>
          </cell>
          <cell r="AV109">
            <v>-1.31589288</v>
          </cell>
          <cell r="AW109">
            <v>-1.2354484063876876</v>
          </cell>
          <cell r="AX109">
            <v>-8.5500000000000007E-2</v>
          </cell>
          <cell r="AY109">
            <v>-3.0480578113876877</v>
          </cell>
          <cell r="AZ109">
            <v>0</v>
          </cell>
          <cell r="BA109">
            <v>5.1762726886123129</v>
          </cell>
          <cell r="BC109">
            <v>0.62938529630008333</v>
          </cell>
          <cell r="BE109">
            <v>0.04</v>
          </cell>
          <cell r="BF109">
            <v>4.4999999999999998E-2</v>
          </cell>
          <cell r="BG109">
            <v>4.2499999999999996E-2</v>
          </cell>
          <cell r="BH109">
            <v>121.79465149676031</v>
          </cell>
          <cell r="BI109">
            <v>0</v>
          </cell>
          <cell r="BJ109">
            <v>121.79465149676031</v>
          </cell>
          <cell r="BK109">
            <v>404002.20000000007</v>
          </cell>
          <cell r="BL109">
            <v>454502.47500000003</v>
          </cell>
          <cell r="BM109">
            <v>429252.33750000002</v>
          </cell>
          <cell r="BN109">
            <v>0.28209655620435781</v>
          </cell>
          <cell r="BO109">
            <v>122.33691618749999</v>
          </cell>
          <cell r="BP109">
            <v>-0.54226469073968531</v>
          </cell>
          <cell r="BQ109">
            <v>-4.4325515767340562E-3</v>
          </cell>
          <cell r="BS109">
            <v>275</v>
          </cell>
          <cell r="BT109">
            <v>162525</v>
          </cell>
          <cell r="BU109">
            <v>80</v>
          </cell>
          <cell r="BV109">
            <v>47280</v>
          </cell>
          <cell r="BW109">
            <v>209805</v>
          </cell>
          <cell r="BX109">
            <v>125000</v>
          </cell>
          <cell r="BY109">
            <v>334805</v>
          </cell>
          <cell r="CA109">
            <v>1</v>
          </cell>
          <cell r="CB109">
            <v>1</v>
          </cell>
          <cell r="CC109">
            <v>1.01437E-2</v>
          </cell>
        </row>
        <row r="110">
          <cell r="C110">
            <v>102</v>
          </cell>
          <cell r="D110" t="str">
            <v>Via Ventura (CA) (fka Ventura)</v>
          </cell>
          <cell r="E110" t="str">
            <v>Via Ventura (CA) (fka Ventura)</v>
          </cell>
          <cell r="F110" t="str">
            <v>Los Angeles Area</v>
          </cell>
          <cell r="G110" t="str">
            <v>930 Pacific Strand Ct. Ventura CA 93003</v>
          </cell>
          <cell r="H110" t="str">
            <v xml:space="preserve">930 Pacific Strand Ct. </v>
          </cell>
          <cell r="I110" t="str">
            <v>Ventura</v>
          </cell>
          <cell r="J110" t="str">
            <v>CA</v>
          </cell>
          <cell r="K110" t="str">
            <v>93003</v>
          </cell>
          <cell r="L110" t="str">
            <v>Ventura, CA</v>
          </cell>
          <cell r="M110">
            <v>2002</v>
          </cell>
          <cell r="N110">
            <v>1</v>
          </cell>
          <cell r="O110">
            <v>147</v>
          </cell>
          <cell r="P110">
            <v>958</v>
          </cell>
          <cell r="Q110">
            <v>0.98</v>
          </cell>
          <cell r="R110">
            <v>2058</v>
          </cell>
          <cell r="T110">
            <v>2.5</v>
          </cell>
          <cell r="U110">
            <v>4.4999999999999998E-2</v>
          </cell>
          <cell r="V110">
            <v>385000</v>
          </cell>
          <cell r="W110" t="str">
            <v>Cap Rate</v>
          </cell>
          <cell r="X110">
            <v>55.555555555555557</v>
          </cell>
          <cell r="Y110">
            <v>377928.94935752079</v>
          </cell>
          <cell r="Z110">
            <v>4.4999999999999998E-2</v>
          </cell>
          <cell r="AA110">
            <v>0.765625</v>
          </cell>
          <cell r="AB110">
            <v>0.92200000000000004</v>
          </cell>
          <cell r="AC110">
            <v>2041</v>
          </cell>
          <cell r="AD110">
            <v>192</v>
          </cell>
          <cell r="AE110">
            <v>944</v>
          </cell>
          <cell r="AG110">
            <v>6.5000000000000002E-2</v>
          </cell>
          <cell r="AH110">
            <v>100</v>
          </cell>
          <cell r="AI110">
            <v>0.22</v>
          </cell>
          <cell r="AJ110">
            <v>0.17</v>
          </cell>
          <cell r="AK110">
            <v>14.701012200000001</v>
          </cell>
          <cell r="AL110">
            <v>2.8536428801664</v>
          </cell>
          <cell r="AM110">
            <v>0</v>
          </cell>
          <cell r="AN110">
            <v>-5.7599999999999998E-2</v>
          </cell>
          <cell r="AO110">
            <v>2.7960428801664001</v>
          </cell>
          <cell r="AQ110">
            <v>4.702464</v>
          </cell>
          <cell r="AR110">
            <v>-0.30566016000000001</v>
          </cell>
          <cell r="AS110">
            <v>0.23039999999999999</v>
          </cell>
          <cell r="AT110">
            <v>4.62720384</v>
          </cell>
          <cell r="AU110">
            <v>-1.0179848448</v>
          </cell>
          <cell r="AV110">
            <v>-0.78662465280000005</v>
          </cell>
          <cell r="AW110">
            <v>-0.69529049112380936</v>
          </cell>
          <cell r="AX110">
            <v>-5.7599999999999998E-2</v>
          </cell>
          <cell r="AY110">
            <v>-1.7708753359238094</v>
          </cell>
          <cell r="AZ110">
            <v>0</v>
          </cell>
          <cell r="BA110">
            <v>2.8563285040761905</v>
          </cell>
          <cell r="BC110">
            <v>0.61729039887643911</v>
          </cell>
          <cell r="BE110">
            <v>4.4999999999999998E-2</v>
          </cell>
          <cell r="BF110">
            <v>0.05</v>
          </cell>
          <cell r="BG110">
            <v>4.7500000000000001E-2</v>
          </cell>
          <cell r="BH110">
            <v>60.133231664761908</v>
          </cell>
          <cell r="BI110">
            <v>0</v>
          </cell>
          <cell r="BJ110">
            <v>60.133231664761908</v>
          </cell>
          <cell r="BK110">
            <v>294020.24400000001</v>
          </cell>
          <cell r="BL110">
            <v>326689.16000000003</v>
          </cell>
          <cell r="BM110">
            <v>310354.70200000005</v>
          </cell>
          <cell r="BN110">
            <v>-0.4120288307062745</v>
          </cell>
          <cell r="BO110">
            <v>59.588102784000007</v>
          </cell>
          <cell r="BP110">
            <v>0.5451288807619008</v>
          </cell>
          <cell r="BQ110">
            <v>9.1482838904592967E-3</v>
          </cell>
          <cell r="BS110">
            <v>375</v>
          </cell>
          <cell r="BT110">
            <v>354000</v>
          </cell>
          <cell r="BU110">
            <v>110</v>
          </cell>
          <cell r="BV110">
            <v>103840</v>
          </cell>
          <cell r="BW110">
            <v>457840</v>
          </cell>
          <cell r="BX110">
            <v>70000</v>
          </cell>
          <cell r="BY110">
            <v>527840</v>
          </cell>
          <cell r="CA110">
            <v>1</v>
          </cell>
          <cell r="CB110">
            <v>1</v>
          </cell>
          <cell r="CC110">
            <v>1.15625E-2</v>
          </cell>
        </row>
        <row r="111">
          <cell r="C111">
            <v>103</v>
          </cell>
          <cell r="D111" t="str">
            <v>Gallery, The</v>
          </cell>
          <cell r="E111" t="str">
            <v>Gallery, The</v>
          </cell>
          <cell r="F111" t="str">
            <v>Los Angeles Area</v>
          </cell>
          <cell r="G111" t="str">
            <v>414 Second St Hermosa Beach CA 90254</v>
          </cell>
          <cell r="H111" t="str">
            <v xml:space="preserve">414 Second St </v>
          </cell>
          <cell r="I111" t="str">
            <v>Hermosa Beach</v>
          </cell>
          <cell r="J111" t="str">
            <v>CA</v>
          </cell>
          <cell r="K111" t="str">
            <v>90254</v>
          </cell>
          <cell r="L111" t="str">
            <v>Hermosa Beach, CA</v>
          </cell>
          <cell r="M111">
            <v>1971</v>
          </cell>
          <cell r="N111">
            <v>1</v>
          </cell>
          <cell r="O111">
            <v>169</v>
          </cell>
          <cell r="P111">
            <v>837</v>
          </cell>
          <cell r="Q111">
            <v>0.95</v>
          </cell>
          <cell r="R111">
            <v>2658</v>
          </cell>
          <cell r="T111">
            <v>4.2</v>
          </cell>
          <cell r="U111">
            <v>3.7499999999999999E-2</v>
          </cell>
          <cell r="V111">
            <v>575000</v>
          </cell>
          <cell r="W111" t="str">
            <v>Cap Rate</v>
          </cell>
          <cell r="X111">
            <v>112.00000000000001</v>
          </cell>
          <cell r="Y111">
            <v>662721.89349112439</v>
          </cell>
          <cell r="Z111">
            <v>3.7499999999999999E-2</v>
          </cell>
          <cell r="AA111">
            <v>0</v>
          </cell>
          <cell r="AB111">
            <v>0.92300000000000004</v>
          </cell>
          <cell r="AC111">
            <v>2684</v>
          </cell>
          <cell r="AD111">
            <v>169</v>
          </cell>
          <cell r="AE111">
            <v>1013</v>
          </cell>
          <cell r="AG111">
            <v>6.5000000000000002E-2</v>
          </cell>
          <cell r="AH111">
            <v>100</v>
          </cell>
          <cell r="AI111">
            <v>0.22</v>
          </cell>
          <cell r="AJ111">
            <v>0.17</v>
          </cell>
          <cell r="AK111">
            <v>19.101832799999997</v>
          </cell>
          <cell r="AL111">
            <v>3.2637200503751993</v>
          </cell>
          <cell r="AM111">
            <v>0</v>
          </cell>
          <cell r="AN111">
            <v>-5.0700000000000002E-2</v>
          </cell>
          <cell r="AO111">
            <v>3.2130200503751993</v>
          </cell>
          <cell r="AQ111">
            <v>5.4431520000000004</v>
          </cell>
          <cell r="AR111">
            <v>-0.35380488000000004</v>
          </cell>
          <cell r="AS111">
            <v>0.20280000000000001</v>
          </cell>
          <cell r="AT111">
            <v>5.2921471200000001</v>
          </cell>
          <cell r="AU111">
            <v>-1.1642723664000001</v>
          </cell>
          <cell r="AV111">
            <v>-0.89966501040000013</v>
          </cell>
          <cell r="AW111">
            <v>-0.87199691261965329</v>
          </cell>
          <cell r="AX111">
            <v>-5.0700000000000002E-2</v>
          </cell>
          <cell r="AY111">
            <v>-2.0869692790196535</v>
          </cell>
          <cell r="AZ111">
            <v>0</v>
          </cell>
          <cell r="BA111">
            <v>3.2051778409803466</v>
          </cell>
          <cell r="BC111">
            <v>0.60564790968629512</v>
          </cell>
          <cell r="BE111">
            <v>0.04</v>
          </cell>
          <cell r="BF111">
            <v>4.4999999999999998E-2</v>
          </cell>
          <cell r="BG111">
            <v>4.2499999999999996E-2</v>
          </cell>
          <cell r="BH111">
            <v>75.415949199537579</v>
          </cell>
          <cell r="BI111">
            <v>0</v>
          </cell>
          <cell r="BJ111">
            <v>75.415949199537579</v>
          </cell>
          <cell r="BK111">
            <v>424485.17333333322</v>
          </cell>
          <cell r="BL111">
            <v>477545.81999999995</v>
          </cell>
          <cell r="BM111">
            <v>451015.49666666659</v>
          </cell>
          <cell r="BN111">
            <v>-0.2681943247796682</v>
          </cell>
          <cell r="BO111">
            <v>76.221618936666658</v>
          </cell>
          <cell r="BP111">
            <v>-0.80566973712907952</v>
          </cell>
          <cell r="BQ111">
            <v>-1.0570094788966866E-2</v>
          </cell>
          <cell r="BS111">
            <v>375</v>
          </cell>
          <cell r="BT111">
            <v>379875</v>
          </cell>
          <cell r="BU111">
            <v>110</v>
          </cell>
          <cell r="BV111">
            <v>111430</v>
          </cell>
          <cell r="BW111">
            <v>491305</v>
          </cell>
          <cell r="BX111">
            <v>125000</v>
          </cell>
          <cell r="BY111">
            <v>616305</v>
          </cell>
          <cell r="CA111">
            <v>1</v>
          </cell>
          <cell r="CB111">
            <v>1</v>
          </cell>
          <cell r="CC111">
            <v>1.15625E-2</v>
          </cell>
        </row>
        <row r="112">
          <cell r="C112">
            <v>104</v>
          </cell>
          <cell r="D112" t="str">
            <v>Bay Hill</v>
          </cell>
          <cell r="E112" t="str">
            <v>Bay Hill</v>
          </cell>
          <cell r="F112" t="str">
            <v>Los Angeles Area</v>
          </cell>
          <cell r="G112" t="str">
            <v>3801 E Pacific Coast Hwy Long Beach CA 90804</v>
          </cell>
          <cell r="H112" t="str">
            <v xml:space="preserve">3801 E Pacific Coast Hwy </v>
          </cell>
          <cell r="I112" t="str">
            <v>Long Beach</v>
          </cell>
          <cell r="J112" t="str">
            <v>CA</v>
          </cell>
          <cell r="K112" t="str">
            <v>90804</v>
          </cell>
          <cell r="L112" t="str">
            <v>Long Beach, CA</v>
          </cell>
          <cell r="M112">
            <v>2002</v>
          </cell>
          <cell r="N112">
            <v>1</v>
          </cell>
          <cell r="O112">
            <v>160</v>
          </cell>
          <cell r="P112">
            <v>907</v>
          </cell>
          <cell r="Q112">
            <v>0.97</v>
          </cell>
          <cell r="R112">
            <v>2324</v>
          </cell>
          <cell r="T112">
            <v>2.8</v>
          </cell>
          <cell r="U112">
            <v>4.4999999999999998E-2</v>
          </cell>
          <cell r="V112">
            <v>395000</v>
          </cell>
          <cell r="W112" t="str">
            <v>Cap Rate</v>
          </cell>
          <cell r="X112">
            <v>62.222222222222221</v>
          </cell>
          <cell r="Y112">
            <v>388888.88888888888</v>
          </cell>
          <cell r="Z112">
            <v>4.4999999999999998E-2</v>
          </cell>
          <cell r="AA112">
            <v>0</v>
          </cell>
          <cell r="AB112">
            <v>0.93799999999999994</v>
          </cell>
          <cell r="AC112">
            <v>2331</v>
          </cell>
          <cell r="AD112">
            <v>160</v>
          </cell>
          <cell r="AE112">
            <v>907</v>
          </cell>
          <cell r="AG112">
            <v>6.5000000000000002E-2</v>
          </cell>
          <cell r="AH112">
            <v>100</v>
          </cell>
          <cell r="AI112">
            <v>0.22</v>
          </cell>
          <cell r="AJ112">
            <v>0.17</v>
          </cell>
          <cell r="AK112">
            <v>16.685830200000002</v>
          </cell>
          <cell r="AL112">
            <v>2.6990998931519998</v>
          </cell>
          <cell r="AM112">
            <v>0</v>
          </cell>
          <cell r="AN112">
            <v>-4.8000000000000001E-2</v>
          </cell>
          <cell r="AO112">
            <v>2.6510998931519998</v>
          </cell>
          <cell r="AQ112">
            <v>4.4755200000000004</v>
          </cell>
          <cell r="AR112">
            <v>-0.29090880000000002</v>
          </cell>
          <cell r="AS112">
            <v>0.192</v>
          </cell>
          <cell r="AT112">
            <v>4.3766112000000001</v>
          </cell>
          <cell r="AU112">
            <v>-0.96285446400000008</v>
          </cell>
          <cell r="AV112">
            <v>-0.74402390400000007</v>
          </cell>
          <cell r="AW112">
            <v>-0.71984392619653181</v>
          </cell>
          <cell r="AX112">
            <v>-4.8000000000000001E-2</v>
          </cell>
          <cell r="AY112">
            <v>-1.7306983901965318</v>
          </cell>
          <cell r="AZ112">
            <v>0</v>
          </cell>
          <cell r="BA112">
            <v>2.6459128098034683</v>
          </cell>
          <cell r="BC112">
            <v>0.60455742785730393</v>
          </cell>
          <cell r="BE112">
            <v>4.4999999999999998E-2</v>
          </cell>
          <cell r="BF112">
            <v>0.04</v>
          </cell>
          <cell r="BG112">
            <v>4.2499999999999996E-2</v>
          </cell>
          <cell r="BH112">
            <v>62.256771995375729</v>
          </cell>
          <cell r="BI112">
            <v>0</v>
          </cell>
          <cell r="BJ112">
            <v>62.256771995375729</v>
          </cell>
          <cell r="BK112">
            <v>417145.755</v>
          </cell>
          <cell r="BL112">
            <v>370796.22666666668</v>
          </cell>
          <cell r="BM112">
            <v>393970.99083333334</v>
          </cell>
          <cell r="BN112">
            <v>-0.24942895086953898</v>
          </cell>
          <cell r="BO112">
            <v>63.03535853333333</v>
          </cell>
          <cell r="BP112">
            <v>-0.77858653795760091</v>
          </cell>
          <cell r="BQ112">
            <v>-1.2351584191369058E-2</v>
          </cell>
          <cell r="BS112">
            <v>375</v>
          </cell>
          <cell r="BT112">
            <v>340125</v>
          </cell>
          <cell r="BU112">
            <v>110</v>
          </cell>
          <cell r="BV112">
            <v>99770</v>
          </cell>
          <cell r="BW112">
            <v>439895</v>
          </cell>
          <cell r="BX112">
            <v>85000</v>
          </cell>
          <cell r="BY112">
            <v>524895</v>
          </cell>
          <cell r="CA112">
            <v>1</v>
          </cell>
          <cell r="CB112">
            <v>1</v>
          </cell>
          <cell r="CC112">
            <v>1.15625E-2</v>
          </cell>
        </row>
        <row r="113">
          <cell r="C113">
            <v>105</v>
          </cell>
          <cell r="D113" t="str">
            <v>SoMa Square Apartments (fka South Market)</v>
          </cell>
          <cell r="E113" t="str">
            <v>SoMa Square Apartments (fka South Market)</v>
          </cell>
          <cell r="F113" t="str">
            <v>San Francisco / Bay Area</v>
          </cell>
          <cell r="G113" t="str">
            <v>One Saint Francis Pl. San Francisco CA 94107</v>
          </cell>
          <cell r="H113" t="str">
            <v xml:space="preserve">One Saint Francis Pl. </v>
          </cell>
          <cell r="I113" t="str">
            <v>San Francisco</v>
          </cell>
          <cell r="J113" t="str">
            <v>CA</v>
          </cell>
          <cell r="K113" t="str">
            <v>94107</v>
          </cell>
          <cell r="L113" t="str">
            <v>San Francisco, CA</v>
          </cell>
          <cell r="M113">
            <v>1986</v>
          </cell>
          <cell r="N113">
            <v>1</v>
          </cell>
          <cell r="O113">
            <v>410</v>
          </cell>
          <cell r="P113">
            <v>733</v>
          </cell>
          <cell r="Q113">
            <v>0.96</v>
          </cell>
          <cell r="R113">
            <v>3526</v>
          </cell>
          <cell r="T113">
            <v>13</v>
          </cell>
          <cell r="U113">
            <v>0.04</v>
          </cell>
          <cell r="V113">
            <v>720000</v>
          </cell>
          <cell r="W113" t="str">
            <v>Cap Rate</v>
          </cell>
          <cell r="X113">
            <v>325</v>
          </cell>
          <cell r="Y113">
            <v>792682.92682926834</v>
          </cell>
          <cell r="Z113">
            <v>0.04</v>
          </cell>
          <cell r="AA113">
            <v>0</v>
          </cell>
          <cell r="AB113">
            <v>0.96</v>
          </cell>
          <cell r="AC113">
            <v>3526</v>
          </cell>
          <cell r="AD113">
            <v>410</v>
          </cell>
          <cell r="AE113">
            <v>733</v>
          </cell>
          <cell r="AG113">
            <v>0.05</v>
          </cell>
          <cell r="AH113">
            <v>187.36384720327422</v>
          </cell>
          <cell r="AI113">
            <v>0.2</v>
          </cell>
          <cell r="AJ113">
            <v>0.22884384800147958</v>
          </cell>
          <cell r="AK113">
            <v>24.242589316100457</v>
          </cell>
          <cell r="AL113">
            <v>10.048795697416798</v>
          </cell>
          <cell r="AM113">
            <v>0</v>
          </cell>
          <cell r="AN113">
            <v>-0.123</v>
          </cell>
          <cell r="AO113">
            <v>9.9257956974167989</v>
          </cell>
          <cell r="AQ113">
            <v>17.347919999999998</v>
          </cell>
          <cell r="AR113">
            <v>-0.86739599999999994</v>
          </cell>
          <cell r="AS113">
            <v>0.92183012824010924</v>
          </cell>
          <cell r="AT113">
            <v>17.402354128240109</v>
          </cell>
          <cell r="AU113">
            <v>-3.4804708256480219</v>
          </cell>
          <cell r="AV113">
            <v>-3.9824216829909003</v>
          </cell>
          <cell r="AW113">
            <v>-3.264109330791495</v>
          </cell>
          <cell r="AX113">
            <v>-0.123</v>
          </cell>
          <cell r="AY113">
            <v>-6.8675801564395167</v>
          </cell>
          <cell r="AZ113">
            <v>0</v>
          </cell>
          <cell r="BA113">
            <v>10.534773971800593</v>
          </cell>
          <cell r="BC113">
            <v>0.60536487731306554</v>
          </cell>
          <cell r="BE113">
            <v>3.5999999999999997E-2</v>
          </cell>
          <cell r="BF113">
            <v>4.1000000000000002E-2</v>
          </cell>
          <cell r="BG113">
            <v>3.85E-2</v>
          </cell>
          <cell r="BH113">
            <v>273.63049277404139</v>
          </cell>
          <cell r="BI113">
            <v>0</v>
          </cell>
          <cell r="BJ113">
            <v>273.63049277404139</v>
          </cell>
          <cell r="BK113">
            <v>591282.6662463526</v>
          </cell>
          <cell r="BL113">
            <v>673405.25878056826</v>
          </cell>
          <cell r="BM113">
            <v>632343.96251346043</v>
          </cell>
          <cell r="BN113">
            <v>-2.5826122070881308E-2</v>
          </cell>
          <cell r="BO113">
            <v>259.26102463051876</v>
          </cell>
          <cell r="BP113">
            <v>14.369468143522624</v>
          </cell>
          <cell r="BQ113">
            <v>5.5424714007826781E-2</v>
          </cell>
          <cell r="BS113">
            <v>475</v>
          </cell>
          <cell r="BT113">
            <v>406470.24390243902</v>
          </cell>
          <cell r="BU113">
            <v>155</v>
          </cell>
          <cell r="BV113">
            <v>132637.65853658537</v>
          </cell>
          <cell r="BW113">
            <v>539107.90243902442</v>
          </cell>
          <cell r="BX113">
            <v>110000</v>
          </cell>
          <cell r="BY113">
            <v>649107.90243902442</v>
          </cell>
          <cell r="CA113">
            <v>1</v>
          </cell>
          <cell r="CB113">
            <v>1</v>
          </cell>
          <cell r="CC113">
            <v>1.1792E-2</v>
          </cell>
          <cell r="CD113">
            <v>37458.559999999998</v>
          </cell>
        </row>
        <row r="114">
          <cell r="C114">
            <v>106</v>
          </cell>
          <cell r="D114" t="str">
            <v>Azure</v>
          </cell>
          <cell r="E114" t="str">
            <v>Azure</v>
          </cell>
          <cell r="F114" t="str">
            <v>San Francisco / Bay Area</v>
          </cell>
          <cell r="G114" t="str">
            <v>690 Long Bridge Street San Francisco CA 94158</v>
          </cell>
          <cell r="H114" t="str">
            <v xml:space="preserve">690 Long Bridge Street </v>
          </cell>
          <cell r="I114" t="str">
            <v>San Francisco</v>
          </cell>
          <cell r="J114" t="str">
            <v>CA</v>
          </cell>
          <cell r="K114" t="str">
            <v>94158</v>
          </cell>
          <cell r="L114" t="str">
            <v>San Francisco, CA</v>
          </cell>
          <cell r="M114">
            <v>2016</v>
          </cell>
          <cell r="N114">
            <v>1</v>
          </cell>
          <cell r="O114">
            <v>273</v>
          </cell>
          <cell r="P114">
            <v>838</v>
          </cell>
          <cell r="Q114">
            <v>0.95</v>
          </cell>
          <cell r="R114">
            <v>4596</v>
          </cell>
          <cell r="T114">
            <v>11.1</v>
          </cell>
          <cell r="U114">
            <v>3.7499999999999999E-2</v>
          </cell>
          <cell r="V114">
            <v>1000000</v>
          </cell>
          <cell r="W114" t="str">
            <v>Cap Rate</v>
          </cell>
          <cell r="X114">
            <v>296</v>
          </cell>
          <cell r="Y114">
            <v>1084249.0842490843</v>
          </cell>
          <cell r="Z114">
            <v>3.7499999999999999E-2</v>
          </cell>
          <cell r="AA114">
            <v>0</v>
          </cell>
          <cell r="AB114">
            <v>0.95</v>
          </cell>
          <cell r="AC114">
            <v>4103</v>
          </cell>
          <cell r="AD114">
            <v>273</v>
          </cell>
          <cell r="AE114">
            <v>838</v>
          </cell>
          <cell r="AG114">
            <v>0.05</v>
          </cell>
          <cell r="AH114">
            <v>126.98246420047734</v>
          </cell>
          <cell r="AI114">
            <v>0.2</v>
          </cell>
          <cell r="AJ114">
            <v>0.21908573814479834</v>
          </cell>
          <cell r="AK114">
            <v>28.056990960382471</v>
          </cell>
          <cell r="AL114">
            <v>7.7438136760384424</v>
          </cell>
          <cell r="AM114">
            <v>0</v>
          </cell>
          <cell r="AN114">
            <v>-8.1900000000000001E-2</v>
          </cell>
          <cell r="AO114">
            <v>7.6619136760384423</v>
          </cell>
          <cell r="AQ114">
            <v>13.441428</v>
          </cell>
          <cell r="AR114">
            <v>-0.6720714000000001</v>
          </cell>
          <cell r="AS114">
            <v>0.4159945527207638</v>
          </cell>
          <cell r="AT114">
            <v>13.185351152720763</v>
          </cell>
          <cell r="AU114">
            <v>-2.6370702305441527</v>
          </cell>
          <cell r="AV114">
            <v>-2.8887223899921959</v>
          </cell>
          <cell r="AW114">
            <v>-2.6027409761026141</v>
          </cell>
          <cell r="AX114">
            <v>-8.1900000000000001E-2</v>
          </cell>
          <cell r="AY114">
            <v>-5.3217112066467669</v>
          </cell>
          <cell r="AZ114">
            <v>0</v>
          </cell>
          <cell r="BA114">
            <v>7.8636399460739961</v>
          </cell>
          <cell r="BC114">
            <v>0.59639215178970451</v>
          </cell>
          <cell r="BE114">
            <v>3.7499999999999999E-2</v>
          </cell>
          <cell r="BF114">
            <v>4.2500000000000003E-2</v>
          </cell>
          <cell r="BG114">
            <v>0.04</v>
          </cell>
          <cell r="BH114">
            <v>196.5909986518499</v>
          </cell>
          <cell r="BI114">
            <v>0</v>
          </cell>
          <cell r="BJ114">
            <v>196.5909986518499</v>
          </cell>
          <cell r="BK114">
            <v>660164.49318546988</v>
          </cell>
          <cell r="BL114">
            <v>748186.42561019934</v>
          </cell>
          <cell r="BM114">
            <v>704175.45939783461</v>
          </cell>
          <cell r="BN114">
            <v>8.9816977182703983E-2</v>
          </cell>
          <cell r="BO114">
            <v>192.23990041560884</v>
          </cell>
          <cell r="BP114">
            <v>4.3510982362410573</v>
          </cell>
          <cell r="BQ114">
            <v>2.2633689607798768E-2</v>
          </cell>
          <cell r="BS114">
            <v>510</v>
          </cell>
          <cell r="BT114">
            <v>411175.82417582418</v>
          </cell>
          <cell r="BU114">
            <v>155</v>
          </cell>
          <cell r="BV114">
            <v>124965.20146520146</v>
          </cell>
          <cell r="BW114">
            <v>536141.02564102563</v>
          </cell>
          <cell r="BX114">
            <v>110000</v>
          </cell>
          <cell r="BY114">
            <v>646141.02564102563</v>
          </cell>
          <cell r="CA114">
            <v>1</v>
          </cell>
          <cell r="CB114">
            <v>1</v>
          </cell>
          <cell r="CC114">
            <v>1.1792E-2</v>
          </cell>
          <cell r="CD114">
            <v>284539.92</v>
          </cell>
        </row>
        <row r="115">
          <cell r="C115">
            <v>107</v>
          </cell>
          <cell r="D115" t="str">
            <v>Geary Court Yard</v>
          </cell>
          <cell r="E115" t="str">
            <v>Geary Court Yard</v>
          </cell>
          <cell r="F115" t="str">
            <v>San Francisco / Bay Area</v>
          </cell>
          <cell r="G115" t="str">
            <v>639 Geary Street San Francisco CA 94102</v>
          </cell>
          <cell r="H115" t="str">
            <v xml:space="preserve">639 Geary Street </v>
          </cell>
          <cell r="I115" t="str">
            <v>San Francisco</v>
          </cell>
          <cell r="J115" t="str">
            <v>CA</v>
          </cell>
          <cell r="K115" t="str">
            <v>94102</v>
          </cell>
          <cell r="L115" t="str">
            <v>San Francisco, CA</v>
          </cell>
          <cell r="M115">
            <v>1990</v>
          </cell>
          <cell r="N115">
            <v>1</v>
          </cell>
          <cell r="O115">
            <v>164</v>
          </cell>
          <cell r="P115">
            <v>493</v>
          </cell>
          <cell r="Q115">
            <v>0.96</v>
          </cell>
          <cell r="R115">
            <v>2783</v>
          </cell>
          <cell r="T115">
            <v>4.5999999999999996</v>
          </cell>
          <cell r="U115">
            <v>4.1500000000000002E-2</v>
          </cell>
          <cell r="V115">
            <v>610000</v>
          </cell>
          <cell r="W115" t="str">
            <v>Cap Rate</v>
          </cell>
          <cell r="X115">
            <v>110.84337349397589</v>
          </cell>
          <cell r="Y115">
            <v>675874.22862180427</v>
          </cell>
          <cell r="Z115">
            <v>4.1500000000000002E-2</v>
          </cell>
          <cell r="AA115">
            <v>0</v>
          </cell>
          <cell r="AB115">
            <v>0.96</v>
          </cell>
          <cell r="AC115">
            <v>2783</v>
          </cell>
          <cell r="AD115">
            <v>164</v>
          </cell>
          <cell r="AE115">
            <v>493</v>
          </cell>
          <cell r="AG115">
            <v>0.05</v>
          </cell>
          <cell r="AH115">
            <v>87.949574036511152</v>
          </cell>
          <cell r="AI115">
            <v>0.2</v>
          </cell>
          <cell r="AJ115">
            <v>0.22796842449569477</v>
          </cell>
          <cell r="AK115">
            <v>18.752107371577143</v>
          </cell>
          <cell r="AL115">
            <v>3.1091744106369763</v>
          </cell>
          <cell r="AM115">
            <v>0</v>
          </cell>
          <cell r="AN115">
            <v>-4.9200000000000001E-2</v>
          </cell>
          <cell r="AO115">
            <v>3.0599744106369764</v>
          </cell>
          <cell r="AQ115">
            <v>5.4769439999999996</v>
          </cell>
          <cell r="AR115">
            <v>-0.27384720000000001</v>
          </cell>
          <cell r="AS115">
            <v>0.17308476170385395</v>
          </cell>
          <cell r="AT115">
            <v>5.376181561703854</v>
          </cell>
          <cell r="AU115">
            <v>-1.0752363123407709</v>
          </cell>
          <cell r="AV115">
            <v>-1.2255996404244314</v>
          </cell>
          <cell r="AW115">
            <v>-1.0028861958261648</v>
          </cell>
          <cell r="AX115">
            <v>-4.9200000000000001E-2</v>
          </cell>
          <cell r="AY115">
            <v>-2.1273225081669356</v>
          </cell>
          <cell r="AZ115">
            <v>0</v>
          </cell>
          <cell r="BA115">
            <v>3.2488590535369184</v>
          </cell>
          <cell r="BC115">
            <v>0.60430605184161024</v>
          </cell>
          <cell r="BE115">
            <v>3.5999999999999997E-2</v>
          </cell>
          <cell r="BF115">
            <v>4.1000000000000002E-2</v>
          </cell>
          <cell r="BG115">
            <v>3.85E-2</v>
          </cell>
          <cell r="BH115">
            <v>84.385949442517358</v>
          </cell>
          <cell r="BI115">
            <v>0</v>
          </cell>
          <cell r="BJ115">
            <v>84.385949442517358</v>
          </cell>
          <cell r="BK115">
            <v>457368.47247749125</v>
          </cell>
          <cell r="BL115">
            <v>520891.87143269851</v>
          </cell>
          <cell r="BM115">
            <v>489130.17195509491</v>
          </cell>
          <cell r="BN115">
            <v>-0.24527814517223079</v>
          </cell>
          <cell r="BO115">
            <v>80.21734820063557</v>
          </cell>
          <cell r="BP115">
            <v>4.1686012418817882</v>
          </cell>
          <cell r="BQ115">
            <v>5.1966330667719163E-2</v>
          </cell>
          <cell r="BS115">
            <v>645</v>
          </cell>
          <cell r="BT115">
            <v>401237.19512195123</v>
          </cell>
          <cell r="BU115">
            <v>220</v>
          </cell>
          <cell r="BV115">
            <v>136856.09756097561</v>
          </cell>
          <cell r="BW115">
            <v>538093.29268292687</v>
          </cell>
          <cell r="BX115">
            <v>110000</v>
          </cell>
          <cell r="BY115">
            <v>648093.29268292687</v>
          </cell>
          <cell r="CA115">
            <v>1</v>
          </cell>
          <cell r="CB115">
            <v>1</v>
          </cell>
          <cell r="CC115">
            <v>1.1792E-2</v>
          </cell>
          <cell r="CD115">
            <v>7807.08</v>
          </cell>
        </row>
        <row r="116">
          <cell r="C116">
            <v>108</v>
          </cell>
          <cell r="D116" t="str">
            <v>Terraces, The</v>
          </cell>
          <cell r="E116" t="str">
            <v>Terraces, The</v>
          </cell>
          <cell r="F116" t="str">
            <v>San Francisco / Bay Area</v>
          </cell>
          <cell r="G116" t="str">
            <v>1330 Bush Street San Francisco CA 94109</v>
          </cell>
          <cell r="H116" t="str">
            <v xml:space="preserve">1330 Bush Street </v>
          </cell>
          <cell r="I116" t="str">
            <v>San Francisco</v>
          </cell>
          <cell r="J116" t="str">
            <v>CA</v>
          </cell>
          <cell r="K116" t="str">
            <v>94109</v>
          </cell>
          <cell r="L116" t="str">
            <v>San Francisco, CA</v>
          </cell>
          <cell r="M116">
            <v>1975</v>
          </cell>
          <cell r="N116">
            <v>1</v>
          </cell>
          <cell r="O116">
            <v>117</v>
          </cell>
          <cell r="P116">
            <v>500</v>
          </cell>
          <cell r="Q116">
            <v>0.97</v>
          </cell>
          <cell r="R116">
            <v>2765</v>
          </cell>
          <cell r="T116">
            <v>2.9</v>
          </cell>
          <cell r="U116">
            <v>0.04</v>
          </cell>
          <cell r="V116">
            <v>570000</v>
          </cell>
          <cell r="W116" t="str">
            <v>Cap Rate</v>
          </cell>
          <cell r="X116">
            <v>72.5</v>
          </cell>
          <cell r="Y116">
            <v>619658.11965811963</v>
          </cell>
          <cell r="Z116">
            <v>0.04</v>
          </cell>
          <cell r="AA116">
            <v>0</v>
          </cell>
          <cell r="AB116">
            <v>0.97</v>
          </cell>
          <cell r="AC116">
            <v>2621</v>
          </cell>
          <cell r="AD116">
            <v>117</v>
          </cell>
          <cell r="AE116">
            <v>500</v>
          </cell>
          <cell r="AG116">
            <v>0.05</v>
          </cell>
          <cell r="AH116">
            <v>58.264829999999996</v>
          </cell>
          <cell r="AI116">
            <v>0.2</v>
          </cell>
          <cell r="AJ116">
            <v>0.21833265669919083</v>
          </cell>
          <cell r="AK116">
            <v>17.786560203909879</v>
          </cell>
          <cell r="AL116">
            <v>2.1039188468398873</v>
          </cell>
          <cell r="AM116">
            <v>0</v>
          </cell>
          <cell r="AN116">
            <v>-3.5099999999999999E-2</v>
          </cell>
          <cell r="AO116">
            <v>2.0688188468398874</v>
          </cell>
          <cell r="AQ116">
            <v>3.6798839999999999</v>
          </cell>
          <cell r="AR116">
            <v>-0.1839942</v>
          </cell>
          <cell r="AS116">
            <v>8.1803821319999984E-2</v>
          </cell>
          <cell r="AT116">
            <v>3.5776936213199999</v>
          </cell>
          <cell r="AU116">
            <v>-0.715538724264</v>
          </cell>
          <cell r="AV116">
            <v>-0.78112735319854443</v>
          </cell>
          <cell r="AW116">
            <v>-0.67140785425285043</v>
          </cell>
          <cell r="AX116">
            <v>-3.5099999999999999E-2</v>
          </cell>
          <cell r="AY116">
            <v>-1.4220465785168503</v>
          </cell>
          <cell r="AZ116">
            <v>0</v>
          </cell>
          <cell r="BA116">
            <v>2.1556470428031496</v>
          </cell>
          <cell r="BC116">
            <v>0.60252421558887359</v>
          </cell>
          <cell r="BE116">
            <v>3.5999999999999997E-2</v>
          </cell>
          <cell r="BF116">
            <v>4.1000000000000002E-2</v>
          </cell>
          <cell r="BG116">
            <v>3.85E-2</v>
          </cell>
          <cell r="BH116">
            <v>55.990832280601289</v>
          </cell>
          <cell r="BI116">
            <v>0</v>
          </cell>
          <cell r="BJ116">
            <v>55.990832280601289</v>
          </cell>
          <cell r="BK116">
            <v>433818.54155877751</v>
          </cell>
          <cell r="BL116">
            <v>494071.11677527445</v>
          </cell>
          <cell r="BM116">
            <v>463944.82916702598</v>
          </cell>
          <cell r="BN116">
            <v>-0.22861784683438158</v>
          </cell>
          <cell r="BO116">
            <v>54.28154501254204</v>
          </cell>
          <cell r="BP116">
            <v>1.7092872680592492</v>
          </cell>
          <cell r="BQ116">
            <v>3.148928918040772E-2</v>
          </cell>
          <cell r="BS116">
            <v>735</v>
          </cell>
          <cell r="BT116">
            <v>334456.41025641025</v>
          </cell>
          <cell r="BU116">
            <v>345</v>
          </cell>
          <cell r="BV116">
            <v>156989.74358974359</v>
          </cell>
          <cell r="BW116">
            <v>491446.15384615387</v>
          </cell>
          <cell r="BX116">
            <v>110000</v>
          </cell>
          <cell r="BY116">
            <v>601446.15384615387</v>
          </cell>
          <cell r="CA116">
            <v>1</v>
          </cell>
          <cell r="CB116">
            <v>1</v>
          </cell>
          <cell r="CC116">
            <v>1.1792E-2</v>
          </cell>
          <cell r="CD116">
            <v>11163.96</v>
          </cell>
        </row>
        <row r="117">
          <cell r="C117">
            <v>109</v>
          </cell>
          <cell r="D117" t="str">
            <v>77 Bluxome</v>
          </cell>
          <cell r="E117" t="str">
            <v>77 Bluxome</v>
          </cell>
          <cell r="F117" t="str">
            <v>San Francisco / Bay Area</v>
          </cell>
          <cell r="G117" t="str">
            <v>77 Bluxome Street San Francisco CA 94107</v>
          </cell>
          <cell r="H117" t="str">
            <v xml:space="preserve">77 Bluxome Street </v>
          </cell>
          <cell r="I117" t="str">
            <v>San Francisco</v>
          </cell>
          <cell r="J117" t="str">
            <v>CA</v>
          </cell>
          <cell r="K117" t="str">
            <v>94107</v>
          </cell>
          <cell r="L117" t="str">
            <v>San Francisco, CA</v>
          </cell>
          <cell r="M117">
            <v>2007</v>
          </cell>
          <cell r="N117">
            <v>1</v>
          </cell>
          <cell r="O117">
            <v>102</v>
          </cell>
          <cell r="P117">
            <v>233</v>
          </cell>
          <cell r="Q117">
            <v>0.97</v>
          </cell>
          <cell r="R117">
            <v>2424</v>
          </cell>
          <cell r="T117">
            <v>2.2000000000000002</v>
          </cell>
          <cell r="U117">
            <v>0.04</v>
          </cell>
          <cell r="V117">
            <v>500000</v>
          </cell>
          <cell r="W117" t="str">
            <v>Cap Rate</v>
          </cell>
          <cell r="X117">
            <v>55</v>
          </cell>
          <cell r="Y117">
            <v>539215.68627450976</v>
          </cell>
          <cell r="Z117">
            <v>0.04</v>
          </cell>
          <cell r="AA117">
            <v>0</v>
          </cell>
          <cell r="AB117">
            <v>0.97</v>
          </cell>
          <cell r="AC117">
            <v>2424</v>
          </cell>
          <cell r="AD117">
            <v>102</v>
          </cell>
          <cell r="AE117">
            <v>233</v>
          </cell>
          <cell r="AG117">
            <v>0.05</v>
          </cell>
          <cell r="AH117">
            <v>100.80927038626608</v>
          </cell>
          <cell r="AI117">
            <v>0.2</v>
          </cell>
          <cell r="AJ117">
            <v>0.24140979277605548</v>
          </cell>
          <cell r="AK117">
            <v>16.111591205165499</v>
          </cell>
          <cell r="AL117">
            <v>1.6614595082590766</v>
          </cell>
          <cell r="AM117">
            <v>0</v>
          </cell>
          <cell r="AN117">
            <v>-3.0599999999999999E-2</v>
          </cell>
          <cell r="AO117">
            <v>1.6308595082590767</v>
          </cell>
          <cell r="AQ117">
            <v>2.9669759999999998</v>
          </cell>
          <cell r="AR117">
            <v>-0.1483488</v>
          </cell>
          <cell r="AS117">
            <v>0.12339054695278968</v>
          </cell>
          <cell r="AT117">
            <v>2.9420177469527897</v>
          </cell>
          <cell r="AU117">
            <v>-0.58840354939055795</v>
          </cell>
          <cell r="AV117">
            <v>-0.71023189463535064</v>
          </cell>
          <cell r="AW117">
            <v>-0.57216743061826614</v>
          </cell>
          <cell r="AX117">
            <v>-3.0599999999999999E-2</v>
          </cell>
          <cell r="AY117">
            <v>-1.1911709800088242</v>
          </cell>
          <cell r="AZ117">
            <v>0</v>
          </cell>
          <cell r="BA117">
            <v>1.7508467669439656</v>
          </cell>
          <cell r="BC117">
            <v>0.59511767689281081</v>
          </cell>
          <cell r="BE117">
            <v>3.5999999999999997E-2</v>
          </cell>
          <cell r="BF117">
            <v>4.1000000000000002E-2</v>
          </cell>
          <cell r="BG117">
            <v>3.85E-2</v>
          </cell>
          <cell r="BH117">
            <v>45.476539401141963</v>
          </cell>
          <cell r="BI117">
            <v>0</v>
          </cell>
          <cell r="BJ117">
            <v>45.476539401141963</v>
          </cell>
          <cell r="BK117">
            <v>392965.639150378</v>
          </cell>
          <cell r="BL117">
            <v>447544.20014348614</v>
          </cell>
          <cell r="BM117">
            <v>420254.91964693204</v>
          </cell>
          <cell r="BN117">
            <v>4.0879057949057662E-2</v>
          </cell>
          <cell r="BO117">
            <v>42.866001803987068</v>
          </cell>
          <cell r="BP117">
            <v>2.6105375971548952</v>
          </cell>
          <cell r="BQ117">
            <v>6.0899955379372095E-2</v>
          </cell>
          <cell r="BS117">
            <v>800</v>
          </cell>
          <cell r="BT117">
            <v>200000</v>
          </cell>
          <cell r="BU117">
            <v>375</v>
          </cell>
          <cell r="BV117">
            <v>93750</v>
          </cell>
          <cell r="BW117">
            <v>293750</v>
          </cell>
          <cell r="BX117">
            <v>110000</v>
          </cell>
          <cell r="BY117">
            <v>403750</v>
          </cell>
          <cell r="CA117">
            <v>1</v>
          </cell>
          <cell r="CB117">
            <v>1</v>
          </cell>
          <cell r="CC117">
            <v>1.1792E-2</v>
          </cell>
          <cell r="CD117">
            <v>35908.078000000001</v>
          </cell>
        </row>
        <row r="118">
          <cell r="C118">
            <v>110</v>
          </cell>
          <cell r="D118" t="str">
            <v>Park Place at San Mateo (fka San Mateo)</v>
          </cell>
          <cell r="E118" t="str">
            <v>Park Place at San Mateo (fka San Mateo)</v>
          </cell>
          <cell r="F118" t="str">
            <v>San Francisco / Bay Area</v>
          </cell>
          <cell r="G118" t="str">
            <v>1101 Park Pl. San Mateo CA 94403</v>
          </cell>
          <cell r="H118" t="str">
            <v xml:space="preserve">1101 Park Pl. </v>
          </cell>
          <cell r="I118" t="str">
            <v>San Mateo</v>
          </cell>
          <cell r="J118" t="str">
            <v>CA</v>
          </cell>
          <cell r="K118" t="str">
            <v>94403</v>
          </cell>
          <cell r="L118" t="str">
            <v>San Mateo, CA</v>
          </cell>
          <cell r="M118">
            <v>2001</v>
          </cell>
          <cell r="N118">
            <v>1</v>
          </cell>
          <cell r="O118">
            <v>575</v>
          </cell>
          <cell r="P118">
            <v>890</v>
          </cell>
          <cell r="Q118">
            <v>0.95</v>
          </cell>
          <cell r="R118">
            <v>3295</v>
          </cell>
          <cell r="T118">
            <v>17.2</v>
          </cell>
          <cell r="U118">
            <v>4.2500000000000003E-2</v>
          </cell>
          <cell r="V118">
            <v>630000</v>
          </cell>
          <cell r="W118" t="str">
            <v>Cap Rate</v>
          </cell>
          <cell r="X118">
            <v>404.7058823529411</v>
          </cell>
          <cell r="Y118">
            <v>703836.31713554973</v>
          </cell>
          <cell r="Z118">
            <v>4.2500000000000003E-2</v>
          </cell>
          <cell r="AA118">
            <v>0</v>
          </cell>
          <cell r="AB118">
            <v>0.95</v>
          </cell>
          <cell r="AC118">
            <v>3295</v>
          </cell>
          <cell r="AD118">
            <v>575</v>
          </cell>
          <cell r="AE118">
            <v>890</v>
          </cell>
          <cell r="AG118">
            <v>0.05</v>
          </cell>
          <cell r="AH118">
            <v>202.23525280898878</v>
          </cell>
          <cell r="AI118">
            <v>0.2</v>
          </cell>
          <cell r="AJ118">
            <v>0.2094554825745521</v>
          </cell>
          <cell r="AK118">
            <v>23.615770745370071</v>
          </cell>
          <cell r="AL118">
            <v>13.728437928552255</v>
          </cell>
          <cell r="AM118">
            <v>0</v>
          </cell>
          <cell r="AN118">
            <v>-0.17249999999999999</v>
          </cell>
          <cell r="AO118">
            <v>13.555937928552256</v>
          </cell>
          <cell r="AQ118">
            <v>22.735499999999998</v>
          </cell>
          <cell r="AR118">
            <v>-1.1367749999999999</v>
          </cell>
          <cell r="AS118">
            <v>1.3954232443820225</v>
          </cell>
          <cell r="AT118">
            <v>22.994148244382021</v>
          </cell>
          <cell r="AU118">
            <v>-4.5988296488764044</v>
          </cell>
          <cell r="AV118">
            <v>-4.8162504169178266</v>
          </cell>
          <cell r="AW118">
            <v>-4.0180905719919409</v>
          </cell>
          <cell r="AX118">
            <v>-0.17249999999999999</v>
          </cell>
          <cell r="AY118">
            <v>-8.7894202208683438</v>
          </cell>
          <cell r="AZ118">
            <v>0</v>
          </cell>
          <cell r="BA118">
            <v>14.204728023513677</v>
          </cell>
          <cell r="BC118">
            <v>0.6177540421391432</v>
          </cell>
          <cell r="BE118">
            <v>0.04</v>
          </cell>
          <cell r="BF118">
            <v>4.4999999999999998E-2</v>
          </cell>
          <cell r="BG118">
            <v>4.2499999999999996E-2</v>
          </cell>
          <cell r="BH118">
            <v>334.22889467091011</v>
          </cell>
          <cell r="BI118">
            <v>0</v>
          </cell>
          <cell r="BJ118">
            <v>334.22889467091011</v>
          </cell>
          <cell r="BK118">
            <v>524794.9054526682</v>
          </cell>
          <cell r="BL118">
            <v>590394.26863425167</v>
          </cell>
          <cell r="BM118">
            <v>557594.58704345999</v>
          </cell>
          <cell r="BN118">
            <v>0.23244222722019914</v>
          </cell>
          <cell r="BO118">
            <v>320.61688754998954</v>
          </cell>
          <cell r="BP118">
            <v>13.612007120920566</v>
          </cell>
          <cell r="BQ118">
            <v>4.2455677319237273E-2</v>
          </cell>
          <cell r="BS118">
            <v>245</v>
          </cell>
          <cell r="BT118">
            <v>239848.60869565216</v>
          </cell>
          <cell r="BU118">
            <v>115</v>
          </cell>
          <cell r="BV118">
            <v>112582</v>
          </cell>
          <cell r="BW118">
            <v>352430.60869565216</v>
          </cell>
          <cell r="BX118">
            <v>100000</v>
          </cell>
          <cell r="BY118">
            <v>452430.60869565216</v>
          </cell>
          <cell r="CA118">
            <v>1</v>
          </cell>
          <cell r="CB118">
            <v>1</v>
          </cell>
          <cell r="CC118">
            <v>1.1298000000000001E-2</v>
          </cell>
          <cell r="CD118">
            <v>241972.52000000002</v>
          </cell>
        </row>
        <row r="119">
          <cell r="C119">
            <v>111</v>
          </cell>
          <cell r="D119" t="str">
            <v>Northpark</v>
          </cell>
          <cell r="E119" t="str">
            <v>Northpark</v>
          </cell>
          <cell r="F119" t="str">
            <v>San Francisco / Bay Area</v>
          </cell>
          <cell r="G119" t="str">
            <v>1080 Carolan Avenue Burlingame CA 94010</v>
          </cell>
          <cell r="H119" t="str">
            <v xml:space="preserve">1080 Carolan Avenue </v>
          </cell>
          <cell r="I119" t="str">
            <v>Burlingame</v>
          </cell>
          <cell r="J119" t="str">
            <v>CA</v>
          </cell>
          <cell r="K119" t="str">
            <v>94010</v>
          </cell>
          <cell r="L119" t="str">
            <v>Burlingame, CA</v>
          </cell>
          <cell r="M119">
            <v>1972</v>
          </cell>
          <cell r="N119">
            <v>1</v>
          </cell>
          <cell r="O119">
            <v>510</v>
          </cell>
          <cell r="P119">
            <v>689</v>
          </cell>
          <cell r="Q119">
            <v>0.97</v>
          </cell>
          <cell r="R119">
            <v>2665</v>
          </cell>
          <cell r="T119">
            <v>12.3</v>
          </cell>
          <cell r="U119">
            <v>4.2500000000000003E-2</v>
          </cell>
          <cell r="V119">
            <v>510000</v>
          </cell>
          <cell r="W119" t="str">
            <v>Cap Rate</v>
          </cell>
          <cell r="X119">
            <v>289.41176470588238</v>
          </cell>
          <cell r="Y119">
            <v>567474.04844290658</v>
          </cell>
          <cell r="Z119">
            <v>4.2499999999999996E-2</v>
          </cell>
          <cell r="AA119">
            <v>0</v>
          </cell>
          <cell r="AB119">
            <v>0.97</v>
          </cell>
          <cell r="AC119">
            <v>2665</v>
          </cell>
          <cell r="AD119">
            <v>510</v>
          </cell>
          <cell r="AE119">
            <v>689</v>
          </cell>
          <cell r="AG119">
            <v>0.05</v>
          </cell>
          <cell r="AH119">
            <v>187.40094339622644</v>
          </cell>
          <cell r="AI119">
            <v>0.2</v>
          </cell>
          <cell r="AJ119">
            <v>0.2029390496276689</v>
          </cell>
          <cell r="AK119">
            <v>19.481986157639657</v>
          </cell>
          <cell r="AL119">
            <v>10.045106882740583</v>
          </cell>
          <cell r="AM119">
            <v>0</v>
          </cell>
          <cell r="AN119">
            <v>-0.153</v>
          </cell>
          <cell r="AO119">
            <v>9.8921068827405829</v>
          </cell>
          <cell r="AQ119">
            <v>16.309799999999999</v>
          </cell>
          <cell r="AR119">
            <v>-0.81549000000000005</v>
          </cell>
          <cell r="AS119">
            <v>1.1468937735849059</v>
          </cell>
          <cell r="AT119">
            <v>16.641203773584905</v>
          </cell>
          <cell r="AU119">
            <v>-3.3282407547169814</v>
          </cell>
          <cell r="AV119">
            <v>-3.3771500784716979</v>
          </cell>
          <cell r="AW119">
            <v>-2.8408042448878796</v>
          </cell>
          <cell r="AX119">
            <v>-0.153</v>
          </cell>
          <cell r="AY119">
            <v>-6.3220449996048602</v>
          </cell>
          <cell r="AZ119">
            <v>0</v>
          </cell>
          <cell r="BA119">
            <v>10.319158773980046</v>
          </cell>
          <cell r="BC119">
            <v>0.62009689409368118</v>
          </cell>
          <cell r="BE119">
            <v>4.2500000000000003E-2</v>
          </cell>
          <cell r="BF119">
            <v>4.7500000000000001E-2</v>
          </cell>
          <cell r="BG119">
            <v>4.4999999999999998E-2</v>
          </cell>
          <cell r="BH119">
            <v>229.31463942177882</v>
          </cell>
          <cell r="BI119">
            <v>0</v>
          </cell>
          <cell r="BJ119">
            <v>229.31463942177882</v>
          </cell>
          <cell r="BK119">
            <v>410147.07700294012</v>
          </cell>
          <cell r="BL119">
            <v>458399.67429740366</v>
          </cell>
          <cell r="BM119">
            <v>434273.37565017189</v>
          </cell>
          <cell r="BN119">
            <v>-0.12759063055734976</v>
          </cell>
          <cell r="BO119">
            <v>221.47942158158767</v>
          </cell>
          <cell r="BP119">
            <v>7.8352178401911488</v>
          </cell>
          <cell r="BQ119">
            <v>3.5376730642692422E-2</v>
          </cell>
          <cell r="BS119">
            <v>450</v>
          </cell>
          <cell r="BT119">
            <v>305989.4117647059</v>
          </cell>
          <cell r="BU119">
            <v>135</v>
          </cell>
          <cell r="BV119">
            <v>91796.823529411762</v>
          </cell>
          <cell r="BW119">
            <v>397786.23529411765</v>
          </cell>
          <cell r="BX119">
            <v>100000</v>
          </cell>
          <cell r="BY119">
            <v>497786.23529411765</v>
          </cell>
          <cell r="CA119">
            <v>1</v>
          </cell>
          <cell r="CB119">
            <v>1</v>
          </cell>
          <cell r="CC119">
            <v>1.23E-2</v>
          </cell>
          <cell r="CD119">
            <v>20234.18</v>
          </cell>
        </row>
        <row r="120">
          <cell r="C120">
            <v>112</v>
          </cell>
          <cell r="D120" t="str">
            <v>Arches, The</v>
          </cell>
          <cell r="E120" t="str">
            <v>Arches, The</v>
          </cell>
          <cell r="F120" t="str">
            <v>San Francisco / Bay Area</v>
          </cell>
          <cell r="G120" t="str">
            <v>1235 Wildwood Ave Sunnyvale CA 94089</v>
          </cell>
          <cell r="H120" t="str">
            <v>1235 Wildwood Ave</v>
          </cell>
          <cell r="I120" t="str">
            <v>Sunnyvale</v>
          </cell>
          <cell r="J120" t="str">
            <v>CA</v>
          </cell>
          <cell r="K120" t="str">
            <v>94089</v>
          </cell>
          <cell r="L120" t="str">
            <v>Sunnyvale, CA</v>
          </cell>
          <cell r="M120">
            <v>1974</v>
          </cell>
          <cell r="N120">
            <v>1</v>
          </cell>
          <cell r="O120">
            <v>410</v>
          </cell>
          <cell r="P120">
            <v>748</v>
          </cell>
          <cell r="Q120">
            <v>0.96</v>
          </cell>
          <cell r="R120">
            <v>2307</v>
          </cell>
          <cell r="T120">
            <v>8.8000000000000007</v>
          </cell>
          <cell r="U120">
            <v>4.7500000000000001E-2</v>
          </cell>
          <cell r="V120">
            <v>400000</v>
          </cell>
          <cell r="W120" t="str">
            <v>Cap Rate</v>
          </cell>
          <cell r="X120">
            <v>185.26315789473685</v>
          </cell>
          <cell r="Y120">
            <v>451861.36071887036</v>
          </cell>
          <cell r="Z120">
            <v>4.7500000000000001E-2</v>
          </cell>
          <cell r="AA120">
            <v>0</v>
          </cell>
          <cell r="AB120">
            <v>0.96</v>
          </cell>
          <cell r="AC120">
            <v>2241</v>
          </cell>
          <cell r="AD120">
            <v>410</v>
          </cell>
          <cell r="AE120">
            <v>748</v>
          </cell>
          <cell r="AG120">
            <v>0.05</v>
          </cell>
          <cell r="AH120">
            <v>116.69378342245989</v>
          </cell>
          <cell r="AI120">
            <v>0.2</v>
          </cell>
          <cell r="AJ120">
            <v>0.18448586204410822</v>
          </cell>
          <cell r="AK120">
            <v>16.586705970111389</v>
          </cell>
          <cell r="AL120">
            <v>6.875355491670871</v>
          </cell>
          <cell r="AM120">
            <v>0</v>
          </cell>
          <cell r="AN120">
            <v>-0.123</v>
          </cell>
          <cell r="AO120">
            <v>6.7523554916708708</v>
          </cell>
          <cell r="AQ120">
            <v>11.02572</v>
          </cell>
          <cell r="AR120">
            <v>-0.55128600000000005</v>
          </cell>
          <cell r="AS120">
            <v>0.57413341443850263</v>
          </cell>
          <cell r="AT120">
            <v>11.048567414438503</v>
          </cell>
          <cell r="AU120">
            <v>-2.2097134828877008</v>
          </cell>
          <cell r="AV120">
            <v>-2.0383044838051312</v>
          </cell>
          <cell r="AW120">
            <v>-1.7815839193441434</v>
          </cell>
          <cell r="AX120">
            <v>-0.123</v>
          </cell>
          <cell r="AY120">
            <v>-4.1142974022318439</v>
          </cell>
          <cell r="AZ120">
            <v>0</v>
          </cell>
          <cell r="BA120">
            <v>6.9342700122066594</v>
          </cell>
          <cell r="BC120">
            <v>0.62761711560403821</v>
          </cell>
          <cell r="BE120">
            <v>4.2500000000000003E-2</v>
          </cell>
          <cell r="BF120">
            <v>4.7500000000000001E-2</v>
          </cell>
          <cell r="BG120">
            <v>4.4999999999999998E-2</v>
          </cell>
          <cell r="BH120">
            <v>154.094889160148</v>
          </cell>
          <cell r="BI120">
            <v>0</v>
          </cell>
          <cell r="BJ120">
            <v>154.094889160148</v>
          </cell>
          <cell r="BK120">
            <v>349193.80989708187</v>
          </cell>
          <cell r="BL120">
            <v>390275.4345908562</v>
          </cell>
          <cell r="BM120">
            <v>369734.622243969</v>
          </cell>
          <cell r="BN120">
            <v>5.5070392246781896E-2</v>
          </cell>
          <cell r="BO120">
            <v>151.59119512002729</v>
          </cell>
          <cell r="BP120">
            <v>2.5036940401207062</v>
          </cell>
          <cell r="BQ120">
            <v>1.6516091440128333E-2</v>
          </cell>
          <cell r="BS120">
            <v>255</v>
          </cell>
          <cell r="BT120">
            <v>190696.46341463414</v>
          </cell>
          <cell r="BU120">
            <v>120</v>
          </cell>
          <cell r="BV120">
            <v>89739.512195121948</v>
          </cell>
          <cell r="BW120">
            <v>280435.97560975607</v>
          </cell>
          <cell r="BX120">
            <v>70000</v>
          </cell>
          <cell r="BY120">
            <v>350435.97560975607</v>
          </cell>
          <cell r="CA120">
            <v>1</v>
          </cell>
          <cell r="CB120">
            <v>1</v>
          </cell>
          <cell r="CC120">
            <v>1.1509E-2</v>
          </cell>
          <cell r="CD120">
            <v>8105.84</v>
          </cell>
        </row>
        <row r="121">
          <cell r="C121">
            <v>113</v>
          </cell>
          <cell r="D121" t="str">
            <v>South City Station (fka South San Francisco)</v>
          </cell>
          <cell r="E121" t="str">
            <v>South City Station (fka South San Francisco)</v>
          </cell>
          <cell r="F121" t="str">
            <v>San Francisco / Bay Area</v>
          </cell>
          <cell r="G121" t="str">
            <v>101 McLellan Drive S. San Francisco CA 94080</v>
          </cell>
          <cell r="H121" t="str">
            <v xml:space="preserve">101 McLellan Drive S. </v>
          </cell>
          <cell r="I121" t="str">
            <v>San Francisco</v>
          </cell>
          <cell r="J121" t="str">
            <v>CA</v>
          </cell>
          <cell r="K121" t="str">
            <v>94080</v>
          </cell>
          <cell r="L121" t="str">
            <v>San Francisco, CA</v>
          </cell>
          <cell r="M121">
            <v>2007</v>
          </cell>
          <cell r="N121">
            <v>1</v>
          </cell>
          <cell r="O121">
            <v>360</v>
          </cell>
          <cell r="P121">
            <v>1010</v>
          </cell>
          <cell r="Q121">
            <v>0.96</v>
          </cell>
          <cell r="R121">
            <v>3416</v>
          </cell>
          <cell r="T121">
            <v>11.2</v>
          </cell>
          <cell r="U121">
            <v>4.3499999999999997E-2</v>
          </cell>
          <cell r="V121">
            <v>640000</v>
          </cell>
          <cell r="W121" t="str">
            <v>Cap Rate</v>
          </cell>
          <cell r="X121">
            <v>257.4712643678161</v>
          </cell>
          <cell r="Y121">
            <v>715197.95657726692</v>
          </cell>
          <cell r="Z121">
            <v>4.3499999999999997E-2</v>
          </cell>
          <cell r="AA121">
            <v>0</v>
          </cell>
          <cell r="AB121">
            <v>0.96</v>
          </cell>
          <cell r="AC121">
            <v>3193</v>
          </cell>
          <cell r="AD121">
            <v>360</v>
          </cell>
          <cell r="AE121">
            <v>1010</v>
          </cell>
          <cell r="AG121">
            <v>0.05</v>
          </cell>
          <cell r="AH121">
            <v>108.11940594059406</v>
          </cell>
          <cell r="AI121">
            <v>0.2</v>
          </cell>
          <cell r="AJ121">
            <v>0.18327144405278004</v>
          </cell>
          <cell r="AK121">
            <v>23.249206683337363</v>
          </cell>
          <cell r="AL121">
            <v>8.4617812644674668</v>
          </cell>
          <cell r="AM121">
            <v>0</v>
          </cell>
          <cell r="AN121">
            <v>-0.108</v>
          </cell>
          <cell r="AO121">
            <v>8.3537812644674663</v>
          </cell>
          <cell r="AQ121">
            <v>13.793760000000001</v>
          </cell>
          <cell r="AR121">
            <v>-0.68968800000000008</v>
          </cell>
          <cell r="AS121">
            <v>0.46707583366336641</v>
          </cell>
          <cell r="AT121">
            <v>13.571147833663368</v>
          </cell>
          <cell r="AU121">
            <v>-2.7142295667326737</v>
          </cell>
          <cell r="AV121">
            <v>-2.4872038609292431</v>
          </cell>
          <cell r="AW121">
            <v>-2.2447319307305498</v>
          </cell>
          <cell r="AX121">
            <v>-0.108</v>
          </cell>
          <cell r="AY121">
            <v>-5.0669614974632227</v>
          </cell>
          <cell r="AZ121">
            <v>0</v>
          </cell>
          <cell r="BA121">
            <v>8.5041863362001457</v>
          </cell>
          <cell r="BC121">
            <v>0.62663721893187452</v>
          </cell>
          <cell r="BE121">
            <v>0.04</v>
          </cell>
          <cell r="BF121">
            <v>4.4999999999999998E-2</v>
          </cell>
          <cell r="BG121">
            <v>4.2499999999999996E-2</v>
          </cell>
          <cell r="BH121">
            <v>200.09850202823876</v>
          </cell>
          <cell r="BI121">
            <v>0</v>
          </cell>
          <cell r="BJ121">
            <v>200.09850202823876</v>
          </cell>
          <cell r="BK121">
            <v>516649.03740749694</v>
          </cell>
          <cell r="BL121">
            <v>581230.16708343406</v>
          </cell>
          <cell r="BM121">
            <v>548939.6022454655</v>
          </cell>
          <cell r="BN121">
            <v>0.21508644275951361</v>
          </cell>
          <cell r="BO121">
            <v>197.61825680836759</v>
          </cell>
          <cell r="BP121">
            <v>2.4802452198711649</v>
          </cell>
          <cell r="BQ121">
            <v>1.2550688685996736E-2</v>
          </cell>
          <cell r="BS121">
            <v>285</v>
          </cell>
          <cell r="BT121">
            <v>250636.125</v>
          </cell>
          <cell r="BU121">
            <v>115</v>
          </cell>
          <cell r="BV121">
            <v>101133.875</v>
          </cell>
          <cell r="BW121">
            <v>351770</v>
          </cell>
          <cell r="BX121">
            <v>100000</v>
          </cell>
          <cell r="BY121">
            <v>451770</v>
          </cell>
          <cell r="CA121">
            <v>1</v>
          </cell>
          <cell r="CB121">
            <v>1</v>
          </cell>
          <cell r="CC121">
            <v>1.0714E-2</v>
          </cell>
          <cell r="CD121">
            <v>100876.58</v>
          </cell>
        </row>
        <row r="122">
          <cell r="C122">
            <v>114</v>
          </cell>
          <cell r="D122" t="str">
            <v>City Gate at Cupertino (fka Cupertino)</v>
          </cell>
          <cell r="E122" t="str">
            <v>City Gate at Cupertino (fka Cupertino)</v>
          </cell>
          <cell r="F122" t="str">
            <v>San Francisco / Bay Area</v>
          </cell>
          <cell r="G122" t="str">
            <v>5608 Stevens Creek Blvd. Cupertino CA 95014</v>
          </cell>
          <cell r="H122" t="str">
            <v xml:space="preserve">5608 Stevens Creek Blvd. </v>
          </cell>
          <cell r="I122" t="str">
            <v>Cupertino</v>
          </cell>
          <cell r="J122" t="str">
            <v>CA</v>
          </cell>
          <cell r="K122" t="str">
            <v>95014</v>
          </cell>
          <cell r="L122" t="str">
            <v>Cupertino, CA</v>
          </cell>
          <cell r="M122">
            <v>1998</v>
          </cell>
          <cell r="N122">
            <v>1</v>
          </cell>
          <cell r="O122">
            <v>311</v>
          </cell>
          <cell r="P122">
            <v>944</v>
          </cell>
          <cell r="Q122">
            <v>0.97</v>
          </cell>
          <cell r="R122">
            <v>2950</v>
          </cell>
          <cell r="T122">
            <v>8.4</v>
          </cell>
          <cell r="U122">
            <v>4.4999999999999998E-2</v>
          </cell>
          <cell r="V122">
            <v>540000</v>
          </cell>
          <cell r="W122" t="str">
            <v>Cap Rate</v>
          </cell>
          <cell r="X122">
            <v>186.66666666666669</v>
          </cell>
          <cell r="Y122">
            <v>600214.36227224011</v>
          </cell>
          <cell r="Z122">
            <v>4.4999999999999998E-2</v>
          </cell>
          <cell r="AA122">
            <v>0</v>
          </cell>
          <cell r="AB122">
            <v>0.97</v>
          </cell>
          <cell r="AC122">
            <v>2950</v>
          </cell>
          <cell r="AD122">
            <v>311</v>
          </cell>
          <cell r="AE122">
            <v>944</v>
          </cell>
          <cell r="AG122">
            <v>0.05</v>
          </cell>
          <cell r="AH122">
            <v>92.328125</v>
          </cell>
          <cell r="AI122">
            <v>0.2</v>
          </cell>
          <cell r="AJ122">
            <v>0.20542820740614215</v>
          </cell>
          <cell r="AK122">
            <v>20.654197770388397</v>
          </cell>
          <cell r="AL122">
            <v>6.4941135171632896</v>
          </cell>
          <cell r="AM122">
            <v>0</v>
          </cell>
          <cell r="AN122">
            <v>-9.3299999999999994E-2</v>
          </cell>
          <cell r="AO122">
            <v>6.4008135171632894</v>
          </cell>
          <cell r="AQ122">
            <v>11.009399999999999</v>
          </cell>
          <cell r="AR122">
            <v>-0.55047000000000001</v>
          </cell>
          <cell r="AS122">
            <v>0.34456856250000001</v>
          </cell>
          <cell r="AT122">
            <v>10.803498562499998</v>
          </cell>
          <cell r="AU122">
            <v>-2.1606997124999996</v>
          </cell>
          <cell r="AV122">
            <v>-2.219343343409208</v>
          </cell>
          <cell r="AW122">
            <v>-1.8620397684199381</v>
          </cell>
          <cell r="AX122">
            <v>-9.3299999999999994E-2</v>
          </cell>
          <cell r="AY122">
            <v>-4.1160394809199383</v>
          </cell>
          <cell r="AZ122">
            <v>0</v>
          </cell>
          <cell r="BA122">
            <v>6.6874590815800596</v>
          </cell>
          <cell r="BC122">
            <v>0.61900865195584742</v>
          </cell>
          <cell r="BE122">
            <v>0.04</v>
          </cell>
          <cell r="BF122">
            <v>4.4999999999999998E-2</v>
          </cell>
          <cell r="BG122">
            <v>4.2499999999999996E-2</v>
          </cell>
          <cell r="BH122">
            <v>157.35197839011906</v>
          </cell>
          <cell r="BI122">
            <v>0</v>
          </cell>
          <cell r="BJ122">
            <v>157.35197839011906</v>
          </cell>
          <cell r="BK122">
            <v>458982.17267529771</v>
          </cell>
          <cell r="BL122">
            <v>516354.94425970991</v>
          </cell>
          <cell r="BM122">
            <v>487668.55846750381</v>
          </cell>
          <cell r="BN122">
            <v>-1.8140430990423173E-2</v>
          </cell>
          <cell r="BO122">
            <v>151.66492168339369</v>
          </cell>
          <cell r="BP122">
            <v>5.6870567067253717</v>
          </cell>
          <cell r="BQ122">
            <v>3.7497508610444097E-2</v>
          </cell>
          <cell r="BS122">
            <v>285</v>
          </cell>
          <cell r="BT122">
            <v>269174.7106109325</v>
          </cell>
          <cell r="BU122">
            <v>135</v>
          </cell>
          <cell r="BV122">
            <v>127503.81028938906</v>
          </cell>
          <cell r="BW122">
            <v>396678.52090032154</v>
          </cell>
          <cell r="BX122">
            <v>100000</v>
          </cell>
          <cell r="BY122">
            <v>496678.52090032154</v>
          </cell>
          <cell r="CA122">
            <v>1</v>
          </cell>
          <cell r="CB122">
            <v>1</v>
          </cell>
          <cell r="CC122">
            <v>1.1827000000000001E-2</v>
          </cell>
          <cell r="CD122">
            <v>1037.92</v>
          </cell>
        </row>
        <row r="123">
          <cell r="C123">
            <v>115</v>
          </cell>
          <cell r="D123" t="str">
            <v>Riva Terra I (fka Redwood Shores)</v>
          </cell>
          <cell r="E123" t="str">
            <v>Riva Terra I (fka Redwood Shores)</v>
          </cell>
          <cell r="F123" t="str">
            <v>San Francisco / Bay Area</v>
          </cell>
          <cell r="G123" t="str">
            <v>850 Davit Ln. Redwood City CA 94065</v>
          </cell>
          <cell r="H123" t="str">
            <v xml:space="preserve">850 Davit Ln. </v>
          </cell>
          <cell r="I123" t="str">
            <v>Redwood City</v>
          </cell>
          <cell r="J123" t="str">
            <v>CA</v>
          </cell>
          <cell r="K123" t="str">
            <v>94065</v>
          </cell>
          <cell r="L123" t="str">
            <v>Redwood City, CA</v>
          </cell>
          <cell r="M123">
            <v>1986</v>
          </cell>
          <cell r="N123">
            <v>1</v>
          </cell>
          <cell r="O123">
            <v>304</v>
          </cell>
          <cell r="P123">
            <v>797</v>
          </cell>
          <cell r="Q123">
            <v>0.95</v>
          </cell>
          <cell r="R123">
            <v>3041</v>
          </cell>
          <cell r="T123">
            <v>8.6</v>
          </cell>
          <cell r="U123">
            <v>4.7500000000000001E-2</v>
          </cell>
          <cell r="V123">
            <v>520000</v>
          </cell>
          <cell r="W123" t="str">
            <v>Cap Rate</v>
          </cell>
          <cell r="X123">
            <v>181.05263157894737</v>
          </cell>
          <cell r="Y123">
            <v>595567.86703601107</v>
          </cell>
          <cell r="Z123">
            <v>4.7500000000000001E-2</v>
          </cell>
          <cell r="AA123">
            <v>0</v>
          </cell>
          <cell r="AB123">
            <v>0.95</v>
          </cell>
          <cell r="AC123">
            <v>2796</v>
          </cell>
          <cell r="AD123">
            <v>304</v>
          </cell>
          <cell r="AE123">
            <v>797</v>
          </cell>
          <cell r="AG123">
            <v>0.05</v>
          </cell>
          <cell r="AH123">
            <v>101.31553324968633</v>
          </cell>
          <cell r="AI123">
            <v>0.2</v>
          </cell>
          <cell r="AJ123">
            <v>0.17681860201130511</v>
          </cell>
          <cell r="AK123">
            <v>20.621188619832967</v>
          </cell>
          <cell r="AL123">
            <v>6.3377985951739433</v>
          </cell>
          <cell r="AM123">
            <v>0</v>
          </cell>
          <cell r="AN123">
            <v>-9.1200000000000003E-2</v>
          </cell>
          <cell r="AO123">
            <v>6.2465985951739436</v>
          </cell>
          <cell r="AQ123">
            <v>10.199808000000001</v>
          </cell>
          <cell r="AR123">
            <v>-0.50999040000000007</v>
          </cell>
          <cell r="AS123">
            <v>0.36959906529485576</v>
          </cell>
          <cell r="AT123">
            <v>10.059416665294858</v>
          </cell>
          <cell r="AU123">
            <v>-2.0118833330589716</v>
          </cell>
          <cell r="AV123">
            <v>-1.7786919918066615</v>
          </cell>
          <cell r="AW123">
            <v>-1.6398546146424462</v>
          </cell>
          <cell r="AX123">
            <v>-9.1200000000000003E-2</v>
          </cell>
          <cell r="AY123">
            <v>-3.7429379477014177</v>
          </cell>
          <cell r="AZ123">
            <v>0</v>
          </cell>
          <cell r="BA123">
            <v>6.3164787175934407</v>
          </cell>
          <cell r="BC123">
            <v>0.62791699834697068</v>
          </cell>
          <cell r="BE123">
            <v>4.0500000000000001E-2</v>
          </cell>
          <cell r="BF123">
            <v>4.5499999999999999E-2</v>
          </cell>
          <cell r="BG123">
            <v>4.2999999999999997E-2</v>
          </cell>
          <cell r="BH123">
            <v>146.8948538975219</v>
          </cell>
          <cell r="BI123">
            <v>0</v>
          </cell>
          <cell r="BJ123">
            <v>146.8948538975219</v>
          </cell>
          <cell r="BK123">
            <v>453212.93669962569</v>
          </cell>
          <cell r="BL123">
            <v>509165.15110698686</v>
          </cell>
          <cell r="BM123">
            <v>481189.04390330624</v>
          </cell>
          <cell r="BN123">
            <v>-3.5484648374487504E-2</v>
          </cell>
          <cell r="BO123">
            <v>146.28146934660509</v>
          </cell>
          <cell r="BP123">
            <v>0.61338455091680544</v>
          </cell>
          <cell r="BQ123">
            <v>4.1931801318144668E-3</v>
          </cell>
          <cell r="BS123">
            <v>355</v>
          </cell>
          <cell r="BT123">
            <v>277660.15452538634</v>
          </cell>
          <cell r="BU123">
            <v>155</v>
          </cell>
          <cell r="BV123">
            <v>121231.89845474613</v>
          </cell>
          <cell r="BW123">
            <v>398892.05298013246</v>
          </cell>
          <cell r="BX123">
            <v>100000</v>
          </cell>
          <cell r="BY123">
            <v>498892.05298013246</v>
          </cell>
          <cell r="CA123">
            <v>1</v>
          </cell>
          <cell r="CB123">
            <v>1</v>
          </cell>
          <cell r="CC123">
            <v>1.1159000000000001E-2</v>
          </cell>
          <cell r="CD123">
            <v>654.94000000000005</v>
          </cell>
        </row>
        <row r="124">
          <cell r="C124">
            <v>116</v>
          </cell>
          <cell r="D124" t="str">
            <v>55 West Fifth I &amp; II (fka Townhouse Plaza and Gardens)</v>
          </cell>
          <cell r="E124" t="str">
            <v>55 West Fifth I &amp; II (fka Townhouse Plaza and Gardens)</v>
          </cell>
          <cell r="F124" t="str">
            <v>San Francisco / Bay Area</v>
          </cell>
          <cell r="G124" t="str">
            <v>55 West 5th Avenue San Mateo CA 94402</v>
          </cell>
          <cell r="H124" t="str">
            <v xml:space="preserve">55 West 5th Avenue </v>
          </cell>
          <cell r="I124" t="str">
            <v>San Mateo</v>
          </cell>
          <cell r="J124" t="str">
            <v>CA</v>
          </cell>
          <cell r="K124" t="str">
            <v>94402</v>
          </cell>
          <cell r="L124" t="str">
            <v>San Mateo, CA</v>
          </cell>
          <cell r="M124">
            <v>1972</v>
          </cell>
          <cell r="N124">
            <v>1</v>
          </cell>
          <cell r="O124">
            <v>241</v>
          </cell>
          <cell r="P124">
            <v>1095</v>
          </cell>
          <cell r="Q124">
            <v>0.98</v>
          </cell>
          <cell r="R124">
            <v>3692</v>
          </cell>
          <cell r="T124">
            <v>8.1</v>
          </cell>
          <cell r="U124">
            <v>4.2500000000000003E-2</v>
          </cell>
          <cell r="V124">
            <v>710000</v>
          </cell>
          <cell r="W124" t="str">
            <v>Cap Rate</v>
          </cell>
          <cell r="X124">
            <v>190.58823529411762</v>
          </cell>
          <cell r="Y124">
            <v>790822.55308762507</v>
          </cell>
          <cell r="Z124">
            <v>4.2500000000000003E-2</v>
          </cell>
          <cell r="AA124">
            <v>0</v>
          </cell>
          <cell r="AB124">
            <v>0.98</v>
          </cell>
          <cell r="AC124">
            <v>3416</v>
          </cell>
          <cell r="AD124">
            <v>241</v>
          </cell>
          <cell r="AE124">
            <v>1095</v>
          </cell>
          <cell r="AG124">
            <v>0.05</v>
          </cell>
          <cell r="AH124">
            <v>71.424036529680379</v>
          </cell>
          <cell r="AI124">
            <v>0.2</v>
          </cell>
          <cell r="AJ124">
            <v>0.19319839112584469</v>
          </cell>
          <cell r="AK124">
            <v>24.150393616762862</v>
          </cell>
          <cell r="AL124">
            <v>5.884267555117888</v>
          </cell>
          <cell r="AM124">
            <v>0</v>
          </cell>
          <cell r="AN124">
            <v>-7.2300000000000003E-2</v>
          </cell>
          <cell r="AO124">
            <v>5.8119675551178878</v>
          </cell>
          <cell r="AQ124">
            <v>9.8790720000000007</v>
          </cell>
          <cell r="AR124">
            <v>-0.49395360000000005</v>
          </cell>
          <cell r="AS124">
            <v>0.20655831364383567</v>
          </cell>
          <cell r="AT124">
            <v>9.591676713643837</v>
          </cell>
          <cell r="AU124">
            <v>-1.9183353427287675</v>
          </cell>
          <cell r="AV124">
            <v>-1.8530965092752187</v>
          </cell>
          <cell r="AW124">
            <v>-1.6700540412022467</v>
          </cell>
          <cell r="AX124">
            <v>-7.2300000000000003E-2</v>
          </cell>
          <cell r="AY124">
            <v>-3.6606893839310142</v>
          </cell>
          <cell r="AZ124">
            <v>0</v>
          </cell>
          <cell r="BA124">
            <v>5.9309873297128224</v>
          </cell>
          <cell r="BC124">
            <v>0.61834729284361645</v>
          </cell>
          <cell r="BE124">
            <v>0.04</v>
          </cell>
          <cell r="BF124">
            <v>4.4999999999999998E-2</v>
          </cell>
          <cell r="BG124">
            <v>4.2499999999999996E-2</v>
          </cell>
          <cell r="BH124">
            <v>139.55264305206643</v>
          </cell>
          <cell r="BI124">
            <v>0</v>
          </cell>
          <cell r="BJ124">
            <v>139.55264305206643</v>
          </cell>
          <cell r="BK124">
            <v>536675.41370584141</v>
          </cell>
          <cell r="BL124">
            <v>603759.84041907161</v>
          </cell>
          <cell r="BM124">
            <v>570217.62706245645</v>
          </cell>
          <cell r="BN124">
            <v>-0.12198942762964804</v>
          </cell>
          <cell r="BO124">
            <v>137.422448122052</v>
          </cell>
          <cell r="BP124">
            <v>2.1301949300144258</v>
          </cell>
          <cell r="BQ124">
            <v>1.5501069578694127E-2</v>
          </cell>
          <cell r="BS124">
            <v>400</v>
          </cell>
          <cell r="BT124">
            <v>410798.34024896263</v>
          </cell>
          <cell r="BU124">
            <v>135</v>
          </cell>
          <cell r="BV124">
            <v>138644.4398340249</v>
          </cell>
          <cell r="BW124">
            <v>549442.78008298751</v>
          </cell>
          <cell r="BX124">
            <v>100000</v>
          </cell>
          <cell r="BY124">
            <v>649442.78008298751</v>
          </cell>
          <cell r="CA124">
            <v>1</v>
          </cell>
          <cell r="CB124">
            <v>1</v>
          </cell>
          <cell r="CC124">
            <v>1.1298000000000001E-2</v>
          </cell>
          <cell r="CD124">
            <v>93388.28</v>
          </cell>
        </row>
        <row r="125">
          <cell r="C125">
            <v>117</v>
          </cell>
          <cell r="D125" t="str">
            <v>Lantern Cove</v>
          </cell>
          <cell r="E125" t="str">
            <v>Lantern Cove</v>
          </cell>
          <cell r="F125" t="str">
            <v>San Francisco / Bay Area</v>
          </cell>
          <cell r="G125" t="str">
            <v>244 Rock Harbor Lane Foster City CA 94404</v>
          </cell>
          <cell r="H125" t="str">
            <v xml:space="preserve">244 Rock Harbor Lane </v>
          </cell>
          <cell r="I125" t="str">
            <v>Foster City</v>
          </cell>
          <cell r="J125" t="str">
            <v>CA</v>
          </cell>
          <cell r="K125" t="str">
            <v>94404</v>
          </cell>
          <cell r="L125" t="str">
            <v>Foster City, CA</v>
          </cell>
          <cell r="M125">
            <v>1985</v>
          </cell>
          <cell r="N125">
            <v>1</v>
          </cell>
          <cell r="O125">
            <v>177</v>
          </cell>
          <cell r="P125">
            <v>979</v>
          </cell>
          <cell r="Q125">
            <v>0.95</v>
          </cell>
          <cell r="R125">
            <v>3253</v>
          </cell>
          <cell r="T125">
            <v>5.4</v>
          </cell>
          <cell r="U125">
            <v>4.7500000000000001E-2</v>
          </cell>
          <cell r="V125">
            <v>560000</v>
          </cell>
          <cell r="W125" t="str">
            <v>Cap Rate</v>
          </cell>
          <cell r="X125">
            <v>113.68421052631579</v>
          </cell>
          <cell r="Y125">
            <v>642283.67528991972</v>
          </cell>
          <cell r="Z125">
            <v>4.7500000000000001E-2</v>
          </cell>
          <cell r="AA125">
            <v>0.76293103448275867</v>
          </cell>
          <cell r="AB125">
            <v>0.95</v>
          </cell>
          <cell r="AC125">
            <v>3253</v>
          </cell>
          <cell r="AD125">
            <v>232</v>
          </cell>
          <cell r="AE125">
            <v>979</v>
          </cell>
          <cell r="AG125">
            <v>0.05</v>
          </cell>
          <cell r="AH125">
            <v>55.872517875383039</v>
          </cell>
          <cell r="AI125">
            <v>0.2</v>
          </cell>
          <cell r="AJ125">
            <v>0.19836593592586141</v>
          </cell>
          <cell r="AK125">
            <v>22.714495678931229</v>
          </cell>
          <cell r="AL125">
            <v>5.3277303904846773</v>
          </cell>
          <cell r="AM125">
            <v>0</v>
          </cell>
          <cell r="AN125">
            <v>-6.9599999999999995E-2</v>
          </cell>
          <cell r="AO125">
            <v>5.258130390484677</v>
          </cell>
          <cell r="AQ125">
            <v>9.0563520000000004</v>
          </cell>
          <cell r="AR125">
            <v>-0.45281760000000004</v>
          </cell>
          <cell r="AS125">
            <v>0.15554908976506637</v>
          </cell>
          <cell r="AT125">
            <v>8.759083489765068</v>
          </cell>
          <cell r="AU125">
            <v>-1.7518166979530136</v>
          </cell>
          <cell r="AV125">
            <v>-1.737503794300008</v>
          </cell>
          <cell r="AW125">
            <v>-1.4676154750465584</v>
          </cell>
          <cell r="AX125">
            <v>-6.9599999999999995E-2</v>
          </cell>
          <cell r="AY125">
            <v>-3.2890321729995722</v>
          </cell>
          <cell r="AZ125">
            <v>0</v>
          </cell>
          <cell r="BA125">
            <v>5.4700513167654954</v>
          </cell>
          <cell r="BC125">
            <v>0.62450041983926907</v>
          </cell>
          <cell r="BE125">
            <v>4.0500000000000001E-2</v>
          </cell>
          <cell r="BF125">
            <v>4.5499999999999999E-2</v>
          </cell>
          <cell r="BG125">
            <v>4.2999999999999997E-2</v>
          </cell>
          <cell r="BH125">
            <v>127.21049573873246</v>
          </cell>
          <cell r="BI125">
            <v>0</v>
          </cell>
          <cell r="BJ125">
            <v>127.21049573873246</v>
          </cell>
          <cell r="BK125">
            <v>499219.68525123585</v>
          </cell>
          <cell r="BL125">
            <v>560851.74515879573</v>
          </cell>
          <cell r="BM125">
            <v>530035.71520501585</v>
          </cell>
          <cell r="BN125">
            <v>0.32233927058033274</v>
          </cell>
          <cell r="BO125">
            <v>122.96828592756368</v>
          </cell>
          <cell r="BP125">
            <v>4.2422098111687774</v>
          </cell>
          <cell r="BQ125">
            <v>3.4498405659388665E-2</v>
          </cell>
          <cell r="BS125">
            <v>145</v>
          </cell>
          <cell r="BT125">
            <v>185619.66101694916</v>
          </cell>
          <cell r="BU125">
            <v>90</v>
          </cell>
          <cell r="BV125">
            <v>115212.20338983051</v>
          </cell>
          <cell r="BW125">
            <v>300831.86440677964</v>
          </cell>
          <cell r="BX125">
            <v>100000</v>
          </cell>
          <cell r="BY125">
            <v>400831.86440677964</v>
          </cell>
          <cell r="CA125">
            <v>1</v>
          </cell>
          <cell r="CB125">
            <v>1</v>
          </cell>
          <cell r="CC125">
            <v>1.1488E-2</v>
          </cell>
          <cell r="CD125">
            <v>6221.3</v>
          </cell>
        </row>
        <row r="126">
          <cell r="C126">
            <v>118</v>
          </cell>
          <cell r="D126" t="str">
            <v>Creekside (San Mateo)</v>
          </cell>
          <cell r="E126" t="str">
            <v>Creekside (San Mateo)</v>
          </cell>
          <cell r="F126" t="str">
            <v>San Francisco / Bay Area</v>
          </cell>
          <cell r="G126" t="str">
            <v>1600 E. Third Avenue San Mateo CA 94401</v>
          </cell>
          <cell r="H126" t="str">
            <v xml:space="preserve">1600 E. Third Avenue </v>
          </cell>
          <cell r="I126" t="str">
            <v>San Mateo</v>
          </cell>
          <cell r="J126" t="str">
            <v>CA</v>
          </cell>
          <cell r="K126" t="str">
            <v>94401</v>
          </cell>
          <cell r="L126" t="str">
            <v>San Mateo, CA</v>
          </cell>
          <cell r="M126">
            <v>1985</v>
          </cell>
          <cell r="N126">
            <v>1</v>
          </cell>
          <cell r="O126">
            <v>192</v>
          </cell>
          <cell r="P126">
            <v>747</v>
          </cell>
          <cell r="Q126">
            <v>0.97</v>
          </cell>
          <cell r="R126">
            <v>2699</v>
          </cell>
          <cell r="T126">
            <v>4.8</v>
          </cell>
          <cell r="U126">
            <v>4.4999999999999998E-2</v>
          </cell>
          <cell r="V126">
            <v>490000</v>
          </cell>
          <cell r="W126" t="str">
            <v>Cap Rate</v>
          </cell>
          <cell r="X126">
            <v>106.66666666666667</v>
          </cell>
          <cell r="Y126">
            <v>555555.55555555562</v>
          </cell>
          <cell r="Z126">
            <v>4.4999999999999998E-2</v>
          </cell>
          <cell r="AA126">
            <v>0</v>
          </cell>
          <cell r="AB126">
            <v>0.97</v>
          </cell>
          <cell r="AC126">
            <v>2699</v>
          </cell>
          <cell r="AD126">
            <v>192</v>
          </cell>
          <cell r="AE126">
            <v>747</v>
          </cell>
          <cell r="AG126">
            <v>0.05</v>
          </cell>
          <cell r="AH126">
            <v>65.903293172690766</v>
          </cell>
          <cell r="AI126">
            <v>0.2</v>
          </cell>
          <cell r="AJ126">
            <v>0.21554189783437089</v>
          </cell>
          <cell r="AK126">
            <v>18.445170126143484</v>
          </cell>
          <cell r="AL126">
            <v>3.580428863525964</v>
          </cell>
          <cell r="AM126">
            <v>0</v>
          </cell>
          <cell r="AN126">
            <v>-5.7599999999999998E-2</v>
          </cell>
          <cell r="AO126">
            <v>3.5228288635259641</v>
          </cell>
          <cell r="AQ126">
            <v>6.218496</v>
          </cell>
          <cell r="AR126">
            <v>-0.3109248</v>
          </cell>
          <cell r="AS126">
            <v>0.15184118746987951</v>
          </cell>
          <cell r="AT126">
            <v>6.0594123874698793</v>
          </cell>
          <cell r="AU126">
            <v>-1.211882477493976</v>
          </cell>
          <cell r="AV126">
            <v>-1.3060572457563542</v>
          </cell>
          <cell r="AW126">
            <v>-1.0796041576435511</v>
          </cell>
          <cell r="AX126">
            <v>-5.7599999999999998E-2</v>
          </cell>
          <cell r="AY126">
            <v>-2.3490866351375272</v>
          </cell>
          <cell r="AZ126">
            <v>0</v>
          </cell>
          <cell r="BA126">
            <v>3.7103257523323521</v>
          </cell>
          <cell r="BC126">
            <v>0.61232435013085595</v>
          </cell>
          <cell r="BE126">
            <v>0.04</v>
          </cell>
          <cell r="BF126">
            <v>4.4999999999999998E-2</v>
          </cell>
          <cell r="BG126">
            <v>4.2499999999999996E-2</v>
          </cell>
          <cell r="BH126">
            <v>87.301782407820056</v>
          </cell>
          <cell r="BI126">
            <v>0</v>
          </cell>
          <cell r="BJ126">
            <v>87.301782407820056</v>
          </cell>
          <cell r="BK126">
            <v>409892.6694698552</v>
          </cell>
          <cell r="BL126">
            <v>461129.25315358711</v>
          </cell>
          <cell r="BM126">
            <v>435510.96131172113</v>
          </cell>
          <cell r="BN126">
            <v>9.7442627357815503E-2</v>
          </cell>
          <cell r="BO126">
            <v>83.618104571850452</v>
          </cell>
          <cell r="BP126">
            <v>3.6836778359696041</v>
          </cell>
          <cell r="BQ126">
            <v>4.405359168126477E-2</v>
          </cell>
          <cell r="BS126">
            <v>275</v>
          </cell>
          <cell r="BT126">
            <v>204078.64583333334</v>
          </cell>
          <cell r="BU126">
            <v>125</v>
          </cell>
          <cell r="BV126">
            <v>92763.020833333328</v>
          </cell>
          <cell r="BW126">
            <v>296841.66666666669</v>
          </cell>
          <cell r="BX126">
            <v>100000</v>
          </cell>
          <cell r="BY126">
            <v>396841.66666666669</v>
          </cell>
          <cell r="CA126">
            <v>1</v>
          </cell>
          <cell r="CB126">
            <v>1</v>
          </cell>
          <cell r="CC126">
            <v>1.1298000000000001E-2</v>
          </cell>
          <cell r="CD126">
            <v>93268.62</v>
          </cell>
        </row>
        <row r="127">
          <cell r="C127">
            <v>119</v>
          </cell>
          <cell r="D127" t="str">
            <v>Briarwood (CA)</v>
          </cell>
          <cell r="E127" t="str">
            <v>Briarwood (CA)</v>
          </cell>
          <cell r="F127" t="str">
            <v>San Francisco / Bay Area</v>
          </cell>
          <cell r="G127" t="str">
            <v>180 Pasito Terrace Sunnyvale CA 94086</v>
          </cell>
          <cell r="H127" t="str">
            <v xml:space="preserve">180 Pasito Terrace </v>
          </cell>
          <cell r="I127" t="str">
            <v>Sunnyvale</v>
          </cell>
          <cell r="J127" t="str">
            <v>CA</v>
          </cell>
          <cell r="K127" t="str">
            <v>94086</v>
          </cell>
          <cell r="L127" t="str">
            <v>Sunnyvale, CA</v>
          </cell>
          <cell r="M127">
            <v>1985</v>
          </cell>
          <cell r="N127">
            <v>1</v>
          </cell>
          <cell r="O127">
            <v>192</v>
          </cell>
          <cell r="P127">
            <v>775</v>
          </cell>
          <cell r="Q127">
            <v>0.97</v>
          </cell>
          <cell r="R127">
            <v>2674</v>
          </cell>
          <cell r="T127">
            <v>5</v>
          </cell>
          <cell r="U127">
            <v>4.4999999999999998E-2</v>
          </cell>
          <cell r="V127">
            <v>425000</v>
          </cell>
          <cell r="W127" t="str">
            <v>Per Unit</v>
          </cell>
          <cell r="X127">
            <v>81.599999999999994</v>
          </cell>
          <cell r="Y127">
            <v>425000</v>
          </cell>
          <cell r="Z127">
            <v>6.1274509803921573E-2</v>
          </cell>
          <cell r="AA127">
            <v>0</v>
          </cell>
          <cell r="AB127">
            <v>0.97</v>
          </cell>
          <cell r="AC127">
            <v>2674</v>
          </cell>
          <cell r="AD127">
            <v>192</v>
          </cell>
          <cell r="AE127">
            <v>775</v>
          </cell>
          <cell r="AG127">
            <v>0.05</v>
          </cell>
          <cell r="AH127">
            <v>62.93388387096774</v>
          </cell>
          <cell r="AI127">
            <v>0.2</v>
          </cell>
          <cell r="AJ127">
            <v>0.189527210952359</v>
          </cell>
          <cell r="AK127">
            <v>19.070441395560387</v>
          </cell>
          <cell r="AL127">
            <v>3.7018015201750174</v>
          </cell>
          <cell r="AM127">
            <v>0</v>
          </cell>
          <cell r="AN127">
            <v>-5.7599999999999998E-2</v>
          </cell>
          <cell r="AO127">
            <v>3.6442015201750175</v>
          </cell>
          <cell r="AQ127">
            <v>6.1608960000000002</v>
          </cell>
          <cell r="AR127">
            <v>-0.30804480000000001</v>
          </cell>
          <cell r="AS127">
            <v>0.14499966843870965</v>
          </cell>
          <cell r="AT127">
            <v>5.99785086843871</v>
          </cell>
          <cell r="AU127">
            <v>-1.199570173687742</v>
          </cell>
          <cell r="AV127">
            <v>-1.136755946803373</v>
          </cell>
          <cell r="AW127">
            <v>-0.96860391293225678</v>
          </cell>
          <cell r="AX127">
            <v>-5.7599999999999998E-2</v>
          </cell>
          <cell r="AY127">
            <v>-2.2257740866199986</v>
          </cell>
          <cell r="AZ127">
            <v>0</v>
          </cell>
          <cell r="BA127">
            <v>3.7720767818187113</v>
          </cell>
          <cell r="BC127">
            <v>0.6289047301372156</v>
          </cell>
          <cell r="BE127">
            <v>4.2500000000000003E-2</v>
          </cell>
          <cell r="BF127">
            <v>4.7500000000000001E-2</v>
          </cell>
          <cell r="BG127">
            <v>4.4999999999999998E-2</v>
          </cell>
          <cell r="BH127">
            <v>83.823928484860261</v>
          </cell>
          <cell r="BI127">
            <v>0</v>
          </cell>
          <cell r="BJ127">
            <v>83.823928484860261</v>
          </cell>
          <cell r="BK127">
            <v>401482.97674863972</v>
          </cell>
          <cell r="BL127">
            <v>448716.26813083258</v>
          </cell>
          <cell r="BM127">
            <v>425099.62243973615</v>
          </cell>
          <cell r="BN127">
            <v>6.4900209987066804E-2</v>
          </cell>
          <cell r="BO127">
            <v>81.619127508429344</v>
          </cell>
          <cell r="BP127">
            <v>2.2048009764309171</v>
          </cell>
          <cell r="BQ127">
            <v>2.7013287739485081E-2</v>
          </cell>
          <cell r="BS127">
            <v>250</v>
          </cell>
          <cell r="BT127">
            <v>225473.95833333334</v>
          </cell>
          <cell r="BU127">
            <v>115</v>
          </cell>
          <cell r="BV127">
            <v>103718.02083333333</v>
          </cell>
          <cell r="BW127">
            <v>329191.97916666669</v>
          </cell>
          <cell r="BX127">
            <v>70000</v>
          </cell>
          <cell r="BY127">
            <v>399191.97916666669</v>
          </cell>
          <cell r="CA127">
            <v>1</v>
          </cell>
          <cell r="CB127">
            <v>1</v>
          </cell>
          <cell r="CC127">
            <v>1.1509E-2</v>
          </cell>
          <cell r="CD127">
            <v>3874.32</v>
          </cell>
        </row>
        <row r="128">
          <cell r="C128">
            <v>120</v>
          </cell>
          <cell r="D128" t="str">
            <v>Reserve at Mountain View (fka Mountain View)</v>
          </cell>
          <cell r="E128" t="str">
            <v>Reserve at Mountain View (fka Mountain View)</v>
          </cell>
          <cell r="F128" t="str">
            <v>San Francisco / Bay Area</v>
          </cell>
          <cell r="G128" t="str">
            <v>870 E. El Camino Real Mountain View CA 94040</v>
          </cell>
          <cell r="H128" t="str">
            <v xml:space="preserve">870 E. El Camino Real </v>
          </cell>
          <cell r="I128" t="str">
            <v>Mountain View</v>
          </cell>
          <cell r="J128" t="str">
            <v>CA</v>
          </cell>
          <cell r="K128" t="str">
            <v>94040</v>
          </cell>
          <cell r="L128" t="str">
            <v>Mountain View, CA</v>
          </cell>
          <cell r="M128">
            <v>1965</v>
          </cell>
          <cell r="N128">
            <v>1</v>
          </cell>
          <cell r="O128">
            <v>180</v>
          </cell>
          <cell r="P128">
            <v>782</v>
          </cell>
          <cell r="Q128">
            <v>0.9</v>
          </cell>
          <cell r="R128">
            <v>3030</v>
          </cell>
          <cell r="T128">
            <v>5.4</v>
          </cell>
          <cell r="U128">
            <v>4.2500000000000003E-2</v>
          </cell>
          <cell r="V128">
            <v>450000</v>
          </cell>
          <cell r="W128" t="str">
            <v>Per Unit</v>
          </cell>
          <cell r="X128">
            <v>81</v>
          </cell>
          <cell r="Y128">
            <v>450000</v>
          </cell>
          <cell r="Z128">
            <v>6.6666666666666666E-2</v>
          </cell>
          <cell r="AA128">
            <v>0</v>
          </cell>
          <cell r="AB128">
            <v>0.9</v>
          </cell>
          <cell r="AC128">
            <v>2911</v>
          </cell>
          <cell r="AD128">
            <v>180</v>
          </cell>
          <cell r="AE128">
            <v>782</v>
          </cell>
          <cell r="AG128">
            <v>0.05</v>
          </cell>
          <cell r="AH128">
            <v>63.654859335038367</v>
          </cell>
          <cell r="AI128">
            <v>0.2</v>
          </cell>
          <cell r="AJ128">
            <v>0.2034155253663914</v>
          </cell>
          <cell r="AK128">
            <v>20.253600434277399</v>
          </cell>
          <cell r="AL128">
            <v>3.6857502070298005</v>
          </cell>
          <cell r="AM128">
            <v>0</v>
          </cell>
          <cell r="AN128">
            <v>-5.3999999999999999E-2</v>
          </cell>
          <cell r="AO128">
            <v>3.6317502070298007</v>
          </cell>
          <cell r="AQ128">
            <v>6.2877599999999996</v>
          </cell>
          <cell r="AR128">
            <v>-0.314388</v>
          </cell>
          <cell r="AS128">
            <v>0.13749449616368287</v>
          </cell>
          <cell r="AT128">
            <v>6.1108664961636823</v>
          </cell>
          <cell r="AU128">
            <v>-1.2221732992327365</v>
          </cell>
          <cell r="AV128">
            <v>-1.2430451187610148</v>
          </cell>
          <cell r="AW128">
            <v>-1.0761351798188259</v>
          </cell>
          <cell r="AX128">
            <v>-5.3999999999999999E-2</v>
          </cell>
          <cell r="AY128">
            <v>-2.3523084790515623</v>
          </cell>
          <cell r="AZ128">
            <v>0</v>
          </cell>
          <cell r="BA128">
            <v>3.75855801711212</v>
          </cell>
          <cell r="BC128">
            <v>0.61506138605248384</v>
          </cell>
          <cell r="BE128">
            <v>3.7499999999999999E-2</v>
          </cell>
          <cell r="BF128">
            <v>4.2500000000000003E-2</v>
          </cell>
          <cell r="BG128">
            <v>0.04</v>
          </cell>
          <cell r="BH128">
            <v>93.963950427802999</v>
          </cell>
          <cell r="BI128">
            <v>0</v>
          </cell>
          <cell r="BJ128">
            <v>93.963950427802999</v>
          </cell>
          <cell r="BK128">
            <v>476555.30433593871</v>
          </cell>
          <cell r="BL128">
            <v>540096.01158073067</v>
          </cell>
          <cell r="BM128">
            <v>508325.65795833466</v>
          </cell>
          <cell r="BN128">
            <v>0.45714679076489806</v>
          </cell>
          <cell r="BO128">
            <v>91.498618432500237</v>
          </cell>
          <cell r="BP128">
            <v>2.4653319953027619</v>
          </cell>
          <cell r="BQ128">
            <v>2.6943925903334387E-2</v>
          </cell>
          <cell r="BS128">
            <v>200</v>
          </cell>
          <cell r="BT128">
            <v>158000</v>
          </cell>
          <cell r="BU128">
            <v>115</v>
          </cell>
          <cell r="BV128">
            <v>90850</v>
          </cell>
          <cell r="BW128">
            <v>248850</v>
          </cell>
          <cell r="BX128">
            <v>100000</v>
          </cell>
          <cell r="BY128">
            <v>348850</v>
          </cell>
          <cell r="CA128">
            <v>1</v>
          </cell>
          <cell r="CB128">
            <v>1</v>
          </cell>
          <cell r="CC128">
            <v>1.1381E-2</v>
          </cell>
          <cell r="CD128">
            <v>6731.46</v>
          </cell>
        </row>
        <row r="129">
          <cell r="C129">
            <v>121</v>
          </cell>
          <cell r="D129" t="str">
            <v>Arbor Terrace</v>
          </cell>
          <cell r="E129" t="str">
            <v>Arbor Terrace</v>
          </cell>
          <cell r="F129" t="str">
            <v>San Francisco / Bay Area</v>
          </cell>
          <cell r="G129" t="str">
            <v>555 E. El Camino Real Sunnyvale CA 94087</v>
          </cell>
          <cell r="H129" t="str">
            <v xml:space="preserve">555 E. El Camino Real </v>
          </cell>
          <cell r="I129" t="str">
            <v>Sunnyvale</v>
          </cell>
          <cell r="J129" t="str">
            <v>CA</v>
          </cell>
          <cell r="K129" t="str">
            <v>94087</v>
          </cell>
          <cell r="L129" t="str">
            <v>Sunnyvale, CA</v>
          </cell>
          <cell r="M129">
            <v>1979</v>
          </cell>
          <cell r="N129">
            <v>1</v>
          </cell>
          <cell r="O129">
            <v>175</v>
          </cell>
          <cell r="P129">
            <v>757</v>
          </cell>
          <cell r="Q129">
            <v>0.97</v>
          </cell>
          <cell r="R129">
            <v>2569</v>
          </cell>
          <cell r="T129">
            <v>4.4000000000000004</v>
          </cell>
          <cell r="U129">
            <v>4.2500000000000003E-2</v>
          </cell>
          <cell r="V129">
            <v>390000</v>
          </cell>
          <cell r="W129" t="str">
            <v>Per Unit</v>
          </cell>
          <cell r="X129">
            <v>68.25</v>
          </cell>
          <cell r="Y129">
            <v>390000</v>
          </cell>
          <cell r="Z129">
            <v>6.4468864468864476E-2</v>
          </cell>
          <cell r="AA129">
            <v>0</v>
          </cell>
          <cell r="AB129">
            <v>0.97</v>
          </cell>
          <cell r="AC129">
            <v>2451</v>
          </cell>
          <cell r="AD129">
            <v>175</v>
          </cell>
          <cell r="AE129">
            <v>757</v>
          </cell>
          <cell r="AG129">
            <v>0.05</v>
          </cell>
          <cell r="AH129">
            <v>53.828104359313073</v>
          </cell>
          <cell r="AI129">
            <v>0.2</v>
          </cell>
          <cell r="AJ129">
            <v>0.1895583558983521</v>
          </cell>
          <cell r="AK129">
            <v>17.450901152789474</v>
          </cell>
          <cell r="AL129">
            <v>3.0875006864572776</v>
          </cell>
          <cell r="AM129">
            <v>0</v>
          </cell>
          <cell r="AN129">
            <v>-5.2499999999999998E-2</v>
          </cell>
          <cell r="AO129">
            <v>3.0350006864572774</v>
          </cell>
          <cell r="AQ129">
            <v>5.1471</v>
          </cell>
          <cell r="AR129">
            <v>-0.257355</v>
          </cell>
          <cell r="AS129">
            <v>0.11303901915455747</v>
          </cell>
          <cell r="AT129">
            <v>5.0027840191545572</v>
          </cell>
          <cell r="AU129">
            <v>-1.0005568038309114</v>
          </cell>
          <cell r="AV129">
            <v>-0.94831951358548783</v>
          </cell>
          <cell r="AW129">
            <v>-0.83668314885640471</v>
          </cell>
          <cell r="AX129">
            <v>-5.2499999999999998E-2</v>
          </cell>
          <cell r="AY129">
            <v>-1.889739952687316</v>
          </cell>
          <cell r="AZ129">
            <v>0</v>
          </cell>
          <cell r="BA129">
            <v>3.113044066467241</v>
          </cell>
          <cell r="BC129">
            <v>0.62226233524135388</v>
          </cell>
          <cell r="BE129">
            <v>0.04</v>
          </cell>
          <cell r="BF129">
            <v>4.4999999999999998E-2</v>
          </cell>
          <cell r="BG129">
            <v>4.2499999999999996E-2</v>
          </cell>
          <cell r="BH129">
            <v>73.248095681582143</v>
          </cell>
          <cell r="BI129">
            <v>0</v>
          </cell>
          <cell r="BJ129">
            <v>73.248095681582143</v>
          </cell>
          <cell r="BK129">
            <v>387797.80339532165</v>
          </cell>
          <cell r="BL129">
            <v>436272.52881973679</v>
          </cell>
          <cell r="BM129">
            <v>412035.16610752919</v>
          </cell>
          <cell r="BN129">
            <v>-8.296308549822129E-2</v>
          </cell>
          <cell r="BO129">
            <v>72.106154068817617</v>
          </cell>
          <cell r="BP129">
            <v>1.1419416127645263</v>
          </cell>
          <cell r="BQ129">
            <v>1.5836950777802672E-2</v>
          </cell>
          <cell r="BS129">
            <v>355</v>
          </cell>
          <cell r="BT129">
            <v>269311.11428571428</v>
          </cell>
          <cell r="BU129">
            <v>145</v>
          </cell>
          <cell r="BV129">
            <v>110000.31428571428</v>
          </cell>
          <cell r="BW129">
            <v>379311.42857142858</v>
          </cell>
          <cell r="BX129">
            <v>70000</v>
          </cell>
          <cell r="BY129">
            <v>449311.42857142858</v>
          </cell>
          <cell r="CA129">
            <v>1</v>
          </cell>
          <cell r="CB129">
            <v>1</v>
          </cell>
          <cell r="CC129">
            <v>1.1379999999999999E-2</v>
          </cell>
          <cell r="CD129">
            <v>3119.82</v>
          </cell>
        </row>
        <row r="130">
          <cell r="C130">
            <v>122</v>
          </cell>
          <cell r="D130" t="str">
            <v>Schooner Bay I</v>
          </cell>
          <cell r="E130" t="str">
            <v>Schooner Bay I</v>
          </cell>
          <cell r="F130" t="str">
            <v>San Francisco / Bay Area</v>
          </cell>
          <cell r="G130" t="str">
            <v>300 Timberhead Lane Foster City CA 94404</v>
          </cell>
          <cell r="H130" t="str">
            <v xml:space="preserve">300 Timberhead Lane </v>
          </cell>
          <cell r="I130" t="str">
            <v>Foster City</v>
          </cell>
          <cell r="J130" t="str">
            <v>CA</v>
          </cell>
          <cell r="K130" t="str">
            <v>94404</v>
          </cell>
          <cell r="L130" t="str">
            <v>Foster City, CA</v>
          </cell>
          <cell r="M130">
            <v>1985</v>
          </cell>
          <cell r="N130">
            <v>1</v>
          </cell>
          <cell r="O130">
            <v>128</v>
          </cell>
          <cell r="P130">
            <v>993</v>
          </cell>
          <cell r="Q130">
            <v>0.97</v>
          </cell>
          <cell r="R130">
            <v>3280</v>
          </cell>
          <cell r="T130">
            <v>3.9</v>
          </cell>
          <cell r="U130">
            <v>4.7500000000000001E-2</v>
          </cell>
          <cell r="V130">
            <v>560000</v>
          </cell>
          <cell r="W130" t="str">
            <v>Cap Rate</v>
          </cell>
          <cell r="X130">
            <v>82.10526315789474</v>
          </cell>
          <cell r="Y130">
            <v>641447.3684210527</v>
          </cell>
          <cell r="Z130">
            <v>4.7500000000000001E-2</v>
          </cell>
          <cell r="AA130">
            <v>0.76190476190476186</v>
          </cell>
          <cell r="AB130">
            <v>0.97</v>
          </cell>
          <cell r="AC130">
            <v>3180</v>
          </cell>
          <cell r="AD130">
            <v>168</v>
          </cell>
          <cell r="AE130">
            <v>993</v>
          </cell>
          <cell r="AG130">
            <v>0.05</v>
          </cell>
          <cell r="AH130">
            <v>38.941389728096681</v>
          </cell>
          <cell r="AI130">
            <v>0.2</v>
          </cell>
          <cell r="AJ130">
            <v>0.18706690785698704</v>
          </cell>
          <cell r="AK130">
            <v>22.506472053389167</v>
          </cell>
          <cell r="AL130">
            <v>3.8226792653240427</v>
          </cell>
          <cell r="AM130">
            <v>0</v>
          </cell>
          <cell r="AN130">
            <v>-5.04E-2</v>
          </cell>
          <cell r="AO130">
            <v>3.7722792653240429</v>
          </cell>
          <cell r="AQ130">
            <v>6.4108799999999997</v>
          </cell>
          <cell r="AR130">
            <v>-0.320544</v>
          </cell>
          <cell r="AS130">
            <v>7.8505841691842909E-2</v>
          </cell>
          <cell r="AT130">
            <v>6.1688418416918429</v>
          </cell>
          <cell r="AU130">
            <v>-1.2337683683383687</v>
          </cell>
          <cell r="AV130">
            <v>-1.1539861683840942</v>
          </cell>
          <cell r="AW130">
            <v>-1.0111062745230543</v>
          </cell>
          <cell r="AX130">
            <v>-5.04E-2</v>
          </cell>
          <cell r="AY130">
            <v>-2.2952746428614228</v>
          </cell>
          <cell r="AZ130">
            <v>0</v>
          </cell>
          <cell r="BA130">
            <v>3.8735671988304201</v>
          </cell>
          <cell r="BC130">
            <v>0.62792454373705753</v>
          </cell>
          <cell r="BE130">
            <v>4.0500000000000001E-2</v>
          </cell>
          <cell r="BF130">
            <v>4.5499999999999999E-2</v>
          </cell>
          <cell r="BG130">
            <v>4.2999999999999997E-2</v>
          </cell>
          <cell r="BH130">
            <v>90.082958112335362</v>
          </cell>
          <cell r="BI130">
            <v>0</v>
          </cell>
          <cell r="BJ130">
            <v>90.082958112335362</v>
          </cell>
          <cell r="BK130">
            <v>494647.7374371246</v>
          </cell>
          <cell r="BL130">
            <v>555715.35934294236</v>
          </cell>
          <cell r="BM130">
            <v>525181.54839003342</v>
          </cell>
          <cell r="BN130">
            <v>0.16309852246663592</v>
          </cell>
          <cell r="BO130">
            <v>88.230500129525623</v>
          </cell>
          <cell r="BP130">
            <v>1.8524579828097387</v>
          </cell>
          <cell r="BQ130">
            <v>2.099566453879631E-2</v>
          </cell>
          <cell r="BS130">
            <v>180</v>
          </cell>
          <cell r="BT130">
            <v>234357.73109243694</v>
          </cell>
          <cell r="BU130">
            <v>90</v>
          </cell>
          <cell r="BV130">
            <v>117178.86554621847</v>
          </cell>
          <cell r="BW130">
            <v>351536.59663865541</v>
          </cell>
          <cell r="BX130">
            <v>100000</v>
          </cell>
          <cell r="BY130">
            <v>451536.59663865541</v>
          </cell>
          <cell r="CA130">
            <v>1</v>
          </cell>
          <cell r="CB130">
            <v>1</v>
          </cell>
          <cell r="CC130">
            <v>1.1207999999999999E-2</v>
          </cell>
          <cell r="CD130">
            <v>1456.48</v>
          </cell>
        </row>
        <row r="131">
          <cell r="C131">
            <v>123</v>
          </cell>
          <cell r="D131" t="str">
            <v>La Terrazza at Colma Station</v>
          </cell>
          <cell r="E131" t="str">
            <v>La Terrazza at Colma Station</v>
          </cell>
          <cell r="F131" t="str">
            <v>San Francisco / Bay Area</v>
          </cell>
          <cell r="G131" t="str">
            <v>7800 El Camino Real Colma CA 94014</v>
          </cell>
          <cell r="H131" t="str">
            <v>7800 El Camino Real</v>
          </cell>
          <cell r="I131" t="str">
            <v>Colma</v>
          </cell>
          <cell r="J131" t="str">
            <v>CA</v>
          </cell>
          <cell r="K131" t="str">
            <v>94014</v>
          </cell>
          <cell r="L131" t="str">
            <v>Colma, CA</v>
          </cell>
          <cell r="M131">
            <v>2005</v>
          </cell>
          <cell r="N131">
            <v>1</v>
          </cell>
          <cell r="O131">
            <v>153</v>
          </cell>
          <cell r="P131">
            <v>983</v>
          </cell>
          <cell r="Q131">
            <v>0.94</v>
          </cell>
          <cell r="R131">
            <v>3099</v>
          </cell>
          <cell r="T131">
            <v>4.4000000000000004</v>
          </cell>
          <cell r="U131">
            <v>4.4999999999999998E-2</v>
          </cell>
          <cell r="V131">
            <v>560000</v>
          </cell>
          <cell r="W131" t="str">
            <v>Cap Rate</v>
          </cell>
          <cell r="X131">
            <v>97.777777777777786</v>
          </cell>
          <cell r="Y131">
            <v>639070.44299201167</v>
          </cell>
          <cell r="Z131">
            <v>4.4999999999999998E-2</v>
          </cell>
          <cell r="AA131">
            <v>0</v>
          </cell>
          <cell r="AB131">
            <v>0.94</v>
          </cell>
          <cell r="AC131">
            <v>3099</v>
          </cell>
          <cell r="AD131">
            <v>153</v>
          </cell>
          <cell r="AE131">
            <v>983</v>
          </cell>
          <cell r="AG131">
            <v>0.05</v>
          </cell>
          <cell r="AH131">
            <v>45.822955239064079</v>
          </cell>
          <cell r="AI131">
            <v>0.2</v>
          </cell>
          <cell r="AJ131">
            <v>0.19778178642780922</v>
          </cell>
          <cell r="AK131">
            <v>21.60667139894251</v>
          </cell>
          <cell r="AL131">
            <v>3.3421847520026238</v>
          </cell>
          <cell r="AM131">
            <v>0</v>
          </cell>
          <cell r="AN131">
            <v>-4.5900000000000003E-2</v>
          </cell>
          <cell r="AO131">
            <v>3.2962847520026237</v>
          </cell>
          <cell r="AQ131">
            <v>5.6897640000000003</v>
          </cell>
          <cell r="AR131">
            <v>-0.28448820000000002</v>
          </cell>
          <cell r="AS131">
            <v>8.4130945818921637E-2</v>
          </cell>
          <cell r="AT131">
            <v>5.489406745818922</v>
          </cell>
          <cell r="AU131">
            <v>-1.0978813491637844</v>
          </cell>
          <cell r="AV131">
            <v>-1.0857046726169333</v>
          </cell>
          <cell r="AW131">
            <v>-0.91585065049006009</v>
          </cell>
          <cell r="AX131">
            <v>-4.5900000000000003E-2</v>
          </cell>
          <cell r="AY131">
            <v>-2.0596319996538446</v>
          </cell>
          <cell r="AZ131">
            <v>0</v>
          </cell>
          <cell r="BA131">
            <v>3.4297747461650774</v>
          </cell>
          <cell r="BC131">
            <v>0.62479879975689723</v>
          </cell>
          <cell r="BE131">
            <v>4.4999999999999998E-2</v>
          </cell>
          <cell r="BF131">
            <v>0.05</v>
          </cell>
          <cell r="BG131">
            <v>4.7500000000000001E-2</v>
          </cell>
          <cell r="BH131">
            <v>72.205784129791098</v>
          </cell>
          <cell r="BI131">
            <v>0</v>
          </cell>
          <cell r="BJ131">
            <v>72.205784129791098</v>
          </cell>
          <cell r="BK131">
            <v>432133.4279788502</v>
          </cell>
          <cell r="BL131">
            <v>480148.25330983358</v>
          </cell>
          <cell r="BM131">
            <v>456140.84064434189</v>
          </cell>
          <cell r="BN131">
            <v>-8.9050805180601156E-2</v>
          </cell>
          <cell r="BO131">
            <v>69.789548618584305</v>
          </cell>
          <cell r="BP131">
            <v>2.4162355112067928</v>
          </cell>
          <cell r="BQ131">
            <v>3.4621738627542475E-2</v>
          </cell>
          <cell r="BS131">
            <v>265</v>
          </cell>
          <cell r="BT131">
            <v>272291.83006535948</v>
          </cell>
          <cell r="BU131">
            <v>125</v>
          </cell>
          <cell r="BV131">
            <v>128439.54248366013</v>
          </cell>
          <cell r="BW131">
            <v>400731.37254901964</v>
          </cell>
          <cell r="BX131">
            <v>100000</v>
          </cell>
          <cell r="BY131">
            <v>500731.37254901964</v>
          </cell>
          <cell r="CA131">
            <v>1</v>
          </cell>
          <cell r="CB131">
            <v>1</v>
          </cell>
          <cell r="CC131">
            <v>1.1727E-2</v>
          </cell>
          <cell r="CD131">
            <v>69093.42</v>
          </cell>
        </row>
        <row r="132">
          <cell r="C132">
            <v>124</v>
          </cell>
          <cell r="D132" t="str">
            <v>Riva Terra II (fka Harborside)</v>
          </cell>
          <cell r="E132" t="str">
            <v>Riva Terra II (fka Harborside)</v>
          </cell>
          <cell r="F132" t="str">
            <v>San Francisco / Bay Area</v>
          </cell>
          <cell r="G132" t="str">
            <v>N/A</v>
          </cell>
          <cell r="H132" t="str">
            <v>850 Davit Lane</v>
          </cell>
          <cell r="I132" t="str">
            <v>Redwood City</v>
          </cell>
          <cell r="J132" t="str">
            <v>CA</v>
          </cell>
          <cell r="K132">
            <v>94065</v>
          </cell>
          <cell r="L132" t="str">
            <v>Redwood City, CA</v>
          </cell>
          <cell r="M132">
            <v>1986</v>
          </cell>
          <cell r="N132">
            <v>1</v>
          </cell>
          <cell r="O132">
            <v>149</v>
          </cell>
          <cell r="P132">
            <v>830</v>
          </cell>
          <cell r="Q132">
            <v>0.95</v>
          </cell>
          <cell r="R132">
            <v>2984</v>
          </cell>
          <cell r="T132">
            <v>4.0999999999999996</v>
          </cell>
          <cell r="U132">
            <v>4.7500000000000001E-2</v>
          </cell>
          <cell r="V132">
            <v>510000</v>
          </cell>
          <cell r="W132" t="str">
            <v>Cap Rate</v>
          </cell>
          <cell r="X132">
            <v>86.315789473684205</v>
          </cell>
          <cell r="Y132">
            <v>579300.60049452493</v>
          </cell>
          <cell r="Z132">
            <v>4.7500000000000001E-2</v>
          </cell>
          <cell r="AA132">
            <v>0</v>
          </cell>
          <cell r="AB132">
            <v>0.95</v>
          </cell>
          <cell r="AC132">
            <v>2796</v>
          </cell>
          <cell r="AD132">
            <v>149</v>
          </cell>
          <cell r="AE132">
            <v>830</v>
          </cell>
          <cell r="AG132">
            <v>0.05</v>
          </cell>
          <cell r="AH132">
            <v>47.683590361445788</v>
          </cell>
          <cell r="AI132">
            <v>0.2</v>
          </cell>
          <cell r="AJ132">
            <v>0.17989204625158883</v>
          </cell>
          <cell r="AK132">
            <v>20.120396644715314</v>
          </cell>
          <cell r="AL132">
            <v>3.0309164301632698</v>
          </cell>
          <cell r="AM132">
            <v>0</v>
          </cell>
          <cell r="AN132">
            <v>-4.4699999999999997E-2</v>
          </cell>
          <cell r="AO132">
            <v>2.9862164301632697</v>
          </cell>
          <cell r="AQ132">
            <v>4.9992479999999997</v>
          </cell>
          <cell r="AR132">
            <v>-0.2499624</v>
          </cell>
          <cell r="AS132">
            <v>8.5258259566265066E-2</v>
          </cell>
          <cell r="AT132">
            <v>4.8345438595662644</v>
          </cell>
          <cell r="AU132">
            <v>-0.96690877191325297</v>
          </cell>
          <cell r="AV132">
            <v>-0.86969598759042921</v>
          </cell>
          <cell r="AW132">
            <v>-0.78802944410199527</v>
          </cell>
          <cell r="AX132">
            <v>-4.4699999999999997E-2</v>
          </cell>
          <cell r="AY132">
            <v>-1.7996382160152482</v>
          </cell>
          <cell r="AZ132">
            <v>0</v>
          </cell>
          <cell r="BA132">
            <v>3.0349056435510162</v>
          </cell>
          <cell r="BC132">
            <v>0.62775428907232944</v>
          </cell>
          <cell r="BE132">
            <v>4.0500000000000001E-2</v>
          </cell>
          <cell r="BF132">
            <v>4.5499999999999999E-2</v>
          </cell>
          <cell r="BG132">
            <v>4.2999999999999997E-2</v>
          </cell>
          <cell r="BH132">
            <v>70.579201012814337</v>
          </cell>
          <cell r="BI132">
            <v>0</v>
          </cell>
          <cell r="BJ132">
            <v>70.579201012814337</v>
          </cell>
          <cell r="BK132">
            <v>442206.51966407284</v>
          </cell>
          <cell r="BL132">
            <v>496799.91715346451</v>
          </cell>
          <cell r="BM132">
            <v>469503.21840876865</v>
          </cell>
          <cell r="BN132">
            <v>-5.8908203479709931E-2</v>
          </cell>
          <cell r="BO132">
            <v>69.955979542906519</v>
          </cell>
          <cell r="BP132">
            <v>0.62322146990781846</v>
          </cell>
          <cell r="BQ132">
            <v>8.9087662552931324E-3</v>
          </cell>
          <cell r="BS132">
            <v>365</v>
          </cell>
          <cell r="BT132">
            <v>285481.56732891838</v>
          </cell>
          <cell r="BU132">
            <v>145</v>
          </cell>
          <cell r="BV132">
            <v>113410.48565121416</v>
          </cell>
          <cell r="BW132">
            <v>398892.05298013252</v>
          </cell>
          <cell r="BX132">
            <v>100000</v>
          </cell>
          <cell r="BY132">
            <v>498892.05298013252</v>
          </cell>
          <cell r="CA132">
            <v>1</v>
          </cell>
          <cell r="CB132">
            <v>1</v>
          </cell>
          <cell r="CC132">
            <v>1.1159000000000001E-2</v>
          </cell>
          <cell r="CD132">
            <v>436.14</v>
          </cell>
        </row>
        <row r="133">
          <cell r="C133">
            <v>125</v>
          </cell>
          <cell r="D133" t="str">
            <v>Schooner Bay II</v>
          </cell>
          <cell r="E133" t="str">
            <v>Schooner Bay II</v>
          </cell>
          <cell r="F133" t="str">
            <v>San Francisco / Bay Area</v>
          </cell>
          <cell r="G133" t="str">
            <v>N/A</v>
          </cell>
          <cell r="H133" t="str">
            <v xml:space="preserve">300 Timberhead Lane </v>
          </cell>
          <cell r="I133" t="str">
            <v>Foster City</v>
          </cell>
          <cell r="J133" t="str">
            <v>CA</v>
          </cell>
          <cell r="K133">
            <v>94404</v>
          </cell>
          <cell r="L133" t="str">
            <v>Foster City, CA</v>
          </cell>
          <cell r="M133">
            <v>1985</v>
          </cell>
          <cell r="N133">
            <v>1</v>
          </cell>
          <cell r="O133">
            <v>110</v>
          </cell>
          <cell r="P133">
            <v>993</v>
          </cell>
          <cell r="Q133">
            <v>0.97</v>
          </cell>
          <cell r="R133">
            <v>3280</v>
          </cell>
          <cell r="T133">
            <v>3.3</v>
          </cell>
          <cell r="U133">
            <v>4.7500000000000001E-2</v>
          </cell>
          <cell r="V133">
            <v>550000</v>
          </cell>
          <cell r="W133" t="str">
            <v>Cap Rate</v>
          </cell>
          <cell r="X133">
            <v>69.473684210526315</v>
          </cell>
          <cell r="Y133">
            <v>631578.94736842101</v>
          </cell>
          <cell r="Z133">
            <v>4.7500000000000001E-2</v>
          </cell>
          <cell r="AA133">
            <v>0.76388888888888884</v>
          </cell>
          <cell r="AB133">
            <v>0.97</v>
          </cell>
          <cell r="AC133">
            <v>3180</v>
          </cell>
          <cell r="AD133">
            <v>144</v>
          </cell>
          <cell r="AE133">
            <v>993</v>
          </cell>
          <cell r="AG133">
            <v>0.05</v>
          </cell>
          <cell r="AH133">
            <v>33.465256797583081</v>
          </cell>
          <cell r="AI133">
            <v>0.2</v>
          </cell>
          <cell r="AJ133">
            <v>0.18688538127976251</v>
          </cell>
          <cell r="AK133">
            <v>22.472847615787948</v>
          </cell>
          <cell r="AL133">
            <v>3.2716870472968722</v>
          </cell>
          <cell r="AM133">
            <v>0</v>
          </cell>
          <cell r="AN133">
            <v>-4.3200000000000002E-2</v>
          </cell>
          <cell r="AO133">
            <v>3.2284870472968721</v>
          </cell>
          <cell r="AQ133">
            <v>5.4950400000000004</v>
          </cell>
          <cell r="AR133">
            <v>-0.27475200000000005</v>
          </cell>
          <cell r="AS133">
            <v>5.7827963746223572E-2</v>
          </cell>
          <cell r="AT133">
            <v>5.2781159637462238</v>
          </cell>
          <cell r="AU133">
            <v>-1.0556231927492448</v>
          </cell>
          <cell r="AV133">
            <v>-0.98640271432351423</v>
          </cell>
          <cell r="AW133">
            <v>-0.86464585333039656</v>
          </cell>
          <cell r="AX133">
            <v>-4.3200000000000002E-2</v>
          </cell>
          <cell r="AY133">
            <v>-1.9634690460796411</v>
          </cell>
          <cell r="AZ133">
            <v>0</v>
          </cell>
          <cell r="BA133">
            <v>3.3146469176665825</v>
          </cell>
          <cell r="BC133">
            <v>0.62799812289723944</v>
          </cell>
          <cell r="BE133">
            <v>4.0500000000000001E-2</v>
          </cell>
          <cell r="BF133">
            <v>4.5499999999999999E-2</v>
          </cell>
          <cell r="BG133">
            <v>4.2999999999999997E-2</v>
          </cell>
          <cell r="BH133">
            <v>77.084812038757732</v>
          </cell>
          <cell r="BI133">
            <v>0</v>
          </cell>
          <cell r="BJ133">
            <v>77.084812038757732</v>
          </cell>
          <cell r="BK133">
            <v>493908.73880852637</v>
          </cell>
          <cell r="BL133">
            <v>554885.12631575181</v>
          </cell>
          <cell r="BM133">
            <v>524396.93256213912</v>
          </cell>
          <cell r="BN133">
            <v>0.16136086524519389</v>
          </cell>
          <cell r="BO133">
            <v>75.513158288948034</v>
          </cell>
          <cell r="BP133">
            <v>1.5716537498096983</v>
          </cell>
          <cell r="BQ133">
            <v>2.0812978630768253E-2</v>
          </cell>
          <cell r="BS133">
            <v>180</v>
          </cell>
          <cell r="BT133">
            <v>234357.73109243702</v>
          </cell>
          <cell r="BU133">
            <v>90</v>
          </cell>
          <cell r="BV133">
            <v>117178.86554621851</v>
          </cell>
          <cell r="BW133">
            <v>351536.59663865552</v>
          </cell>
          <cell r="BX133">
            <v>100000</v>
          </cell>
          <cell r="BY133">
            <v>451536.59663865552</v>
          </cell>
          <cell r="CA133">
            <v>1</v>
          </cell>
          <cell r="CB133">
            <v>1</v>
          </cell>
          <cell r="CC133">
            <v>1.1207999999999999E-2</v>
          </cell>
          <cell r="CD133">
            <v>679.28</v>
          </cell>
        </row>
        <row r="134">
          <cell r="C134">
            <v>126</v>
          </cell>
          <cell r="D134" t="str">
            <v>Skyline Terrace</v>
          </cell>
          <cell r="E134" t="str">
            <v>Skyline Terrace</v>
          </cell>
          <cell r="F134" t="str">
            <v>San Francisco / Bay Area</v>
          </cell>
          <cell r="G134" t="str">
            <v>3133 Frontera Way Burlingame CA 94010</v>
          </cell>
          <cell r="H134" t="str">
            <v xml:space="preserve">3133 Frontera Way </v>
          </cell>
          <cell r="I134" t="str">
            <v>Burlingame</v>
          </cell>
          <cell r="J134" t="str">
            <v>CA</v>
          </cell>
          <cell r="K134" t="str">
            <v>94010</v>
          </cell>
          <cell r="L134" t="str">
            <v>Burlingame, CA</v>
          </cell>
          <cell r="M134">
            <v>1987</v>
          </cell>
          <cell r="N134">
            <v>1</v>
          </cell>
          <cell r="O134">
            <v>138</v>
          </cell>
          <cell r="P134">
            <v>1251</v>
          </cell>
          <cell r="Q134">
            <v>0.97</v>
          </cell>
          <cell r="R134">
            <v>3557</v>
          </cell>
          <cell r="T134">
            <v>4.5</v>
          </cell>
          <cell r="U134">
            <v>4.2500000000000003E-2</v>
          </cell>
          <cell r="V134">
            <v>680000</v>
          </cell>
          <cell r="W134" t="str">
            <v>Cap Rate</v>
          </cell>
          <cell r="X134">
            <v>105.88235294117646</v>
          </cell>
          <cell r="Y134">
            <v>767263.42710997432</v>
          </cell>
          <cell r="Z134">
            <v>4.2500000000000003E-2</v>
          </cell>
          <cell r="AA134">
            <v>0</v>
          </cell>
          <cell r="AB134">
            <v>0.97</v>
          </cell>
          <cell r="AC134">
            <v>3557</v>
          </cell>
          <cell r="AD134">
            <v>138</v>
          </cell>
          <cell r="AE134">
            <v>1251</v>
          </cell>
          <cell r="AG134">
            <v>0.05</v>
          </cell>
          <cell r="AH134">
            <v>37.275995203836928</v>
          </cell>
          <cell r="AI134">
            <v>0.2</v>
          </cell>
          <cell r="AJ134">
            <v>0.19599780183064042</v>
          </cell>
          <cell r="AK134">
            <v>24.762345731832706</v>
          </cell>
          <cell r="AL134">
            <v>3.4547929518138347</v>
          </cell>
          <cell r="AM134">
            <v>0</v>
          </cell>
          <cell r="AN134">
            <v>-4.1399999999999999E-2</v>
          </cell>
          <cell r="AO134">
            <v>3.4133929518138348</v>
          </cell>
          <cell r="AQ134">
            <v>5.8903920000000003</v>
          </cell>
          <cell r="AR134">
            <v>-0.29451960000000005</v>
          </cell>
          <cell r="AS134">
            <v>6.1729048057553956E-2</v>
          </cell>
          <cell r="AT134">
            <v>5.6576014480575543</v>
          </cell>
          <cell r="AU134">
            <v>-1.1315202896115109</v>
          </cell>
          <cell r="AV134">
            <v>-1.1088774474531289</v>
          </cell>
          <cell r="AW134">
            <v>-0.9403963094984007</v>
          </cell>
          <cell r="AX134">
            <v>-4.1399999999999999E-2</v>
          </cell>
          <cell r="AY134">
            <v>-2.1133165991099117</v>
          </cell>
          <cell r="AZ134">
            <v>0</v>
          </cell>
          <cell r="BA134">
            <v>3.5442848489476426</v>
          </cell>
          <cell r="BC134">
            <v>0.62646421482455528</v>
          </cell>
          <cell r="BE134">
            <v>0.04</v>
          </cell>
          <cell r="BF134">
            <v>4.4999999999999998E-2</v>
          </cell>
          <cell r="BG134">
            <v>4.2499999999999996E-2</v>
          </cell>
          <cell r="BH134">
            <v>83.394937622297476</v>
          </cell>
          <cell r="BI134">
            <v>0</v>
          </cell>
          <cell r="BJ134">
            <v>83.394937622297476</v>
          </cell>
          <cell r="BK134">
            <v>550274.34959628235</v>
          </cell>
          <cell r="BL134">
            <v>619058.64329581766</v>
          </cell>
          <cell r="BM134">
            <v>584666.49644605001</v>
          </cell>
          <cell r="BN134">
            <v>-9.3712999864817292E-2</v>
          </cell>
          <cell r="BO134">
            <v>80.68397650955491</v>
          </cell>
          <cell r="BP134">
            <v>2.7109611127425666</v>
          </cell>
          <cell r="BQ134">
            <v>3.3599745947344717E-2</v>
          </cell>
          <cell r="BS134">
            <v>280</v>
          </cell>
          <cell r="BT134">
            <v>386416.23188405798</v>
          </cell>
          <cell r="BU134">
            <v>115</v>
          </cell>
          <cell r="BV134">
            <v>158706.66666666666</v>
          </cell>
          <cell r="BW134">
            <v>545122.89855072461</v>
          </cell>
          <cell r="BX134">
            <v>100000</v>
          </cell>
          <cell r="BY134">
            <v>645122.89855072461</v>
          </cell>
          <cell r="CA134">
            <v>1</v>
          </cell>
          <cell r="CB134">
            <v>1</v>
          </cell>
          <cell r="CC134">
            <v>1.123E-2</v>
          </cell>
          <cell r="CD134">
            <v>3871.16</v>
          </cell>
        </row>
        <row r="135">
          <cell r="C135">
            <v>127</v>
          </cell>
          <cell r="D135" t="str">
            <v>Avenue Two</v>
          </cell>
          <cell r="E135" t="str">
            <v>Avenue Two</v>
          </cell>
          <cell r="F135" t="str">
            <v>San Francisco / Bay Area</v>
          </cell>
          <cell r="G135" t="str">
            <v>1107 Second Avenue Redwood City CA 94063</v>
          </cell>
          <cell r="H135" t="str">
            <v xml:space="preserve">1107 Second Avenue </v>
          </cell>
          <cell r="I135" t="str">
            <v>Redwood City</v>
          </cell>
          <cell r="J135" t="str">
            <v>CA</v>
          </cell>
          <cell r="K135" t="str">
            <v>94063</v>
          </cell>
          <cell r="L135" t="str">
            <v>Redwood City, CA</v>
          </cell>
          <cell r="M135">
            <v>1972</v>
          </cell>
          <cell r="N135">
            <v>1</v>
          </cell>
          <cell r="O135">
            <v>123</v>
          </cell>
          <cell r="P135">
            <v>721</v>
          </cell>
          <cell r="Q135">
            <v>0.96</v>
          </cell>
          <cell r="R135">
            <v>2422</v>
          </cell>
          <cell r="T135">
            <v>2.8</v>
          </cell>
          <cell r="U135">
            <v>4.7500000000000001E-2</v>
          </cell>
          <cell r="V135">
            <v>420000</v>
          </cell>
          <cell r="W135" t="str">
            <v>Cap Rate</v>
          </cell>
          <cell r="X135">
            <v>58.94736842105263</v>
          </cell>
          <cell r="Y135">
            <v>479246.8977321352</v>
          </cell>
          <cell r="Z135">
            <v>4.7500000000000001E-2</v>
          </cell>
          <cell r="AA135">
            <v>0</v>
          </cell>
          <cell r="AB135">
            <v>0.96</v>
          </cell>
          <cell r="AC135">
            <v>2360</v>
          </cell>
          <cell r="AD135">
            <v>123</v>
          </cell>
          <cell r="AE135">
            <v>721</v>
          </cell>
          <cell r="AG135">
            <v>0.05</v>
          </cell>
          <cell r="AH135">
            <v>38.247711511789184</v>
          </cell>
          <cell r="AI135">
            <v>0.2</v>
          </cell>
          <cell r="AJ135">
            <v>0.22790096318743652</v>
          </cell>
          <cell r="AK135">
            <v>15.65433023339936</v>
          </cell>
          <cell r="AL135">
            <v>1.9466629275139105</v>
          </cell>
          <cell r="AM135">
            <v>0</v>
          </cell>
          <cell r="AN135">
            <v>-3.6900000000000002E-2</v>
          </cell>
          <cell r="AO135">
            <v>1.9097629275139105</v>
          </cell>
          <cell r="AQ135">
            <v>3.4833599999999998</v>
          </cell>
          <cell r="AR135">
            <v>-0.17416799999999999</v>
          </cell>
          <cell r="AS135">
            <v>5.6453622191400835E-2</v>
          </cell>
          <cell r="AT135">
            <v>3.3656456221914008</v>
          </cell>
          <cell r="AU135">
            <v>-0.67312912443828021</v>
          </cell>
          <cell r="AV135">
            <v>-0.76703387904499931</v>
          </cell>
          <cell r="AW135">
            <v>-0.63737718828976431</v>
          </cell>
          <cell r="AX135">
            <v>-3.6900000000000002E-2</v>
          </cell>
          <cell r="AY135">
            <v>-1.3474063127280445</v>
          </cell>
          <cell r="AZ135">
            <v>0</v>
          </cell>
          <cell r="BA135">
            <v>2.0182393094633566</v>
          </cell>
          <cell r="BC135">
            <v>0.59965888748241525</v>
          </cell>
          <cell r="BE135">
            <v>3.7499999999999999E-2</v>
          </cell>
          <cell r="BF135">
            <v>4.2500000000000003E-2</v>
          </cell>
          <cell r="BG135">
            <v>0.04</v>
          </cell>
          <cell r="BH135">
            <v>50.455982736583913</v>
          </cell>
          <cell r="BI135">
            <v>0</v>
          </cell>
          <cell r="BJ135">
            <v>50.455982736583913</v>
          </cell>
          <cell r="BK135">
            <v>368337.18196233787</v>
          </cell>
          <cell r="BL135">
            <v>417448.80622398295</v>
          </cell>
          <cell r="BM135">
            <v>392892.99409316038</v>
          </cell>
          <cell r="BN135">
            <v>-0.21554949097294962</v>
          </cell>
          <cell r="BO135">
            <v>48.325838273458729</v>
          </cell>
          <cell r="BP135">
            <v>2.130144463125184</v>
          </cell>
          <cell r="BQ135">
            <v>4.4078789716413214E-2</v>
          </cell>
          <cell r="BS135">
            <v>395</v>
          </cell>
          <cell r="BT135">
            <v>293215.24390243902</v>
          </cell>
          <cell r="BU135">
            <v>145</v>
          </cell>
          <cell r="BV135">
            <v>107635.9756097561</v>
          </cell>
          <cell r="BW135">
            <v>400851.21951219509</v>
          </cell>
          <cell r="BX135">
            <v>100000</v>
          </cell>
          <cell r="BY135">
            <v>500851.21951219509</v>
          </cell>
          <cell r="CA135">
            <v>1</v>
          </cell>
          <cell r="CB135">
            <v>1</v>
          </cell>
          <cell r="CC135">
            <v>1.1105E-2</v>
          </cell>
          <cell r="CD135">
            <v>77063.5</v>
          </cell>
        </row>
        <row r="136">
          <cell r="C136">
            <v>128</v>
          </cell>
          <cell r="D136" t="str">
            <v>Southwood</v>
          </cell>
          <cell r="E136" t="str">
            <v>Southwood</v>
          </cell>
          <cell r="F136" t="str">
            <v>San Francisco / Bay Area</v>
          </cell>
          <cell r="G136" t="str">
            <v>2850 Middlefield Road Palo Alto CA 94306</v>
          </cell>
          <cell r="H136" t="str">
            <v xml:space="preserve">2850 Middlefield Road </v>
          </cell>
          <cell r="I136" t="str">
            <v>Palo Alto</v>
          </cell>
          <cell r="J136" t="str">
            <v>CA</v>
          </cell>
          <cell r="K136" t="str">
            <v>94306</v>
          </cell>
          <cell r="L136" t="str">
            <v>Palo Alto, CA</v>
          </cell>
          <cell r="M136">
            <v>1985</v>
          </cell>
          <cell r="N136">
            <v>1</v>
          </cell>
          <cell r="O136">
            <v>100</v>
          </cell>
          <cell r="P136">
            <v>842</v>
          </cell>
          <cell r="Q136">
            <v>0.96</v>
          </cell>
          <cell r="R136">
            <v>3434</v>
          </cell>
          <cell r="T136">
            <v>3.1</v>
          </cell>
          <cell r="U136">
            <v>4.1500000000000002E-2</v>
          </cell>
          <cell r="V136">
            <v>680000</v>
          </cell>
          <cell r="W136" t="str">
            <v>Cap Rate</v>
          </cell>
          <cell r="X136">
            <v>74.698795180722897</v>
          </cell>
          <cell r="Y136">
            <v>746987.95180722896</v>
          </cell>
          <cell r="Z136">
            <v>4.1499999999999995E-2</v>
          </cell>
          <cell r="AA136">
            <v>0</v>
          </cell>
          <cell r="AB136">
            <v>0.96</v>
          </cell>
          <cell r="AC136">
            <v>3434</v>
          </cell>
          <cell r="AD136">
            <v>100</v>
          </cell>
          <cell r="AE136">
            <v>842</v>
          </cell>
          <cell r="AG136">
            <v>0.05</v>
          </cell>
          <cell r="AH136">
            <v>38.744655581947747</v>
          </cell>
          <cell r="AI136">
            <v>0.2</v>
          </cell>
          <cell r="AJ136">
            <v>0.21540273455453945</v>
          </cell>
          <cell r="AK136">
            <v>23.157380145198701</v>
          </cell>
          <cell r="AL136">
            <v>2.3412111326795881</v>
          </cell>
          <cell r="AM136">
            <v>0</v>
          </cell>
          <cell r="AN136">
            <v>-0.03</v>
          </cell>
          <cell r="AO136">
            <v>2.3112111326795883</v>
          </cell>
          <cell r="AQ136">
            <v>4.1208</v>
          </cell>
          <cell r="AR136">
            <v>-0.20604</v>
          </cell>
          <cell r="AS136">
            <v>4.6493586698337301E-2</v>
          </cell>
          <cell r="AT136">
            <v>3.9612535866983376</v>
          </cell>
          <cell r="AU136">
            <v>-0.79225071733966757</v>
          </cell>
          <cell r="AV136">
            <v>-0.85326485483879932</v>
          </cell>
          <cell r="AW136">
            <v>-0.70888553311367042</v>
          </cell>
          <cell r="AX136">
            <v>-0.03</v>
          </cell>
          <cell r="AY136">
            <v>-1.5311362504533379</v>
          </cell>
          <cell r="AZ136">
            <v>0</v>
          </cell>
          <cell r="BA136">
            <v>2.4301173362449999</v>
          </cell>
          <cell r="BC136">
            <v>0.61347179196131107</v>
          </cell>
          <cell r="BE136">
            <v>3.7499999999999999E-2</v>
          </cell>
          <cell r="BF136">
            <v>4.2500000000000003E-2</v>
          </cell>
          <cell r="BG136">
            <v>0.04</v>
          </cell>
          <cell r="BH136">
            <v>60.752933406124995</v>
          </cell>
          <cell r="BI136">
            <v>0</v>
          </cell>
          <cell r="BJ136">
            <v>60.752933406124995</v>
          </cell>
          <cell r="BK136">
            <v>544879.53282820468</v>
          </cell>
          <cell r="BL136">
            <v>617530.13720529876</v>
          </cell>
          <cell r="BM136">
            <v>581204.83501675166</v>
          </cell>
          <cell r="BN136">
            <v>0.16110922769848113</v>
          </cell>
          <cell r="BO136">
            <v>58.120483501675167</v>
          </cell>
          <cell r="BP136">
            <v>2.6324499044498282</v>
          </cell>
          <cell r="BQ136">
            <v>4.5292980131074634E-2</v>
          </cell>
          <cell r="BS136">
            <v>350</v>
          </cell>
          <cell r="BT136">
            <v>292075</v>
          </cell>
          <cell r="BU136">
            <v>130</v>
          </cell>
          <cell r="BV136">
            <v>108485</v>
          </cell>
          <cell r="BW136">
            <v>400560</v>
          </cell>
          <cell r="BX136">
            <v>100000</v>
          </cell>
          <cell r="BY136">
            <v>500560</v>
          </cell>
          <cell r="CA136">
            <v>1</v>
          </cell>
          <cell r="CB136">
            <v>1</v>
          </cell>
          <cell r="CC136">
            <v>1.1636000000000001E-2</v>
          </cell>
          <cell r="CD136">
            <v>1964.4</v>
          </cell>
        </row>
        <row r="137">
          <cell r="C137">
            <v>129</v>
          </cell>
          <cell r="D137" t="str">
            <v>88 Hillside</v>
          </cell>
          <cell r="E137" t="str">
            <v>88 Hillside</v>
          </cell>
          <cell r="F137" t="str">
            <v>San Francisco / Bay Area</v>
          </cell>
          <cell r="G137" t="str">
            <v>6543 Mission Boulevard Daly City CA 94014</v>
          </cell>
          <cell r="H137" t="str">
            <v xml:space="preserve">6543 Mission Boulevard </v>
          </cell>
          <cell r="I137" t="str">
            <v>Daly City</v>
          </cell>
          <cell r="J137" t="str">
            <v>CA</v>
          </cell>
          <cell r="K137" t="str">
            <v>94014</v>
          </cell>
          <cell r="L137" t="str">
            <v>Daly City, CA</v>
          </cell>
          <cell r="M137">
            <v>2011</v>
          </cell>
          <cell r="N137">
            <v>1</v>
          </cell>
          <cell r="O137">
            <v>95</v>
          </cell>
          <cell r="P137">
            <v>1170</v>
          </cell>
          <cell r="Q137">
            <v>0.98</v>
          </cell>
          <cell r="R137">
            <v>3458</v>
          </cell>
          <cell r="T137">
            <v>3</v>
          </cell>
          <cell r="U137">
            <v>4.4999999999999998E-2</v>
          </cell>
          <cell r="V137">
            <v>630000</v>
          </cell>
          <cell r="W137" t="str">
            <v>Cap Rate</v>
          </cell>
          <cell r="X137">
            <v>66.666666666666671</v>
          </cell>
          <cell r="Y137">
            <v>701754.38596491236</v>
          </cell>
          <cell r="Z137">
            <v>4.4999999999999998E-2</v>
          </cell>
          <cell r="AA137">
            <v>0</v>
          </cell>
          <cell r="AB137">
            <v>0.98</v>
          </cell>
          <cell r="AC137">
            <v>3458</v>
          </cell>
          <cell r="AD137">
            <v>95</v>
          </cell>
          <cell r="AE137">
            <v>1170</v>
          </cell>
          <cell r="AG137">
            <v>0.05</v>
          </cell>
          <cell r="AH137">
            <v>26.673888888888893</v>
          </cell>
          <cell r="AI137">
            <v>0.2</v>
          </cell>
          <cell r="AJ137">
            <v>0.20592866506772578</v>
          </cell>
          <cell r="AK137">
            <v>23.609159221992854</v>
          </cell>
          <cell r="AL137">
            <v>2.2675416974763034</v>
          </cell>
          <cell r="AM137">
            <v>0</v>
          </cell>
          <cell r="AN137">
            <v>-2.8500000000000001E-2</v>
          </cell>
          <cell r="AO137">
            <v>2.2390416974763032</v>
          </cell>
          <cell r="AQ137">
            <v>3.9421200000000001</v>
          </cell>
          <cell r="AR137">
            <v>-0.197106</v>
          </cell>
          <cell r="AS137">
            <v>3.0408233333333336E-2</v>
          </cell>
          <cell r="AT137">
            <v>3.7754222333333338</v>
          </cell>
          <cell r="AU137">
            <v>-0.75508444666666685</v>
          </cell>
          <cell r="AV137">
            <v>-0.7774676605773454</v>
          </cell>
          <cell r="AW137">
            <v>-0.65133113375006602</v>
          </cell>
          <cell r="AX137">
            <v>-2.8500000000000001E-2</v>
          </cell>
          <cell r="AY137">
            <v>-1.4349155804167328</v>
          </cell>
          <cell r="AZ137">
            <v>0</v>
          </cell>
          <cell r="BA137">
            <v>2.3405066529166012</v>
          </cell>
          <cell r="BC137">
            <v>0.61993242298892737</v>
          </cell>
          <cell r="BE137">
            <v>4.2500000000000003E-2</v>
          </cell>
          <cell r="BF137">
            <v>4.7500000000000001E-2</v>
          </cell>
          <cell r="BG137">
            <v>4.4999999999999998E-2</v>
          </cell>
          <cell r="BH137">
            <v>52.011258953702253</v>
          </cell>
          <cell r="BI137">
            <v>0</v>
          </cell>
          <cell r="BJ137">
            <v>52.011258953702253</v>
          </cell>
          <cell r="BK137">
            <v>497034.93098932324</v>
          </cell>
          <cell r="BL137">
            <v>555509.62875277293</v>
          </cell>
          <cell r="BM137">
            <v>526272.27987104806</v>
          </cell>
          <cell r="BN137">
            <v>-0.12536625538426072</v>
          </cell>
          <cell r="BO137">
            <v>49.99586658774956</v>
          </cell>
          <cell r="BP137">
            <v>2.0153923659526924</v>
          </cell>
          <cell r="BQ137">
            <v>4.031117977354004E-2</v>
          </cell>
          <cell r="BS137">
            <v>295</v>
          </cell>
          <cell r="BT137">
            <v>344193.57894736843</v>
          </cell>
          <cell r="BU137">
            <v>135</v>
          </cell>
          <cell r="BV137">
            <v>157512.31578947368</v>
          </cell>
          <cell r="BW137">
            <v>501705.89473684214</v>
          </cell>
          <cell r="BX137">
            <v>100000</v>
          </cell>
          <cell r="BY137">
            <v>601705.89473684214</v>
          </cell>
          <cell r="CA137">
            <v>1</v>
          </cell>
          <cell r="CB137">
            <v>1</v>
          </cell>
          <cell r="CC137">
            <v>1.1727E-2</v>
          </cell>
          <cell r="CD137">
            <v>41395.1</v>
          </cell>
        </row>
        <row r="138">
          <cell r="C138">
            <v>130</v>
          </cell>
          <cell r="D138" t="str">
            <v>Vista 99</v>
          </cell>
          <cell r="E138" t="str">
            <v>Vista 99</v>
          </cell>
          <cell r="F138" t="str">
            <v>San Francisco / Bay Area</v>
          </cell>
          <cell r="G138" t="str">
            <v>99 Vista Montana</v>
          </cell>
          <cell r="H138" t="str">
            <v>99 Vista Montana</v>
          </cell>
          <cell r="I138" t="str">
            <v>San Jose</v>
          </cell>
          <cell r="J138" t="str">
            <v>CA</v>
          </cell>
          <cell r="K138" t="str">
            <v>95134</v>
          </cell>
          <cell r="L138" t="str">
            <v>San Jose, CA</v>
          </cell>
          <cell r="M138">
            <v>2016</v>
          </cell>
          <cell r="N138">
            <v>1</v>
          </cell>
          <cell r="O138">
            <v>554</v>
          </cell>
          <cell r="P138">
            <v>979</v>
          </cell>
          <cell r="Q138">
            <v>0.93</v>
          </cell>
          <cell r="R138">
            <v>3123</v>
          </cell>
          <cell r="T138">
            <v>16.5</v>
          </cell>
          <cell r="U138">
            <v>4.4999999999999998E-2</v>
          </cell>
          <cell r="V138">
            <v>550000</v>
          </cell>
          <cell r="W138" t="str">
            <v>Per Unit</v>
          </cell>
          <cell r="X138">
            <v>304.7</v>
          </cell>
          <cell r="Y138">
            <v>550000</v>
          </cell>
          <cell r="Z138">
            <v>5.4151624548736461E-2</v>
          </cell>
          <cell r="AA138">
            <v>0</v>
          </cell>
          <cell r="AB138">
            <v>0.93</v>
          </cell>
          <cell r="AC138">
            <v>3123</v>
          </cell>
          <cell r="AD138">
            <v>554</v>
          </cell>
          <cell r="AE138">
            <v>979</v>
          </cell>
          <cell r="AG138">
            <v>0.05</v>
          </cell>
          <cell r="AH138">
            <v>285.85500000000002</v>
          </cell>
          <cell r="AI138">
            <v>0.24</v>
          </cell>
          <cell r="AJ138">
            <v>0.19149043868972013</v>
          </cell>
          <cell r="AK138">
            <v>22.190326711461047</v>
          </cell>
          <cell r="AL138">
            <v>12.428668849129064</v>
          </cell>
          <cell r="AM138">
            <v>0</v>
          </cell>
          <cell r="AN138">
            <v>-0.16619999999999999</v>
          </cell>
          <cell r="AO138">
            <v>12.262468849129064</v>
          </cell>
          <cell r="AQ138">
            <v>20.761704000000002</v>
          </cell>
          <cell r="AR138">
            <v>-1.0380852</v>
          </cell>
          <cell r="AS138">
            <v>1.9003640400000001</v>
          </cell>
          <cell r="AT138">
            <v>21.62398284</v>
          </cell>
          <cell r="AU138">
            <v>-5.1897558816</v>
          </cell>
          <cell r="AV138">
            <v>-4.1407859602505805</v>
          </cell>
          <cell r="AW138">
            <v>-3.2189503577749474</v>
          </cell>
          <cell r="AX138">
            <v>-0.16619999999999999</v>
          </cell>
          <cell r="AY138">
            <v>-8.5749062393749469</v>
          </cell>
          <cell r="AZ138">
            <v>0</v>
          </cell>
          <cell r="BA138">
            <v>13.049076600625053</v>
          </cell>
          <cell r="BC138">
            <v>0.60345389178199393</v>
          </cell>
          <cell r="BE138">
            <v>4.4999999999999998E-2</v>
          </cell>
          <cell r="BF138">
            <v>0.05</v>
          </cell>
          <cell r="BG138">
            <v>4.7500000000000001E-2</v>
          </cell>
          <cell r="BH138">
            <v>274.71740211842217</v>
          </cell>
          <cell r="BI138">
            <v>0</v>
          </cell>
          <cell r="BJ138">
            <v>274.71740211842217</v>
          </cell>
          <cell r="BK138">
            <v>443806.53422922094</v>
          </cell>
          <cell r="BL138">
            <v>493118.37136580108</v>
          </cell>
          <cell r="BM138">
            <v>468462.45279751101</v>
          </cell>
          <cell r="BN138">
            <v>4.7849962129370649E-2</v>
          </cell>
          <cell r="BO138">
            <v>259.52819884982108</v>
          </cell>
          <cell r="BP138">
            <v>15.189203268601091</v>
          </cell>
          <cell r="BQ138">
            <v>5.8526215401319526E-2</v>
          </cell>
          <cell r="BS138">
            <v>275</v>
          </cell>
          <cell r="BT138">
            <v>265882.80685920577</v>
          </cell>
          <cell r="BU138">
            <v>115</v>
          </cell>
          <cell r="BV138">
            <v>111187.35559566788</v>
          </cell>
          <cell r="BW138">
            <v>377070.16245487367</v>
          </cell>
          <cell r="BX138">
            <v>70000</v>
          </cell>
          <cell r="BY138">
            <v>447070.16245487367</v>
          </cell>
          <cell r="CA138">
            <v>1</v>
          </cell>
          <cell r="CB138">
            <v>1</v>
          </cell>
          <cell r="CC138">
            <v>1.1695000000000001E-2</v>
          </cell>
          <cell r="CD138">
            <v>6130.34</v>
          </cell>
        </row>
        <row r="139">
          <cell r="C139">
            <v>131</v>
          </cell>
          <cell r="D139" t="str">
            <v>Mill Creek</v>
          </cell>
          <cell r="E139" t="str">
            <v>Mill Creek</v>
          </cell>
          <cell r="F139" t="str">
            <v>San Francisco / Bay Area</v>
          </cell>
          <cell r="G139" t="str">
            <v>440 Dixon Landing Road</v>
          </cell>
          <cell r="H139" t="str">
            <v>440 Dixon Landing Road</v>
          </cell>
          <cell r="I139" t="str">
            <v>Malpitas</v>
          </cell>
          <cell r="J139" t="str">
            <v>CA</v>
          </cell>
          <cell r="K139" t="str">
            <v>95035</v>
          </cell>
          <cell r="L139" t="str">
            <v>Milpitas, CA</v>
          </cell>
          <cell r="M139">
            <v>1991</v>
          </cell>
          <cell r="N139">
            <v>1</v>
          </cell>
          <cell r="O139">
            <v>516</v>
          </cell>
          <cell r="P139">
            <v>889</v>
          </cell>
          <cell r="Q139">
            <v>0.95</v>
          </cell>
          <cell r="R139">
            <v>2421</v>
          </cell>
          <cell r="T139">
            <v>12</v>
          </cell>
          <cell r="U139">
            <v>4.4999999999999998E-2</v>
          </cell>
          <cell r="V139">
            <v>400000</v>
          </cell>
          <cell r="W139" t="str">
            <v>Per Unit</v>
          </cell>
          <cell r="X139">
            <v>206.4</v>
          </cell>
          <cell r="Y139">
            <v>400000</v>
          </cell>
          <cell r="Z139">
            <v>5.8139534883720929E-2</v>
          </cell>
          <cell r="AA139">
            <v>0</v>
          </cell>
          <cell r="AB139">
            <v>0.95</v>
          </cell>
          <cell r="AC139">
            <v>2421</v>
          </cell>
          <cell r="AD139">
            <v>516</v>
          </cell>
          <cell r="AE139">
            <v>889</v>
          </cell>
          <cell r="AG139">
            <v>0.05</v>
          </cell>
          <cell r="AH139">
            <v>229.995</v>
          </cell>
          <cell r="AI139">
            <v>0.24</v>
          </cell>
          <cell r="AJ139">
            <v>0.18462407233341921</v>
          </cell>
          <cell r="AK139">
            <v>17.468033415845134</v>
          </cell>
          <cell r="AL139">
            <v>9.1126538002444253</v>
          </cell>
          <cell r="AM139">
            <v>0</v>
          </cell>
          <cell r="AN139">
            <v>-0.15479999999999999</v>
          </cell>
          <cell r="AO139">
            <v>8.9578538002444255</v>
          </cell>
          <cell r="AQ139">
            <v>14.990831999999999</v>
          </cell>
          <cell r="AR139">
            <v>-0.74954160000000003</v>
          </cell>
          <cell r="AS139">
            <v>1.42412904</v>
          </cell>
          <cell r="AT139">
            <v>15.665419439999999</v>
          </cell>
          <cell r="AU139">
            <v>-3.7597006655999996</v>
          </cell>
          <cell r="AV139">
            <v>-2.8922135318239111</v>
          </cell>
          <cell r="AW139">
            <v>-2.2562041446581218</v>
          </cell>
          <cell r="AX139">
            <v>-0.15479999999999999</v>
          </cell>
          <cell r="AY139">
            <v>-6.1707048102581208</v>
          </cell>
          <cell r="AZ139">
            <v>0</v>
          </cell>
          <cell r="BA139">
            <v>9.4947146297418783</v>
          </cell>
          <cell r="BC139">
            <v>0.60609386592599779</v>
          </cell>
          <cell r="BE139">
            <v>4.4999999999999998E-2</v>
          </cell>
          <cell r="BF139">
            <v>0.05</v>
          </cell>
          <cell r="BG139">
            <v>4.7500000000000001E-2</v>
          </cell>
          <cell r="BH139">
            <v>199.88872904719744</v>
          </cell>
          <cell r="BI139">
            <v>0</v>
          </cell>
          <cell r="BJ139">
            <v>199.88872904719744</v>
          </cell>
          <cell r="BK139">
            <v>349360.66831690265</v>
          </cell>
          <cell r="BL139">
            <v>388178.52035211411</v>
          </cell>
          <cell r="BM139">
            <v>368769.59433450841</v>
          </cell>
          <cell r="BN139">
            <v>-0.18276900609459645</v>
          </cell>
          <cell r="BO139">
            <v>190.28511067660634</v>
          </cell>
          <cell r="BP139">
            <v>9.6036183705911071</v>
          </cell>
          <cell r="BQ139">
            <v>5.0469626007221713E-2</v>
          </cell>
          <cell r="BS139">
            <v>295</v>
          </cell>
          <cell r="BT139">
            <v>267777.67441860464</v>
          </cell>
          <cell r="BU139">
            <v>125</v>
          </cell>
          <cell r="BV139">
            <v>113465.11627906977</v>
          </cell>
          <cell r="BW139">
            <v>381242.79069767438</v>
          </cell>
          <cell r="BX139">
            <v>70000</v>
          </cell>
          <cell r="BY139">
            <v>451242.79069767438</v>
          </cell>
          <cell r="CA139">
            <v>1</v>
          </cell>
          <cell r="CB139">
            <v>1</v>
          </cell>
          <cell r="CC139">
            <v>1.1232000000000001E-2</v>
          </cell>
          <cell r="CD139">
            <v>11053.94</v>
          </cell>
        </row>
        <row r="140">
          <cell r="C140">
            <v>132</v>
          </cell>
          <cell r="D140" t="str">
            <v>Estancia at Santa Clara (fka Santa Clara)</v>
          </cell>
          <cell r="E140" t="str">
            <v>Estancia at Santa Clara (fka Santa Clara)</v>
          </cell>
          <cell r="F140" t="str">
            <v>San Francisco / Bay Area</v>
          </cell>
          <cell r="G140" t="str">
            <v>1650 Hope Drive</v>
          </cell>
          <cell r="H140" t="str">
            <v>1650 Hope Drive</v>
          </cell>
          <cell r="I140" t="str">
            <v>Santa Clara</v>
          </cell>
          <cell r="J140" t="str">
            <v>CA</v>
          </cell>
          <cell r="K140" t="str">
            <v>95054</v>
          </cell>
          <cell r="L140" t="str">
            <v>Santa Clara, CA</v>
          </cell>
          <cell r="M140">
            <v>2000</v>
          </cell>
          <cell r="N140">
            <v>1</v>
          </cell>
          <cell r="O140">
            <v>450</v>
          </cell>
          <cell r="P140">
            <v>956</v>
          </cell>
          <cell r="Q140">
            <v>0.96</v>
          </cell>
          <cell r="R140">
            <v>2800</v>
          </cell>
          <cell r="T140">
            <v>11.6</v>
          </cell>
          <cell r="U140">
            <v>4.4999999999999998E-2</v>
          </cell>
          <cell r="V140">
            <v>510000</v>
          </cell>
          <cell r="W140" t="str">
            <v>Cap Rate</v>
          </cell>
          <cell r="X140">
            <v>257.77777777777777</v>
          </cell>
          <cell r="Y140">
            <v>572839.50617283944</v>
          </cell>
          <cell r="Z140">
            <v>4.4999999999999998E-2</v>
          </cell>
          <cell r="AA140">
            <v>0</v>
          </cell>
          <cell r="AB140">
            <v>0.96</v>
          </cell>
          <cell r="AC140">
            <v>2800</v>
          </cell>
          <cell r="AD140">
            <v>450</v>
          </cell>
          <cell r="AE140">
            <v>956</v>
          </cell>
          <cell r="AG140">
            <v>0.05</v>
          </cell>
          <cell r="AH140">
            <v>266</v>
          </cell>
          <cell r="AI140">
            <v>0.24</v>
          </cell>
          <cell r="AJ140">
            <v>0.18780071822222222</v>
          </cell>
          <cell r="AK140">
            <v>20.091061181781335</v>
          </cell>
          <cell r="AL140">
            <v>9.1404282846514171</v>
          </cell>
          <cell r="AM140">
            <v>0</v>
          </cell>
          <cell r="AN140">
            <v>-0.13500000000000001</v>
          </cell>
          <cell r="AO140">
            <v>9.0054282846514173</v>
          </cell>
          <cell r="AQ140">
            <v>15.12</v>
          </cell>
          <cell r="AR140">
            <v>-0.75600000000000001</v>
          </cell>
          <cell r="AS140">
            <v>1.4363999999999999</v>
          </cell>
          <cell r="AT140">
            <v>15.8004</v>
          </cell>
          <cell r="AU140">
            <v>-3.7920959999999999</v>
          </cell>
          <cell r="AV140">
            <v>-2.9673264681984</v>
          </cell>
          <cell r="AW140">
            <v>-2.3123434656540311</v>
          </cell>
          <cell r="AX140">
            <v>-0.13500000000000001</v>
          </cell>
          <cell r="AY140">
            <v>-6.2394394656540308</v>
          </cell>
          <cell r="AZ140">
            <v>0</v>
          </cell>
          <cell r="BA140">
            <v>9.5609605343459698</v>
          </cell>
          <cell r="BC140">
            <v>0.60510876524302992</v>
          </cell>
          <cell r="BE140">
            <v>4.4999999999999998E-2</v>
          </cell>
          <cell r="BF140">
            <v>0.05</v>
          </cell>
          <cell r="BG140">
            <v>4.7500000000000001E-2</v>
          </cell>
          <cell r="BH140">
            <v>201.28337967044146</v>
          </cell>
          <cell r="BI140">
            <v>0</v>
          </cell>
          <cell r="BJ140">
            <v>201.28337967044146</v>
          </cell>
          <cell r="BK140">
            <v>401821.22363562667</v>
          </cell>
          <cell r="BL140">
            <v>446468.02626180742</v>
          </cell>
          <cell r="BM140">
            <v>424144.62494871707</v>
          </cell>
          <cell r="BN140">
            <v>-5.9971487511819355E-2</v>
          </cell>
          <cell r="BO140">
            <v>190.86508122692268</v>
          </cell>
          <cell r="BP140">
            <v>10.418298443518779</v>
          </cell>
          <cell r="BQ140">
            <v>5.4584622690267315E-2</v>
          </cell>
          <cell r="BS140">
            <v>280</v>
          </cell>
          <cell r="BT140">
            <v>263548.44444444444</v>
          </cell>
          <cell r="BU140">
            <v>125</v>
          </cell>
          <cell r="BV140">
            <v>117655.55555555556</v>
          </cell>
          <cell r="BW140">
            <v>381204</v>
          </cell>
          <cell r="BX140">
            <v>70000</v>
          </cell>
          <cell r="BY140">
            <v>451204</v>
          </cell>
          <cell r="CA140">
            <v>1</v>
          </cell>
          <cell r="CB140">
            <v>1</v>
          </cell>
          <cell r="CC140">
            <v>1.1488E-2</v>
          </cell>
          <cell r="CD140">
            <v>0</v>
          </cell>
        </row>
        <row r="141">
          <cell r="C141">
            <v>133</v>
          </cell>
          <cell r="D141" t="str">
            <v>Laguna Clara</v>
          </cell>
          <cell r="E141" t="str">
            <v>Laguna Clara</v>
          </cell>
          <cell r="F141" t="str">
            <v>San Francisco / Bay Area</v>
          </cell>
          <cell r="G141" t="str">
            <v>3131 Homestead Road</v>
          </cell>
          <cell r="H141" t="str">
            <v>3131 Homestead Road</v>
          </cell>
          <cell r="I141" t="str">
            <v>Santa Clara</v>
          </cell>
          <cell r="J141" t="str">
            <v>CA</v>
          </cell>
          <cell r="K141" t="str">
            <v>95051</v>
          </cell>
          <cell r="L141" t="str">
            <v>Santa Clara, CA</v>
          </cell>
          <cell r="M141">
            <v>1972</v>
          </cell>
          <cell r="N141">
            <v>1</v>
          </cell>
          <cell r="O141">
            <v>264</v>
          </cell>
          <cell r="P141">
            <v>919</v>
          </cell>
          <cell r="Q141">
            <v>0.99</v>
          </cell>
          <cell r="R141">
            <v>2517</v>
          </cell>
          <cell r="T141">
            <v>6.5</v>
          </cell>
          <cell r="U141">
            <v>4.7500000000000001E-2</v>
          </cell>
          <cell r="V141">
            <v>400000</v>
          </cell>
          <cell r="W141" t="str">
            <v>Per Unit</v>
          </cell>
          <cell r="X141">
            <v>105.6</v>
          </cell>
          <cell r="Y141">
            <v>400000</v>
          </cell>
          <cell r="Z141">
            <v>6.1553030303030304E-2</v>
          </cell>
          <cell r="AA141">
            <v>0</v>
          </cell>
          <cell r="AB141">
            <v>0.99</v>
          </cell>
          <cell r="AC141">
            <v>2517</v>
          </cell>
          <cell r="AD141">
            <v>264</v>
          </cell>
          <cell r="AE141">
            <v>919</v>
          </cell>
          <cell r="AG141">
            <v>0.05</v>
          </cell>
          <cell r="AH141">
            <v>214.60500000000002</v>
          </cell>
          <cell r="AI141">
            <v>0.24</v>
          </cell>
          <cell r="AJ141">
            <v>0.18879234626331182</v>
          </cell>
          <cell r="AK141">
            <v>17.861126397151725</v>
          </cell>
          <cell r="AL141">
            <v>4.7672060799053835</v>
          </cell>
          <cell r="AM141">
            <v>0</v>
          </cell>
          <cell r="AN141">
            <v>-7.9200000000000007E-2</v>
          </cell>
          <cell r="AO141">
            <v>4.6880060799053833</v>
          </cell>
          <cell r="AQ141">
            <v>7.9738559999999996</v>
          </cell>
          <cell r="AR141">
            <v>-0.39869280000000001</v>
          </cell>
          <cell r="AS141">
            <v>0.67986864000000002</v>
          </cell>
          <cell r="AT141">
            <v>8.2550318399999991</v>
          </cell>
          <cell r="AU141">
            <v>-1.9812076415999997</v>
          </cell>
          <cell r="AV141">
            <v>-1.5584868295519438</v>
          </cell>
          <cell r="AW141">
            <v>-1.2114218915918353</v>
          </cell>
          <cell r="AX141">
            <v>-7.9200000000000007E-2</v>
          </cell>
          <cell r="AY141">
            <v>-3.271829533191835</v>
          </cell>
          <cell r="AZ141">
            <v>0</v>
          </cell>
          <cell r="BA141">
            <v>4.9832023068081641</v>
          </cell>
          <cell r="BC141">
            <v>0.60365633996248336</v>
          </cell>
          <cell r="BE141">
            <v>4.4999999999999998E-2</v>
          </cell>
          <cell r="BF141">
            <v>0.05</v>
          </cell>
          <cell r="BG141">
            <v>4.7500000000000001E-2</v>
          </cell>
          <cell r="BH141">
            <v>104.90952224859292</v>
          </cell>
          <cell r="BI141">
            <v>0</v>
          </cell>
          <cell r="BJ141">
            <v>104.90952224859292</v>
          </cell>
          <cell r="BK141">
            <v>357222.52794303448</v>
          </cell>
          <cell r="BL141">
            <v>396913.91993670503</v>
          </cell>
          <cell r="BM141">
            <v>377068.22393986979</v>
          </cell>
          <cell r="BN141">
            <v>7.3662695700535297E-2</v>
          </cell>
          <cell r="BO141">
            <v>99.546011120125627</v>
          </cell>
          <cell r="BP141">
            <v>5.3635111284672945</v>
          </cell>
          <cell r="BQ141">
            <v>5.3879719218432154E-2</v>
          </cell>
          <cell r="BS141">
            <v>225</v>
          </cell>
          <cell r="BT141">
            <v>186086.93181818182</v>
          </cell>
          <cell r="BU141">
            <v>115</v>
          </cell>
          <cell r="BV141">
            <v>95111.09848484848</v>
          </cell>
          <cell r="BW141">
            <v>281198.03030303027</v>
          </cell>
          <cell r="BX141">
            <v>70000</v>
          </cell>
          <cell r="BY141">
            <v>351198.03030303027</v>
          </cell>
          <cell r="CA141">
            <v>1</v>
          </cell>
          <cell r="CB141">
            <v>1</v>
          </cell>
          <cell r="CC141">
            <v>1.1488E-2</v>
          </cell>
          <cell r="CD141">
            <v>6221.3</v>
          </cell>
        </row>
        <row r="142">
          <cell r="C142">
            <v>134</v>
          </cell>
          <cell r="D142" t="str">
            <v>Woodleaf</v>
          </cell>
          <cell r="E142" t="str">
            <v>Woodleaf</v>
          </cell>
          <cell r="F142" t="str">
            <v>San Francisco / Bay Area</v>
          </cell>
          <cell r="G142" t="str">
            <v>325 Union Ave</v>
          </cell>
          <cell r="H142" t="str">
            <v>325 Union Ave</v>
          </cell>
          <cell r="I142" t="str">
            <v>Campbell</v>
          </cell>
          <cell r="J142" t="str">
            <v>CA</v>
          </cell>
          <cell r="K142" t="str">
            <v>95008</v>
          </cell>
          <cell r="L142" t="str">
            <v>Campbell, CA</v>
          </cell>
          <cell r="M142">
            <v>1984</v>
          </cell>
          <cell r="N142">
            <v>1</v>
          </cell>
          <cell r="O142">
            <v>178</v>
          </cell>
          <cell r="P142">
            <v>733</v>
          </cell>
          <cell r="Q142">
            <v>0.96</v>
          </cell>
          <cell r="R142">
            <v>2365</v>
          </cell>
          <cell r="T142">
            <v>4.0999999999999996</v>
          </cell>
          <cell r="U142">
            <v>4.4999999999999998E-2</v>
          </cell>
          <cell r="V142">
            <v>385000</v>
          </cell>
          <cell r="W142" t="str">
            <v>Per Unit</v>
          </cell>
          <cell r="X142">
            <v>68.53</v>
          </cell>
          <cell r="Y142">
            <v>385000</v>
          </cell>
          <cell r="Z142">
            <v>5.9827812636801397E-2</v>
          </cell>
          <cell r="AA142">
            <v>0</v>
          </cell>
          <cell r="AB142">
            <v>0.96</v>
          </cell>
          <cell r="AC142">
            <v>2365</v>
          </cell>
          <cell r="AD142">
            <v>178</v>
          </cell>
          <cell r="AE142">
            <v>733</v>
          </cell>
          <cell r="AG142">
            <v>0.05</v>
          </cell>
          <cell r="AH142">
            <v>224.67500000000001</v>
          </cell>
          <cell r="AI142">
            <v>0.24</v>
          </cell>
          <cell r="AJ142">
            <v>0.20386240641920422</v>
          </cell>
          <cell r="AK142">
            <v>16.493428226585021</v>
          </cell>
          <cell r="AL142">
            <v>2.9681243567997866</v>
          </cell>
          <cell r="AM142">
            <v>0</v>
          </cell>
          <cell r="AN142">
            <v>-5.3400000000000003E-2</v>
          </cell>
          <cell r="AO142">
            <v>2.9147243567997867</v>
          </cell>
          <cell r="AQ142">
            <v>5.0516399999999999</v>
          </cell>
          <cell r="AR142">
            <v>-0.25258200000000003</v>
          </cell>
          <cell r="AS142">
            <v>0.47990580000000005</v>
          </cell>
          <cell r="AT142">
            <v>5.2789637999999997</v>
          </cell>
          <cell r="AU142">
            <v>-1.2669513119999998</v>
          </cell>
          <cell r="AV142">
            <v>-1.0761822636678666</v>
          </cell>
          <cell r="AW142">
            <v>-0.82269855341230813</v>
          </cell>
          <cell r="AX142">
            <v>-5.3400000000000003E-2</v>
          </cell>
          <cell r="AY142">
            <v>-2.1430498654123076</v>
          </cell>
          <cell r="AZ142">
            <v>0</v>
          </cell>
          <cell r="BA142">
            <v>3.1359139345876921</v>
          </cell>
          <cell r="BC142">
            <v>0.59403967395792567</v>
          </cell>
          <cell r="BE142">
            <v>4.4999999999999998E-2</v>
          </cell>
          <cell r="BF142">
            <v>0.05</v>
          </cell>
          <cell r="BG142">
            <v>4.7500000000000001E-2</v>
          </cell>
          <cell r="BH142">
            <v>66.019240728161932</v>
          </cell>
          <cell r="BI142">
            <v>0</v>
          </cell>
          <cell r="BJ142">
            <v>66.019240728161932</v>
          </cell>
          <cell r="BK142">
            <v>329868.56453170039</v>
          </cell>
          <cell r="BL142">
            <v>366520.6272574449</v>
          </cell>
          <cell r="BM142">
            <v>348194.59589457267</v>
          </cell>
          <cell r="BN142">
            <v>-0.22982788711556335</v>
          </cell>
          <cell r="BO142">
            <v>61.978638069233938</v>
          </cell>
          <cell r="BP142">
            <v>4.0406026589279946</v>
          </cell>
          <cell r="BQ142">
            <v>6.5193472860994417E-2</v>
          </cell>
          <cell r="BS142">
            <v>360</v>
          </cell>
          <cell r="BT142">
            <v>262011.23595505618</v>
          </cell>
          <cell r="BU142">
            <v>165</v>
          </cell>
          <cell r="BV142">
            <v>120088.48314606742</v>
          </cell>
          <cell r="BW142">
            <v>382099.71910112363</v>
          </cell>
          <cell r="BX142">
            <v>70000</v>
          </cell>
          <cell r="BY142">
            <v>452099.71910112363</v>
          </cell>
          <cell r="CA142">
            <v>1</v>
          </cell>
          <cell r="CB142">
            <v>1</v>
          </cell>
          <cell r="CC142">
            <v>1.1388000000000001E-2</v>
          </cell>
          <cell r="CD142">
            <v>70871.44</v>
          </cell>
        </row>
        <row r="143">
          <cell r="C143">
            <v>135</v>
          </cell>
          <cell r="D143" t="str">
            <v>Verde Condominium Homes (fka Mission Verde, LLC)</v>
          </cell>
          <cell r="E143" t="str">
            <v>Verde Condominium Homes (fka Mission Verde, LLC)</v>
          </cell>
          <cell r="F143" t="str">
            <v>San Francisco / Bay Area</v>
          </cell>
          <cell r="G143" t="str">
            <v>5322 Wong Drive</v>
          </cell>
          <cell r="H143" t="str">
            <v>5322 Wong Drive</v>
          </cell>
          <cell r="I143" t="str">
            <v>San Jose</v>
          </cell>
          <cell r="J143" t="str">
            <v>CA</v>
          </cell>
          <cell r="K143" t="str">
            <v>95123</v>
          </cell>
          <cell r="L143" t="str">
            <v>San Jose, CA</v>
          </cell>
          <cell r="M143">
            <v>1986</v>
          </cell>
          <cell r="N143">
            <v>1</v>
          </cell>
          <cell r="O143">
            <v>108</v>
          </cell>
          <cell r="P143">
            <v>802</v>
          </cell>
          <cell r="Q143">
            <v>0.95</v>
          </cell>
          <cell r="R143">
            <v>2243</v>
          </cell>
          <cell r="T143">
            <v>2.2000000000000002</v>
          </cell>
          <cell r="U143">
            <v>4.7500000000000001E-2</v>
          </cell>
          <cell r="V143">
            <v>390000</v>
          </cell>
          <cell r="W143" t="str">
            <v>Cap Rate</v>
          </cell>
          <cell r="X143">
            <v>46.315789473684212</v>
          </cell>
          <cell r="Y143">
            <v>428849.90253411309</v>
          </cell>
          <cell r="Z143">
            <v>4.7500000000000001E-2</v>
          </cell>
          <cell r="AA143">
            <v>0</v>
          </cell>
          <cell r="AB143">
            <v>0.95</v>
          </cell>
          <cell r="AC143">
            <v>2243</v>
          </cell>
          <cell r="AD143">
            <v>108</v>
          </cell>
          <cell r="AE143">
            <v>802</v>
          </cell>
          <cell r="AG143">
            <v>0.05</v>
          </cell>
          <cell r="AH143">
            <v>213.08500000000001</v>
          </cell>
          <cell r="AI143">
            <v>0.24</v>
          </cell>
          <cell r="AJ143">
            <v>0.20568043131584079</v>
          </cell>
          <cell r="AK143">
            <v>15.591468458684457</v>
          </cell>
          <cell r="AL143">
            <v>1.7024012580668382</v>
          </cell>
          <cell r="AM143">
            <v>0</v>
          </cell>
          <cell r="AN143">
            <v>-3.2399999999999998E-2</v>
          </cell>
          <cell r="AO143">
            <v>1.6700012580668382</v>
          </cell>
          <cell r="AQ143">
            <v>2.9069280000000002</v>
          </cell>
          <cell r="AR143">
            <v>-0.14534640000000001</v>
          </cell>
          <cell r="AS143">
            <v>0.27615816000000004</v>
          </cell>
          <cell r="AT143">
            <v>3.03773976</v>
          </cell>
          <cell r="AU143">
            <v>-0.72905754239999998</v>
          </cell>
          <cell r="AV143">
            <v>-0.62480362406207868</v>
          </cell>
          <cell r="AW143">
            <v>-0.47738172191845041</v>
          </cell>
          <cell r="AX143">
            <v>-3.2399999999999998E-2</v>
          </cell>
          <cell r="AY143">
            <v>-1.2388392643184503</v>
          </cell>
          <cell r="AZ143">
            <v>0</v>
          </cell>
          <cell r="BA143">
            <v>1.7989004956815497</v>
          </cell>
          <cell r="BC143">
            <v>0.59218387281521101</v>
          </cell>
          <cell r="BE143">
            <v>4.4999999999999998E-2</v>
          </cell>
          <cell r="BF143">
            <v>0.05</v>
          </cell>
          <cell r="BG143">
            <v>4.7500000000000001E-2</v>
          </cell>
          <cell r="BH143">
            <v>37.871589382769471</v>
          </cell>
          <cell r="BI143">
            <v>0</v>
          </cell>
          <cell r="BJ143">
            <v>37.871589382769471</v>
          </cell>
          <cell r="BK143">
            <v>311829.36917368911</v>
          </cell>
          <cell r="BL143">
            <v>346477.07685965463</v>
          </cell>
          <cell r="BM143">
            <v>329153.22301667184</v>
          </cell>
          <cell r="BN143">
            <v>-5.9527387633389606E-2</v>
          </cell>
          <cell r="BO143">
            <v>35.548548085800562</v>
          </cell>
          <cell r="BP143">
            <v>2.3230412969689098</v>
          </cell>
          <cell r="BQ143">
            <v>6.5348415675430038E-2</v>
          </cell>
          <cell r="BS143">
            <v>235</v>
          </cell>
          <cell r="BT143">
            <v>187991.29629629629</v>
          </cell>
          <cell r="BU143">
            <v>115</v>
          </cell>
          <cell r="BV143">
            <v>91995.740740740745</v>
          </cell>
          <cell r="BW143">
            <v>279987.03703703702</v>
          </cell>
          <cell r="BX143">
            <v>70000</v>
          </cell>
          <cell r="BY143">
            <v>349987.03703703702</v>
          </cell>
          <cell r="CA143">
            <v>1</v>
          </cell>
          <cell r="CB143">
            <v>1</v>
          </cell>
          <cell r="CC143">
            <v>1.2591E-2</v>
          </cell>
          <cell r="CD143">
            <v>540.54</v>
          </cell>
        </row>
        <row r="144">
          <cell r="C144">
            <v>136</v>
          </cell>
          <cell r="D144" t="str">
            <v>Park Hacienda (fka Hacienda)</v>
          </cell>
          <cell r="E144" t="str">
            <v>Park Hacienda (fka Hacienda)</v>
          </cell>
          <cell r="F144" t="str">
            <v>San Francisco / Bay Area</v>
          </cell>
          <cell r="G144" t="str">
            <v>5650 Owens Dr. Pleasanton CA 94588</v>
          </cell>
          <cell r="H144" t="str">
            <v xml:space="preserve">5650 Owens Dr. </v>
          </cell>
          <cell r="I144" t="str">
            <v>Pleasanton</v>
          </cell>
          <cell r="J144" t="str">
            <v>CA</v>
          </cell>
          <cell r="K144" t="str">
            <v>94588</v>
          </cell>
          <cell r="L144" t="str">
            <v>Pleasanton, CA</v>
          </cell>
          <cell r="M144">
            <v>2000</v>
          </cell>
          <cell r="N144">
            <v>1</v>
          </cell>
          <cell r="O144">
            <v>540</v>
          </cell>
          <cell r="P144">
            <v>997</v>
          </cell>
          <cell r="Q144">
            <v>0.97</v>
          </cell>
          <cell r="R144">
            <v>2613</v>
          </cell>
          <cell r="T144">
            <v>13</v>
          </cell>
          <cell r="U144">
            <v>4.4999999999999998E-2</v>
          </cell>
          <cell r="V144">
            <v>480000</v>
          </cell>
          <cell r="W144" t="str">
            <v>Cap Rate</v>
          </cell>
          <cell r="X144">
            <v>288.88888888888891</v>
          </cell>
          <cell r="Y144">
            <v>534979.42386831273</v>
          </cell>
          <cell r="Z144">
            <v>4.4999999999999998E-2</v>
          </cell>
          <cell r="AA144">
            <v>0</v>
          </cell>
          <cell r="AB144">
            <v>0.97</v>
          </cell>
          <cell r="AC144">
            <v>2613</v>
          </cell>
          <cell r="AD144">
            <v>540</v>
          </cell>
          <cell r="AE144">
            <v>997</v>
          </cell>
          <cell r="AG144">
            <v>0.05</v>
          </cell>
          <cell r="AH144">
            <v>241.965</v>
          </cell>
          <cell r="AI144">
            <v>0.24</v>
          </cell>
          <cell r="AJ144">
            <v>0.18047623189177353</v>
          </cell>
          <cell r="AK144">
            <v>18.945663531765156</v>
          </cell>
          <cell r="AL144">
            <v>10.343195548531869</v>
          </cell>
          <cell r="AM144">
            <v>0</v>
          </cell>
          <cell r="AN144">
            <v>-0.16200000000000001</v>
          </cell>
          <cell r="AO144">
            <v>10.181195548531868</v>
          </cell>
          <cell r="AQ144">
            <v>16.93224</v>
          </cell>
          <cell r="AR144">
            <v>-0.84661200000000003</v>
          </cell>
          <cell r="AS144">
            <v>1.5679332000000001</v>
          </cell>
          <cell r="AT144">
            <v>17.653561199999999</v>
          </cell>
          <cell r="AU144">
            <v>-4.2368546879999993</v>
          </cell>
          <cell r="AV144">
            <v>-3.1860482048468155</v>
          </cell>
          <cell r="AW144">
            <v>-2.4970671964132496</v>
          </cell>
          <cell r="AX144">
            <v>-0.16200000000000001</v>
          </cell>
          <cell r="AY144">
            <v>-6.8959218844132488</v>
          </cell>
          <cell r="AZ144">
            <v>0</v>
          </cell>
          <cell r="BA144">
            <v>10.757639315586751</v>
          </cell>
          <cell r="BC144">
            <v>0.60937502601949523</v>
          </cell>
          <cell r="BE144">
            <v>4.4999999999999998E-2</v>
          </cell>
          <cell r="BF144">
            <v>0.05</v>
          </cell>
          <cell r="BG144">
            <v>4.7500000000000001E-2</v>
          </cell>
          <cell r="BH144">
            <v>226.47661717024738</v>
          </cell>
          <cell r="BI144">
            <v>0</v>
          </cell>
          <cell r="BJ144">
            <v>226.47661717024738</v>
          </cell>
          <cell r="BK144">
            <v>378913.27063530311</v>
          </cell>
          <cell r="BL144">
            <v>421014.74515033682</v>
          </cell>
          <cell r="BM144">
            <v>399964.00789281994</v>
          </cell>
          <cell r="BN144">
            <v>-0.10705510510649707</v>
          </cell>
          <cell r="BO144">
            <v>215.98056426212278</v>
          </cell>
          <cell r="BP144">
            <v>10.496052908124597</v>
          </cell>
          <cell r="BQ144">
            <v>4.8597210327620877E-2</v>
          </cell>
          <cell r="BS144">
            <v>275</v>
          </cell>
          <cell r="BT144">
            <v>273530.27777777775</v>
          </cell>
          <cell r="BU144">
            <v>115</v>
          </cell>
          <cell r="BV144">
            <v>114385.38888888889</v>
          </cell>
          <cell r="BW144">
            <v>387915.66666666663</v>
          </cell>
          <cell r="BX144">
            <v>60000</v>
          </cell>
          <cell r="BY144">
            <v>447915.66666666663</v>
          </cell>
          <cell r="CA144">
            <v>1</v>
          </cell>
          <cell r="CB144">
            <v>1</v>
          </cell>
          <cell r="CC144">
            <v>1.0914999999999999E-2</v>
          </cell>
          <cell r="CD144">
            <v>25074.92</v>
          </cell>
        </row>
        <row r="145">
          <cell r="C145">
            <v>137</v>
          </cell>
          <cell r="D145" t="str">
            <v>Alborada</v>
          </cell>
          <cell r="E145" t="str">
            <v>Alborada</v>
          </cell>
          <cell r="F145" t="str">
            <v>San Francisco / Bay Area</v>
          </cell>
          <cell r="G145" t="str">
            <v>1001 Beethoven Common Fremont CA 94538</v>
          </cell>
          <cell r="H145" t="str">
            <v xml:space="preserve">1001 Beethoven Common </v>
          </cell>
          <cell r="I145" t="str">
            <v>Fremont</v>
          </cell>
          <cell r="J145" t="str">
            <v>CA</v>
          </cell>
          <cell r="K145" t="str">
            <v>94538</v>
          </cell>
          <cell r="L145" t="str">
            <v>Fremont, CA</v>
          </cell>
          <cell r="M145">
            <v>1999</v>
          </cell>
          <cell r="N145">
            <v>1</v>
          </cell>
          <cell r="O145">
            <v>442</v>
          </cell>
          <cell r="P145">
            <v>994</v>
          </cell>
          <cell r="Q145">
            <v>0.98</v>
          </cell>
          <cell r="R145">
            <v>2669</v>
          </cell>
          <cell r="T145">
            <v>10.8</v>
          </cell>
          <cell r="U145">
            <v>4.4999999999999998E-2</v>
          </cell>
          <cell r="V145">
            <v>490000</v>
          </cell>
          <cell r="W145" t="str">
            <v>Cap Rate</v>
          </cell>
          <cell r="X145">
            <v>240.00000000000003</v>
          </cell>
          <cell r="Y145">
            <v>542986.42533936654</v>
          </cell>
          <cell r="Z145">
            <v>4.4999999999999998E-2</v>
          </cell>
          <cell r="AA145">
            <v>0</v>
          </cell>
          <cell r="AB145">
            <v>0.98</v>
          </cell>
          <cell r="AC145">
            <v>2669</v>
          </cell>
          <cell r="AD145">
            <v>442</v>
          </cell>
          <cell r="AE145">
            <v>994</v>
          </cell>
          <cell r="AG145">
            <v>0.05</v>
          </cell>
          <cell r="AH145">
            <v>245.29000000000002</v>
          </cell>
          <cell r="AI145">
            <v>0.24</v>
          </cell>
          <cell r="AJ145">
            <v>0.20668200540760734</v>
          </cell>
          <cell r="AK145">
            <v>18.464265744987706</v>
          </cell>
          <cell r="AL145">
            <v>8.2509787193366968</v>
          </cell>
          <cell r="AM145">
            <v>0</v>
          </cell>
          <cell r="AN145">
            <v>-0.1326</v>
          </cell>
          <cell r="AO145">
            <v>8.1183787193366967</v>
          </cell>
          <cell r="AQ145">
            <v>14.156376</v>
          </cell>
          <cell r="AR145">
            <v>-0.70781880000000008</v>
          </cell>
          <cell r="AS145">
            <v>1.3010181600000001</v>
          </cell>
          <cell r="AT145">
            <v>14.74957536</v>
          </cell>
          <cell r="AU145">
            <v>-3.5398980863999996</v>
          </cell>
          <cell r="AV145">
            <v>-3.0484718143154317</v>
          </cell>
          <cell r="AW145">
            <v>-2.32847630907537</v>
          </cell>
          <cell r="AX145">
            <v>-0.1326</v>
          </cell>
          <cell r="AY145">
            <v>-6.0009743954753691</v>
          </cell>
          <cell r="AZ145">
            <v>0</v>
          </cell>
          <cell r="BA145">
            <v>8.7486009645246305</v>
          </cell>
          <cell r="BC145">
            <v>0.59314256519210262</v>
          </cell>
          <cell r="BE145">
            <v>4.4999999999999998E-2</v>
          </cell>
          <cell r="BF145">
            <v>0.05</v>
          </cell>
          <cell r="BG145">
            <v>4.7500000000000001E-2</v>
          </cell>
          <cell r="BH145">
            <v>184.18107293736065</v>
          </cell>
          <cell r="BI145">
            <v>0</v>
          </cell>
          <cell r="BJ145">
            <v>184.18107293736065</v>
          </cell>
          <cell r="BK145">
            <v>369285.31489975407</v>
          </cell>
          <cell r="BL145">
            <v>410317.01655528235</v>
          </cell>
          <cell r="BM145">
            <v>389801.16572751821</v>
          </cell>
          <cell r="BN145">
            <v>-0.12898975451167527</v>
          </cell>
          <cell r="BO145">
            <v>172.29211525156305</v>
          </cell>
          <cell r="BP145">
            <v>11.888957685797607</v>
          </cell>
          <cell r="BQ145">
            <v>6.9004653337958022E-2</v>
          </cell>
          <cell r="BS145">
            <v>275</v>
          </cell>
          <cell r="BT145">
            <v>273256.67420814477</v>
          </cell>
          <cell r="BU145">
            <v>115</v>
          </cell>
          <cell r="BV145">
            <v>114270.97285067874</v>
          </cell>
          <cell r="BW145">
            <v>387527.6470588235</v>
          </cell>
          <cell r="BX145">
            <v>60000</v>
          </cell>
          <cell r="BY145">
            <v>447527.6470588235</v>
          </cell>
          <cell r="CA145">
            <v>1</v>
          </cell>
          <cell r="CB145">
            <v>1</v>
          </cell>
          <cell r="CC145">
            <v>1.1696E-2</v>
          </cell>
          <cell r="CD145">
            <v>174294.48</v>
          </cell>
        </row>
        <row r="146">
          <cell r="C146">
            <v>138</v>
          </cell>
          <cell r="D146" t="str">
            <v>Fountains at Emerald Park (fka Emerald Park)</v>
          </cell>
          <cell r="E146" t="str">
            <v>Fountains at Emerald Park (fka Emerald Park)</v>
          </cell>
          <cell r="F146" t="str">
            <v>San Francisco / Bay Area</v>
          </cell>
          <cell r="G146" t="str">
            <v>5095 Haven Pl. Dublin CA 94568</v>
          </cell>
          <cell r="H146" t="str">
            <v xml:space="preserve">5095 Haven Pl. </v>
          </cell>
          <cell r="I146" t="str">
            <v>Dublin</v>
          </cell>
          <cell r="J146" t="str">
            <v>CA</v>
          </cell>
          <cell r="K146" t="str">
            <v>94568</v>
          </cell>
          <cell r="L146" t="str">
            <v>Dublin, CA</v>
          </cell>
          <cell r="M146">
            <v>2000</v>
          </cell>
          <cell r="N146">
            <v>1</v>
          </cell>
          <cell r="O146">
            <v>324</v>
          </cell>
          <cell r="P146">
            <v>1000</v>
          </cell>
          <cell r="Q146">
            <v>0.96</v>
          </cell>
          <cell r="R146">
            <v>2640</v>
          </cell>
          <cell r="T146">
            <v>7.9</v>
          </cell>
          <cell r="U146">
            <v>4.4999999999999998E-2</v>
          </cell>
          <cell r="V146">
            <v>480000</v>
          </cell>
          <cell r="W146" t="str">
            <v>Cap Rate</v>
          </cell>
          <cell r="X146">
            <v>175.55555555555557</v>
          </cell>
          <cell r="Y146">
            <v>541838.13443072711</v>
          </cell>
          <cell r="Z146">
            <v>4.4999999999999998E-2</v>
          </cell>
          <cell r="AA146">
            <v>0</v>
          </cell>
          <cell r="AB146">
            <v>0.96</v>
          </cell>
          <cell r="AC146">
            <v>2640</v>
          </cell>
          <cell r="AD146">
            <v>324</v>
          </cell>
          <cell r="AE146">
            <v>1000</v>
          </cell>
          <cell r="AG146">
            <v>0.05</v>
          </cell>
          <cell r="AH146">
            <v>246.33499999999998</v>
          </cell>
          <cell r="AI146">
            <v>0.24</v>
          </cell>
          <cell r="AJ146">
            <v>0.19395329917894852</v>
          </cell>
          <cell r="AK146">
            <v>18.708986876471407</v>
          </cell>
          <cell r="AL146">
            <v>6.1283905772044793</v>
          </cell>
          <cell r="AM146">
            <v>0</v>
          </cell>
          <cell r="AN146">
            <v>-9.7199999999999995E-2</v>
          </cell>
          <cell r="AO146">
            <v>6.0311905772044794</v>
          </cell>
          <cell r="AQ146">
            <v>10.26432</v>
          </cell>
          <cell r="AR146">
            <v>-0.51321600000000001</v>
          </cell>
          <cell r="AS146">
            <v>0.95775047999999996</v>
          </cell>
          <cell r="AT146">
            <v>10.708854479999999</v>
          </cell>
          <cell r="AU146">
            <v>-2.5701250751999996</v>
          </cell>
          <cell r="AV146">
            <v>-2.077017656823263</v>
          </cell>
          <cell r="AW146">
            <v>-1.6071334288014871</v>
          </cell>
          <cell r="AX146">
            <v>-9.7199999999999995E-2</v>
          </cell>
          <cell r="AY146">
            <v>-4.2744585040014869</v>
          </cell>
          <cell r="AZ146">
            <v>0</v>
          </cell>
          <cell r="BA146">
            <v>6.4343959759985125</v>
          </cell>
          <cell r="BC146">
            <v>0.60084820351378165</v>
          </cell>
          <cell r="BE146">
            <v>4.4999999999999998E-2</v>
          </cell>
          <cell r="BF146">
            <v>0.05</v>
          </cell>
          <cell r="BG146">
            <v>4.7500000000000001E-2</v>
          </cell>
          <cell r="BH146">
            <v>135.46096791575815</v>
          </cell>
          <cell r="BI146">
            <v>0</v>
          </cell>
          <cell r="BJ146">
            <v>135.46096791575815</v>
          </cell>
          <cell r="BK146">
            <v>374179.73752942809</v>
          </cell>
          <cell r="BL146">
            <v>415755.26392158685</v>
          </cell>
          <cell r="BM146">
            <v>394967.5007255075</v>
          </cell>
          <cell r="BN146">
            <v>-0.12215355389641125</v>
          </cell>
          <cell r="BO146">
            <v>127.96947023506443</v>
          </cell>
          <cell r="BP146">
            <v>7.4914976806937119</v>
          </cell>
          <cell r="BQ146">
            <v>5.8541288534935232E-2</v>
          </cell>
          <cell r="BS146">
            <v>275</v>
          </cell>
          <cell r="BT146">
            <v>274949.0740740741</v>
          </cell>
          <cell r="BU146">
            <v>115</v>
          </cell>
          <cell r="BV146">
            <v>114978.70370370371</v>
          </cell>
          <cell r="BW146">
            <v>389927.77777777781</v>
          </cell>
          <cell r="BX146">
            <v>60000</v>
          </cell>
          <cell r="BY146">
            <v>449927.77777777781</v>
          </cell>
          <cell r="CA146">
            <v>1</v>
          </cell>
          <cell r="CB146">
            <v>1</v>
          </cell>
          <cell r="CC146">
            <v>1.1663E-2</v>
          </cell>
          <cell r="CD146">
            <v>27252.16</v>
          </cell>
        </row>
        <row r="147">
          <cell r="C147">
            <v>139</v>
          </cell>
          <cell r="D147" t="str">
            <v>Fremont Center</v>
          </cell>
          <cell r="E147" t="str">
            <v>Fremont Center</v>
          </cell>
          <cell r="F147" t="str">
            <v>San Francisco / Bay Area</v>
          </cell>
          <cell r="G147" t="str">
            <v>39410 Civic Center Dr. Fremont CA 94538</v>
          </cell>
          <cell r="H147" t="str">
            <v xml:space="preserve">39410 Civic Center Dr. </v>
          </cell>
          <cell r="I147" t="str">
            <v>Fremont</v>
          </cell>
          <cell r="J147" t="str">
            <v>CA</v>
          </cell>
          <cell r="K147" t="str">
            <v>94538</v>
          </cell>
          <cell r="L147" t="str">
            <v>Fremont, CA</v>
          </cell>
          <cell r="M147">
            <v>2002</v>
          </cell>
          <cell r="N147">
            <v>1</v>
          </cell>
          <cell r="O147">
            <v>322</v>
          </cell>
          <cell r="P147">
            <v>985</v>
          </cell>
          <cell r="Q147">
            <v>0.99</v>
          </cell>
          <cell r="R147">
            <v>2837</v>
          </cell>
          <cell r="T147">
            <v>8.4</v>
          </cell>
          <cell r="U147">
            <v>4.4999999999999998E-2</v>
          </cell>
          <cell r="V147">
            <v>520000</v>
          </cell>
          <cell r="W147" t="str">
            <v>Cap Rate</v>
          </cell>
          <cell r="X147">
            <v>186.66666666666669</v>
          </cell>
          <cell r="Y147">
            <v>579710.14492753625</v>
          </cell>
          <cell r="Z147">
            <v>4.4999999999999998E-2</v>
          </cell>
          <cell r="AA147">
            <v>0</v>
          </cell>
          <cell r="AB147">
            <v>0.99</v>
          </cell>
          <cell r="AC147">
            <v>2837</v>
          </cell>
          <cell r="AD147">
            <v>322</v>
          </cell>
          <cell r="AE147">
            <v>985</v>
          </cell>
          <cell r="AG147">
            <v>0.05</v>
          </cell>
          <cell r="AH147">
            <v>259.91999999999996</v>
          </cell>
          <cell r="AI147">
            <v>0.24</v>
          </cell>
          <cell r="AJ147">
            <v>0.22838156619305641</v>
          </cell>
          <cell r="AK147">
            <v>18.851636222278618</v>
          </cell>
          <cell r="AL147">
            <v>6.136999359073025</v>
          </cell>
          <cell r="AM147">
            <v>0</v>
          </cell>
          <cell r="AN147">
            <v>-9.6600000000000005E-2</v>
          </cell>
          <cell r="AO147">
            <v>6.0403993590730254</v>
          </cell>
          <cell r="AQ147">
            <v>10.962168</v>
          </cell>
          <cell r="AR147">
            <v>-0.54810840000000005</v>
          </cell>
          <cell r="AS147">
            <v>1.0043308799999999</v>
          </cell>
          <cell r="AT147">
            <v>11.418390479999999</v>
          </cell>
          <cell r="AU147">
            <v>-2.7404137151999999</v>
          </cell>
          <cell r="AV147">
            <v>-2.6077499012262852</v>
          </cell>
          <cell r="AW147">
            <v>-1.9513912058288585</v>
          </cell>
          <cell r="AX147">
            <v>-9.6600000000000005E-2</v>
          </cell>
          <cell r="AY147">
            <v>-4.7884049210288575</v>
          </cell>
          <cell r="AZ147">
            <v>0</v>
          </cell>
          <cell r="BA147">
            <v>6.6299855589711418</v>
          </cell>
          <cell r="BC147">
            <v>0.58064099056552343</v>
          </cell>
          <cell r="BE147">
            <v>0.04</v>
          </cell>
          <cell r="BF147">
            <v>4.4999999999999998E-2</v>
          </cell>
          <cell r="BG147">
            <v>4.2499999999999996E-2</v>
          </cell>
          <cell r="BH147">
            <v>155.99966021108571</v>
          </cell>
          <cell r="BI147">
            <v>0</v>
          </cell>
          <cell r="BJ147">
            <v>155.99966021108571</v>
          </cell>
          <cell r="BK147">
            <v>418925.24938396929</v>
          </cell>
          <cell r="BL147">
            <v>471290.90555696539</v>
          </cell>
          <cell r="BM147">
            <v>445108.07747046731</v>
          </cell>
          <cell r="BN147">
            <v>-0.18822247835049932</v>
          </cell>
          <cell r="BO147">
            <v>143.32480094549047</v>
          </cell>
          <cell r="BP147">
            <v>12.674859265595245</v>
          </cell>
          <cell r="BQ147">
            <v>8.8434515045415996E-2</v>
          </cell>
          <cell r="BS147">
            <v>345</v>
          </cell>
          <cell r="BT147">
            <v>340339.28571428574</v>
          </cell>
          <cell r="BU147">
            <v>150</v>
          </cell>
          <cell r="BV147">
            <v>147973.60248447204</v>
          </cell>
          <cell r="BW147">
            <v>488312.88819875778</v>
          </cell>
          <cell r="BX147">
            <v>60000</v>
          </cell>
          <cell r="BY147">
            <v>548312.88819875778</v>
          </cell>
          <cell r="CA147">
            <v>1</v>
          </cell>
          <cell r="CB147">
            <v>1</v>
          </cell>
          <cell r="CC147">
            <v>1.1696E-2</v>
          </cell>
          <cell r="CD147">
            <v>126819.18</v>
          </cell>
        </row>
        <row r="148">
          <cell r="C148">
            <v>140</v>
          </cell>
          <cell r="D148" t="str">
            <v>Canyon Creek (CA)</v>
          </cell>
          <cell r="E148" t="str">
            <v>Canyon Creek (CA)</v>
          </cell>
          <cell r="F148" t="str">
            <v>San Francisco / Bay Area</v>
          </cell>
          <cell r="G148" t="str">
            <v>1000 Canyon Village Circle San Ramon CA 94583</v>
          </cell>
          <cell r="H148" t="str">
            <v xml:space="preserve">1000 Canyon Village Circle </v>
          </cell>
          <cell r="I148" t="str">
            <v>San Ramon</v>
          </cell>
          <cell r="J148" t="str">
            <v>CA</v>
          </cell>
          <cell r="K148" t="str">
            <v>94583</v>
          </cell>
          <cell r="L148" t="str">
            <v>San Ramon, CA</v>
          </cell>
          <cell r="M148">
            <v>1984</v>
          </cell>
          <cell r="N148">
            <v>1</v>
          </cell>
          <cell r="O148">
            <v>205</v>
          </cell>
          <cell r="P148">
            <v>957</v>
          </cell>
          <cell r="Q148">
            <v>0.95</v>
          </cell>
          <cell r="R148">
            <v>2238</v>
          </cell>
          <cell r="T148">
            <v>4.4000000000000004</v>
          </cell>
          <cell r="U148">
            <v>4.4999999999999998E-2</v>
          </cell>
          <cell r="V148">
            <v>375000</v>
          </cell>
          <cell r="W148" t="str">
            <v>Per Unit</v>
          </cell>
          <cell r="X148">
            <v>76.875</v>
          </cell>
          <cell r="Y148">
            <v>375000</v>
          </cell>
          <cell r="Z148">
            <v>5.7235772357723584E-2</v>
          </cell>
          <cell r="AA148">
            <v>0.7649253731343284</v>
          </cell>
          <cell r="AB148">
            <v>0.95</v>
          </cell>
          <cell r="AC148">
            <v>2238</v>
          </cell>
          <cell r="AD148">
            <v>268</v>
          </cell>
          <cell r="AE148">
            <v>957</v>
          </cell>
          <cell r="AG148">
            <v>0.05</v>
          </cell>
          <cell r="AH148">
            <v>212.61</v>
          </cell>
          <cell r="AI148">
            <v>0.24</v>
          </cell>
          <cell r="AJ148">
            <v>0.2130260257166042</v>
          </cell>
          <cell r="AK148">
            <v>15.350562040755849</v>
          </cell>
          <cell r="AL148">
            <v>4.1592040838187154</v>
          </cell>
          <cell r="AM148">
            <v>0</v>
          </cell>
          <cell r="AN148">
            <v>-8.0399999999999999E-2</v>
          </cell>
          <cell r="AO148">
            <v>4.0788040838187154</v>
          </cell>
          <cell r="AQ148">
            <v>7.1974080000000002</v>
          </cell>
          <cell r="AR148">
            <v>-0.35987040000000003</v>
          </cell>
          <cell r="AS148">
            <v>0.68375375999999999</v>
          </cell>
          <cell r="AT148">
            <v>7.5212913600000002</v>
          </cell>
          <cell r="AU148">
            <v>-1.8051099263999999</v>
          </cell>
          <cell r="AV148">
            <v>-1.6022308066774331</v>
          </cell>
          <cell r="AW148">
            <v>-1.1748377975695807</v>
          </cell>
          <cell r="AX148">
            <v>-8.0399999999999999E-2</v>
          </cell>
          <cell r="AY148">
            <v>-3.0603477239695804</v>
          </cell>
          <cell r="AZ148">
            <v>0</v>
          </cell>
          <cell r="BA148">
            <v>4.4609436360304198</v>
          </cell>
          <cell r="BC148">
            <v>0.59310873924586527</v>
          </cell>
          <cell r="BE148">
            <v>4.4999999999999998E-2</v>
          </cell>
          <cell r="BF148">
            <v>0.05</v>
          </cell>
          <cell r="BG148">
            <v>4.7500000000000001E-2</v>
          </cell>
          <cell r="BH148">
            <v>93.914602863798308</v>
          </cell>
          <cell r="BI148">
            <v>0</v>
          </cell>
          <cell r="BJ148">
            <v>93.914602863798308</v>
          </cell>
          <cell r="BK148">
            <v>307011.24081511691</v>
          </cell>
          <cell r="BL148">
            <v>341123.60090568551</v>
          </cell>
          <cell r="BM148">
            <v>324067.42086040124</v>
          </cell>
          <cell r="BN148">
            <v>-0.19801172822114121</v>
          </cell>
          <cell r="BO148">
            <v>86.850068790587528</v>
          </cell>
          <cell r="BP148">
            <v>7.0645340732107798</v>
          </cell>
          <cell r="BQ148">
            <v>8.1341721101508391E-2</v>
          </cell>
          <cell r="BS148">
            <v>185</v>
          </cell>
          <cell r="BT148">
            <v>231472</v>
          </cell>
          <cell r="BU148">
            <v>90</v>
          </cell>
          <cell r="BV148">
            <v>112608</v>
          </cell>
          <cell r="BW148">
            <v>344080</v>
          </cell>
          <cell r="BX148">
            <v>60000</v>
          </cell>
          <cell r="BY148">
            <v>404080</v>
          </cell>
          <cell r="CA148">
            <v>1</v>
          </cell>
          <cell r="CB148">
            <v>1</v>
          </cell>
          <cell r="CC148">
            <v>1.0884E-2</v>
          </cell>
          <cell r="CD148">
            <v>152671.26</v>
          </cell>
        </row>
        <row r="149">
          <cell r="C149">
            <v>141</v>
          </cell>
          <cell r="D149" t="str">
            <v>Artistry Emeryville (fka Emeryville)</v>
          </cell>
          <cell r="E149" t="str">
            <v>Artistry Emeryville (fka Emeryville)</v>
          </cell>
          <cell r="F149" t="str">
            <v>San Francisco / Bay Area</v>
          </cell>
          <cell r="G149" t="str">
            <v>6401 Shellmound St. Emeryville CA 94608</v>
          </cell>
          <cell r="H149" t="str">
            <v xml:space="preserve">6401 Shellmound St. </v>
          </cell>
          <cell r="I149" t="str">
            <v>Emeryville</v>
          </cell>
          <cell r="J149" t="str">
            <v>CA</v>
          </cell>
          <cell r="K149" t="str">
            <v>94608</v>
          </cell>
          <cell r="L149" t="str">
            <v>Emeryville, CA</v>
          </cell>
          <cell r="M149">
            <v>1994</v>
          </cell>
          <cell r="N149">
            <v>1</v>
          </cell>
          <cell r="O149">
            <v>261</v>
          </cell>
          <cell r="P149">
            <v>845</v>
          </cell>
          <cell r="Q149">
            <v>0.98</v>
          </cell>
          <cell r="R149">
            <v>2915</v>
          </cell>
          <cell r="T149">
            <v>7.1</v>
          </cell>
          <cell r="U149">
            <v>4.7500000000000001E-2</v>
          </cell>
          <cell r="V149">
            <v>500000</v>
          </cell>
          <cell r="W149" t="str">
            <v>Cap Rate</v>
          </cell>
          <cell r="X149">
            <v>149.4736842105263</v>
          </cell>
          <cell r="Y149">
            <v>572696.10808630765</v>
          </cell>
          <cell r="Z149">
            <v>4.7500000000000001E-2</v>
          </cell>
          <cell r="AA149">
            <v>0</v>
          </cell>
          <cell r="AB149">
            <v>0.98</v>
          </cell>
          <cell r="AC149">
            <v>2915</v>
          </cell>
          <cell r="AD149">
            <v>261</v>
          </cell>
          <cell r="AE149">
            <v>845</v>
          </cell>
          <cell r="AG149">
            <v>0.05</v>
          </cell>
          <cell r="AH149">
            <v>276.92500000000001</v>
          </cell>
          <cell r="AI149">
            <v>0.24</v>
          </cell>
          <cell r="AJ149">
            <v>0.19949639972588648</v>
          </cell>
          <cell r="AK149">
            <v>20.488704654779973</v>
          </cell>
          <cell r="AL149">
            <v>5.4063749859614454</v>
          </cell>
          <cell r="AM149">
            <v>0</v>
          </cell>
          <cell r="AN149">
            <v>-7.8299999999999995E-2</v>
          </cell>
          <cell r="AO149">
            <v>5.3280749859614458</v>
          </cell>
          <cell r="AQ149">
            <v>9.1297800000000002</v>
          </cell>
          <cell r="AR149">
            <v>-0.45648900000000003</v>
          </cell>
          <cell r="AS149">
            <v>0.86732910000000007</v>
          </cell>
          <cell r="AT149">
            <v>9.5406201000000017</v>
          </cell>
          <cell r="AU149">
            <v>-2.2897488240000001</v>
          </cell>
          <cell r="AV149">
            <v>-1.9033193611024275</v>
          </cell>
          <cell r="AW149">
            <v>-1.4642900305474005</v>
          </cell>
          <cell r="AX149">
            <v>-7.8299999999999995E-2</v>
          </cell>
          <cell r="AY149">
            <v>-3.8323388545474004</v>
          </cell>
          <cell r="AZ149">
            <v>0</v>
          </cell>
          <cell r="BA149">
            <v>5.7082812454526017</v>
          </cell>
          <cell r="BC149">
            <v>0.5983134414347554</v>
          </cell>
          <cell r="BE149">
            <v>4.2500000000000003E-2</v>
          </cell>
          <cell r="BF149">
            <v>4.7500000000000001E-2</v>
          </cell>
          <cell r="BG149">
            <v>4.4999999999999998E-2</v>
          </cell>
          <cell r="BH149">
            <v>126.85069434339115</v>
          </cell>
          <cell r="BI149">
            <v>0</v>
          </cell>
          <cell r="BJ149">
            <v>126.85069434339115</v>
          </cell>
          <cell r="BK149">
            <v>431341.15062694676</v>
          </cell>
          <cell r="BL149">
            <v>482087.168347764</v>
          </cell>
          <cell r="BM149">
            <v>456714.15948735538</v>
          </cell>
          <cell r="BN149">
            <v>-8.6271305845371793E-2</v>
          </cell>
          <cell r="BO149">
            <v>119.20239562619975</v>
          </cell>
          <cell r="BP149">
            <v>7.648298717191409</v>
          </cell>
          <cell r="BQ149">
            <v>6.4162290338319217E-2</v>
          </cell>
          <cell r="BS149">
            <v>395</v>
          </cell>
          <cell r="BT149">
            <v>294403.63984674332</v>
          </cell>
          <cell r="BU149">
            <v>175</v>
          </cell>
          <cell r="BV149">
            <v>130431.99233716475</v>
          </cell>
          <cell r="BW149">
            <v>424835.63218390808</v>
          </cell>
          <cell r="BX149">
            <v>75000</v>
          </cell>
          <cell r="BY149">
            <v>499835.63218390808</v>
          </cell>
          <cell r="CA149">
            <v>1</v>
          </cell>
          <cell r="CB149">
            <v>1</v>
          </cell>
          <cell r="CC149">
            <v>1.1076000000000001E-2</v>
          </cell>
          <cell r="CD149">
            <v>59291.74</v>
          </cell>
        </row>
        <row r="150">
          <cell r="C150">
            <v>142</v>
          </cell>
          <cell r="D150" t="str">
            <v>Wood Creek I</v>
          </cell>
          <cell r="E150" t="str">
            <v>Wood Creek I</v>
          </cell>
          <cell r="F150" t="str">
            <v>San Francisco / Bay Area</v>
          </cell>
          <cell r="G150" t="str">
            <v>637 Stonebridge Way Pleasant Hill CA 94523</v>
          </cell>
          <cell r="H150" t="str">
            <v xml:space="preserve">637 Stonebridge Way </v>
          </cell>
          <cell r="I150" t="str">
            <v>Pleasant Hill</v>
          </cell>
          <cell r="J150" t="str">
            <v>CA</v>
          </cell>
          <cell r="K150" t="str">
            <v>94523</v>
          </cell>
          <cell r="L150" t="str">
            <v>Pleasant Hill, CA</v>
          </cell>
          <cell r="M150">
            <v>1987</v>
          </cell>
          <cell r="N150">
            <v>1</v>
          </cell>
          <cell r="O150">
            <v>256</v>
          </cell>
          <cell r="P150">
            <v>1023</v>
          </cell>
          <cell r="Q150">
            <v>0.98</v>
          </cell>
          <cell r="R150">
            <v>2392</v>
          </cell>
          <cell r="T150">
            <v>6.1</v>
          </cell>
          <cell r="U150">
            <v>4.7500000000000001E-2</v>
          </cell>
          <cell r="V150">
            <v>325000</v>
          </cell>
          <cell r="W150" t="str">
            <v>Per Unit</v>
          </cell>
          <cell r="X150">
            <v>83.2</v>
          </cell>
          <cell r="Y150">
            <v>325000</v>
          </cell>
          <cell r="Z150">
            <v>7.3317307692307682E-2</v>
          </cell>
          <cell r="AA150">
            <v>0</v>
          </cell>
          <cell r="AB150">
            <v>0.98</v>
          </cell>
          <cell r="AC150">
            <v>2392</v>
          </cell>
          <cell r="AD150">
            <v>256</v>
          </cell>
          <cell r="AE150">
            <v>1023</v>
          </cell>
          <cell r="AG150">
            <v>0.05</v>
          </cell>
          <cell r="AH150">
            <v>227.24</v>
          </cell>
          <cell r="AI150">
            <v>0.24</v>
          </cell>
          <cell r="AJ150">
            <v>0.24206291200788957</v>
          </cell>
          <cell r="AK150">
            <v>15.535875151543191</v>
          </cell>
          <cell r="AL150">
            <v>4.0209330632218023</v>
          </cell>
          <cell r="AM150">
            <v>0</v>
          </cell>
          <cell r="AN150">
            <v>-7.6799999999999993E-2</v>
          </cell>
          <cell r="AO150">
            <v>3.9441330632218023</v>
          </cell>
          <cell r="AQ150">
            <v>7.3482240000000001</v>
          </cell>
          <cell r="AR150">
            <v>-0.36741120000000005</v>
          </cell>
          <cell r="AS150">
            <v>0.69808128000000003</v>
          </cell>
          <cell r="AT150">
            <v>7.6788940800000001</v>
          </cell>
          <cell r="AU150">
            <v>-1.8429345792</v>
          </cell>
          <cell r="AV150">
            <v>-1.8587754620049441</v>
          </cell>
          <cell r="AW150">
            <v>-1.3761058661736305</v>
          </cell>
          <cell r="AX150">
            <v>-7.6799999999999993E-2</v>
          </cell>
          <cell r="AY150">
            <v>-3.2958404453736305</v>
          </cell>
          <cell r="AZ150">
            <v>0</v>
          </cell>
          <cell r="BA150">
            <v>4.3830536346263695</v>
          </cell>
          <cell r="BC150">
            <v>0.57079230276690696</v>
          </cell>
          <cell r="BE150">
            <v>4.4999999999999998E-2</v>
          </cell>
          <cell r="BF150">
            <v>0.05</v>
          </cell>
          <cell r="BG150">
            <v>4.7500000000000001E-2</v>
          </cell>
          <cell r="BH150">
            <v>92.274813360555143</v>
          </cell>
          <cell r="BI150">
            <v>0</v>
          </cell>
          <cell r="BJ150">
            <v>92.274813360555143</v>
          </cell>
          <cell r="BK150">
            <v>310717.50303086377</v>
          </cell>
          <cell r="BL150">
            <v>345241.6700342932</v>
          </cell>
          <cell r="BM150">
            <v>327979.58653257845</v>
          </cell>
          <cell r="BN150">
            <v>-0.18143402943045794</v>
          </cell>
          <cell r="BO150">
            <v>83.962774152340089</v>
          </cell>
          <cell r="BP150">
            <v>8.3120392082150545</v>
          </cell>
          <cell r="BQ150">
            <v>9.8996719583536841E-2</v>
          </cell>
          <cell r="BS150">
            <v>195</v>
          </cell>
          <cell r="BT150">
            <v>221439.27906976745</v>
          </cell>
          <cell r="BU150">
            <v>105</v>
          </cell>
          <cell r="BV150">
            <v>119236.53488372093</v>
          </cell>
          <cell r="BW150">
            <v>340675.81395348837</v>
          </cell>
          <cell r="BX150">
            <v>60000</v>
          </cell>
          <cell r="BY150">
            <v>400675.81395348837</v>
          </cell>
          <cell r="CA150">
            <v>1</v>
          </cell>
          <cell r="CB150">
            <v>1</v>
          </cell>
          <cell r="CC150">
            <v>1.2012E-2</v>
          </cell>
          <cell r="CD150">
            <v>267700.80808664212</v>
          </cell>
        </row>
        <row r="151">
          <cell r="C151">
            <v>143</v>
          </cell>
          <cell r="D151" t="str">
            <v>Wood Creek II (fka Willow Brook (CA))</v>
          </cell>
          <cell r="E151" t="str">
            <v>Wood Creek II (fka Willow Brook (CA))</v>
          </cell>
          <cell r="F151" t="str">
            <v>San Francisco / Bay Area</v>
          </cell>
          <cell r="G151" t="str">
            <v>N/A</v>
          </cell>
          <cell r="H151" t="str">
            <v>N/A</v>
          </cell>
          <cell r="I151" t="str">
            <v>Pleasant Hill</v>
          </cell>
          <cell r="J151" t="str">
            <v>CA</v>
          </cell>
          <cell r="K151" t="str">
            <v>N/A</v>
          </cell>
          <cell r="L151" t="str">
            <v>Pleasant Hill, CA</v>
          </cell>
          <cell r="M151">
            <v>1985</v>
          </cell>
          <cell r="N151">
            <v>1</v>
          </cell>
          <cell r="O151">
            <v>174</v>
          </cell>
          <cell r="P151">
            <v>1023</v>
          </cell>
          <cell r="Q151">
            <v>0.98</v>
          </cell>
          <cell r="R151">
            <v>2392</v>
          </cell>
          <cell r="T151">
            <v>4.2</v>
          </cell>
          <cell r="U151">
            <v>4.7500000000000001E-2</v>
          </cell>
          <cell r="V151">
            <v>325000</v>
          </cell>
          <cell r="W151" t="str">
            <v>Per Unit</v>
          </cell>
          <cell r="X151">
            <v>56.55</v>
          </cell>
          <cell r="Y151">
            <v>325000</v>
          </cell>
          <cell r="Z151">
            <v>7.4270557029177731E-2</v>
          </cell>
          <cell r="AA151">
            <v>0.76315789473684215</v>
          </cell>
          <cell r="AB151">
            <v>0.98</v>
          </cell>
          <cell r="AC151">
            <v>2392</v>
          </cell>
          <cell r="AD151">
            <v>228</v>
          </cell>
          <cell r="AE151">
            <v>1023</v>
          </cell>
          <cell r="AG151">
            <v>0.05</v>
          </cell>
          <cell r="AH151">
            <v>227.24</v>
          </cell>
          <cell r="AI151">
            <v>0.24</v>
          </cell>
          <cell r="AJ151">
            <v>0.24206291200788957</v>
          </cell>
          <cell r="AK151">
            <v>15.535875151543191</v>
          </cell>
          <cell r="AL151">
            <v>3.5811435094319175</v>
          </cell>
          <cell r="AM151">
            <v>0</v>
          </cell>
          <cell r="AN151">
            <v>-6.8400000000000002E-2</v>
          </cell>
          <cell r="AO151">
            <v>3.5127435094319175</v>
          </cell>
          <cell r="AQ151">
            <v>6.5445120000000001</v>
          </cell>
          <cell r="AR151">
            <v>-0.32722560000000001</v>
          </cell>
          <cell r="AS151">
            <v>0.62172864000000005</v>
          </cell>
          <cell r="AT151">
            <v>6.8390150399999996</v>
          </cell>
          <cell r="AU151">
            <v>-1.6413636095999999</v>
          </cell>
          <cell r="AV151">
            <v>-1.6554718958481534</v>
          </cell>
          <cell r="AW151">
            <v>-1.1805237699840923</v>
          </cell>
          <cell r="AX151">
            <v>-6.8400000000000002E-2</v>
          </cell>
          <cell r="AY151">
            <v>-2.8902873795840924</v>
          </cell>
          <cell r="AZ151">
            <v>0</v>
          </cell>
          <cell r="BA151">
            <v>3.9487276604159072</v>
          </cell>
          <cell r="BC151">
            <v>0.57738250863912521</v>
          </cell>
          <cell r="BE151">
            <v>4.4999999999999998E-2</v>
          </cell>
          <cell r="BF151">
            <v>0.05</v>
          </cell>
          <cell r="BG151">
            <v>4.7500000000000001E-2</v>
          </cell>
          <cell r="BH151">
            <v>83.131108640334887</v>
          </cell>
          <cell r="BI151">
            <v>0</v>
          </cell>
          <cell r="BJ151">
            <v>83.131108640334887</v>
          </cell>
          <cell r="BK151">
            <v>310717.50303086377</v>
          </cell>
          <cell r="BL151">
            <v>345241.6700342932</v>
          </cell>
          <cell r="BM151">
            <v>327979.58653257845</v>
          </cell>
          <cell r="BN151">
            <v>-0.18143402943045794</v>
          </cell>
          <cell r="BO151">
            <v>74.779345729427888</v>
          </cell>
          <cell r="BP151">
            <v>8.3517629109069986</v>
          </cell>
          <cell r="BQ151">
            <v>0.11168542368805889</v>
          </cell>
          <cell r="BS151">
            <v>195</v>
          </cell>
          <cell r="BT151">
            <v>221439.27906976742</v>
          </cell>
          <cell r="BU151">
            <v>105</v>
          </cell>
          <cell r="BV151">
            <v>119236.53488372093</v>
          </cell>
          <cell r="BW151">
            <v>340675.81395348837</v>
          </cell>
          <cell r="BX151">
            <v>60000</v>
          </cell>
          <cell r="BY151">
            <v>400675.81395348837</v>
          </cell>
          <cell r="CA151">
            <v>1</v>
          </cell>
          <cell r="CB151">
            <v>1</v>
          </cell>
          <cell r="CC151">
            <v>1.2012E-2</v>
          </cell>
          <cell r="CD151">
            <v>181952.89299638956</v>
          </cell>
        </row>
        <row r="152">
          <cell r="C152">
            <v>144</v>
          </cell>
          <cell r="D152" t="str">
            <v>Northridge</v>
          </cell>
          <cell r="E152" t="str">
            <v>Northridge</v>
          </cell>
          <cell r="F152" t="str">
            <v>San Francisco / Bay Area</v>
          </cell>
          <cell r="G152" t="str">
            <v>235 Camelback Road Pleasant Hill CA 94523</v>
          </cell>
          <cell r="H152" t="str">
            <v xml:space="preserve">235 Camelback Road </v>
          </cell>
          <cell r="I152" t="str">
            <v>Pleasant Hill</v>
          </cell>
          <cell r="J152" t="str">
            <v>CA</v>
          </cell>
          <cell r="K152" t="str">
            <v>94523</v>
          </cell>
          <cell r="L152" t="str">
            <v>Pleasant Hill, CA</v>
          </cell>
          <cell r="M152">
            <v>1974</v>
          </cell>
          <cell r="N152">
            <v>1</v>
          </cell>
          <cell r="O152">
            <v>221</v>
          </cell>
          <cell r="P152">
            <v>1051</v>
          </cell>
          <cell r="Q152">
            <v>0.99</v>
          </cell>
          <cell r="R152">
            <v>2392</v>
          </cell>
          <cell r="T152">
            <v>5.2</v>
          </cell>
          <cell r="U152">
            <v>4.7500000000000001E-2</v>
          </cell>
          <cell r="V152">
            <v>375000</v>
          </cell>
          <cell r="W152" t="str">
            <v>Per Unit</v>
          </cell>
          <cell r="X152">
            <v>82.875</v>
          </cell>
          <cell r="Y152">
            <v>375000</v>
          </cell>
          <cell r="Z152">
            <v>6.2745098039215685E-2</v>
          </cell>
          <cell r="AA152">
            <v>0</v>
          </cell>
          <cell r="AB152">
            <v>0.99</v>
          </cell>
          <cell r="AC152">
            <v>2392</v>
          </cell>
          <cell r="AD152">
            <v>221</v>
          </cell>
          <cell r="AE152">
            <v>1051</v>
          </cell>
          <cell r="AG152">
            <v>0.05</v>
          </cell>
          <cell r="AH152">
            <v>227.24</v>
          </cell>
          <cell r="AI152">
            <v>0.24</v>
          </cell>
          <cell r="AJ152">
            <v>0.19673578690278104</v>
          </cell>
          <cell r="AK152">
            <v>16.895493091515988</v>
          </cell>
          <cell r="AL152">
            <v>3.7749769169305085</v>
          </cell>
          <cell r="AM152">
            <v>0</v>
          </cell>
          <cell r="AN152">
            <v>-6.6299999999999998E-2</v>
          </cell>
          <cell r="AO152">
            <v>3.7086769169305085</v>
          </cell>
          <cell r="AQ152">
            <v>6.3435839999999999</v>
          </cell>
          <cell r="AR152">
            <v>-0.31717919999999999</v>
          </cell>
          <cell r="AS152">
            <v>0.60264048000000003</v>
          </cell>
          <cell r="AT152">
            <v>6.6290452799999997</v>
          </cell>
          <cell r="AU152">
            <v>-1.5909708671999998</v>
          </cell>
          <cell r="AV152">
            <v>-1.3041704395749665</v>
          </cell>
          <cell r="AW152">
            <v>-1.0036033557327408</v>
          </cell>
          <cell r="AX152">
            <v>-6.6299999999999998E-2</v>
          </cell>
          <cell r="AY152">
            <v>-2.6608742229327405</v>
          </cell>
          <cell r="AZ152">
            <v>0</v>
          </cell>
          <cell r="BA152">
            <v>3.9681710570672593</v>
          </cell>
          <cell r="BC152">
            <v>0.59860370377003358</v>
          </cell>
          <cell r="BE152">
            <v>4.7500000000000001E-2</v>
          </cell>
          <cell r="BF152">
            <v>5.2499999999999998E-2</v>
          </cell>
          <cell r="BG152">
            <v>0.05</v>
          </cell>
          <cell r="BH152">
            <v>79.363421141345185</v>
          </cell>
          <cell r="BI152">
            <v>0</v>
          </cell>
          <cell r="BJ152">
            <v>79.363421141345185</v>
          </cell>
          <cell r="BK152">
            <v>321818.91602887597</v>
          </cell>
          <cell r="BL152">
            <v>355694.59140033659</v>
          </cell>
          <cell r="BM152">
            <v>338756.75371460628</v>
          </cell>
          <cell r="BN152">
            <v>-0.24471519180451307</v>
          </cell>
          <cell r="BO152">
            <v>74.86524257092799</v>
          </cell>
          <cell r="BP152">
            <v>4.4981785704171955</v>
          </cell>
          <cell r="BQ152">
            <v>6.0083670551866364E-2</v>
          </cell>
          <cell r="BS152">
            <v>245</v>
          </cell>
          <cell r="BT152">
            <v>260784.20814479637</v>
          </cell>
          <cell r="BU152">
            <v>120</v>
          </cell>
          <cell r="BV152">
            <v>127731.0407239819</v>
          </cell>
          <cell r="BW152">
            <v>388515.24886877829</v>
          </cell>
          <cell r="BX152">
            <v>60000</v>
          </cell>
          <cell r="BY152">
            <v>448515.24886877829</v>
          </cell>
          <cell r="CA152">
            <v>1</v>
          </cell>
          <cell r="CB152">
            <v>1</v>
          </cell>
          <cell r="CC152">
            <v>1.1226E-2</v>
          </cell>
          <cell r="CD152">
            <v>112669.59</v>
          </cell>
        </row>
        <row r="153">
          <cell r="C153">
            <v>145</v>
          </cell>
          <cell r="D153" t="str">
            <v>Parkside</v>
          </cell>
          <cell r="E153" t="str">
            <v>Parkside</v>
          </cell>
          <cell r="F153" t="str">
            <v>San Francisco / Bay Area</v>
          </cell>
          <cell r="G153" t="str">
            <v>1501 Decoto Road Union City CA 94587</v>
          </cell>
          <cell r="H153" t="str">
            <v xml:space="preserve">1501 Decoto Road </v>
          </cell>
          <cell r="I153" t="str">
            <v>Union City</v>
          </cell>
          <cell r="J153" t="str">
            <v>CA</v>
          </cell>
          <cell r="K153" t="str">
            <v>94587</v>
          </cell>
          <cell r="L153" t="str">
            <v>Union City, CA</v>
          </cell>
          <cell r="M153">
            <v>1979</v>
          </cell>
          <cell r="N153">
            <v>1</v>
          </cell>
          <cell r="O153">
            <v>208</v>
          </cell>
          <cell r="P153">
            <v>688</v>
          </cell>
          <cell r="Q153">
            <v>0.96</v>
          </cell>
          <cell r="R153">
            <v>2165</v>
          </cell>
          <cell r="T153">
            <v>4.5</v>
          </cell>
          <cell r="U153">
            <v>4.4999999999999998E-2</v>
          </cell>
          <cell r="V153">
            <v>300000</v>
          </cell>
          <cell r="W153" t="str">
            <v>Per Unit</v>
          </cell>
          <cell r="X153">
            <v>62.4</v>
          </cell>
          <cell r="Y153">
            <v>300000</v>
          </cell>
          <cell r="Z153">
            <v>7.2115384615384623E-2</v>
          </cell>
          <cell r="AA153">
            <v>0</v>
          </cell>
          <cell r="AB153">
            <v>0.96</v>
          </cell>
          <cell r="AC153">
            <v>2165</v>
          </cell>
          <cell r="AD153">
            <v>208</v>
          </cell>
          <cell r="AE153">
            <v>688</v>
          </cell>
          <cell r="AG153">
            <v>0.05</v>
          </cell>
          <cell r="AH153">
            <v>205.67500000000001</v>
          </cell>
          <cell r="AI153">
            <v>0.24</v>
          </cell>
          <cell r="AJ153">
            <v>0.23626940593341009</v>
          </cell>
          <cell r="AK153">
            <v>14.21881427137326</v>
          </cell>
          <cell r="AL153">
            <v>2.9900460154985398</v>
          </cell>
          <cell r="AM153">
            <v>0</v>
          </cell>
          <cell r="AN153">
            <v>-6.2399999999999997E-2</v>
          </cell>
          <cell r="AO153">
            <v>2.92764601549854</v>
          </cell>
          <cell r="AQ153">
            <v>5.4038399999999998</v>
          </cell>
          <cell r="AR153">
            <v>-0.27019199999999999</v>
          </cell>
          <cell r="AS153">
            <v>0.51336480000000007</v>
          </cell>
          <cell r="AT153">
            <v>5.6470127999999997</v>
          </cell>
          <cell r="AU153">
            <v>-1.355283072</v>
          </cell>
          <cell r="AV153">
            <v>-1.3342163595543626</v>
          </cell>
          <cell r="AW153">
            <v>-0.98960267845909988</v>
          </cell>
          <cell r="AX153">
            <v>-6.2399999999999997E-2</v>
          </cell>
          <cell r="AY153">
            <v>-2.4072857504590996</v>
          </cell>
          <cell r="AZ153">
            <v>0</v>
          </cell>
          <cell r="BA153">
            <v>3.2397270495409001</v>
          </cell>
          <cell r="BC153">
            <v>0.57370634072954474</v>
          </cell>
          <cell r="BE153">
            <v>4.2500000000000003E-2</v>
          </cell>
          <cell r="BF153">
            <v>4.7500000000000001E-2</v>
          </cell>
          <cell r="BG153">
            <v>4.4999999999999998E-2</v>
          </cell>
          <cell r="BH153">
            <v>71.99393443424222</v>
          </cell>
          <cell r="BI153">
            <v>0</v>
          </cell>
          <cell r="BJ153">
            <v>71.99393443424222</v>
          </cell>
          <cell r="BK153">
            <v>299343.45834470022</v>
          </cell>
          <cell r="BL153">
            <v>334560.33579701785</v>
          </cell>
          <cell r="BM153">
            <v>316951.89707085904</v>
          </cell>
          <cell r="BN153">
            <v>-9.6220158534525368E-2</v>
          </cell>
          <cell r="BO153">
            <v>65.925994590738682</v>
          </cell>
          <cell r="BP153">
            <v>6.0679398435035381</v>
          </cell>
          <cell r="BQ153">
            <v>9.204168827747905E-2</v>
          </cell>
          <cell r="BS153">
            <v>290</v>
          </cell>
          <cell r="BT153">
            <v>198357.21153846153</v>
          </cell>
          <cell r="BU153">
            <v>135</v>
          </cell>
          <cell r="BV153">
            <v>92338.701923076922</v>
          </cell>
          <cell r="BW153">
            <v>290695.91346153844</v>
          </cell>
          <cell r="BX153">
            <v>60000</v>
          </cell>
          <cell r="BY153">
            <v>350695.91346153844</v>
          </cell>
          <cell r="CA153">
            <v>1</v>
          </cell>
          <cell r="CB153">
            <v>1</v>
          </cell>
          <cell r="CC153">
            <v>1.2286E-2</v>
          </cell>
          <cell r="CD153">
            <v>105085.2</v>
          </cell>
        </row>
        <row r="154">
          <cell r="C154">
            <v>146</v>
          </cell>
          <cell r="D154" t="str">
            <v>Skylark</v>
          </cell>
          <cell r="E154" t="str">
            <v>Skylark</v>
          </cell>
          <cell r="F154" t="str">
            <v>San Francisco / Bay Area</v>
          </cell>
          <cell r="G154" t="str">
            <v>34655 Skylark Drive Union City CA 94587</v>
          </cell>
          <cell r="H154" t="str">
            <v xml:space="preserve">34655 Skylark Drive </v>
          </cell>
          <cell r="I154" t="str">
            <v>Union City</v>
          </cell>
          <cell r="J154" t="str">
            <v>CA</v>
          </cell>
          <cell r="K154" t="str">
            <v>94587</v>
          </cell>
          <cell r="L154" t="str">
            <v>Union City, CA</v>
          </cell>
          <cell r="M154">
            <v>1986</v>
          </cell>
          <cell r="N154">
            <v>1</v>
          </cell>
          <cell r="O154">
            <v>174</v>
          </cell>
          <cell r="P154">
            <v>810</v>
          </cell>
          <cell r="Q154">
            <v>0.95</v>
          </cell>
          <cell r="R154">
            <v>2289</v>
          </cell>
          <cell r="T154">
            <v>4</v>
          </cell>
          <cell r="U154">
            <v>0.05</v>
          </cell>
          <cell r="V154">
            <v>305000</v>
          </cell>
          <cell r="W154" t="str">
            <v>Per Unit</v>
          </cell>
          <cell r="X154">
            <v>53.07</v>
          </cell>
          <cell r="Y154">
            <v>305000</v>
          </cell>
          <cell r="Z154">
            <v>7.537214999057848E-2</v>
          </cell>
          <cell r="AA154">
            <v>0</v>
          </cell>
          <cell r="AB154">
            <v>0.95</v>
          </cell>
          <cell r="AC154">
            <v>2289</v>
          </cell>
          <cell r="AD154">
            <v>174</v>
          </cell>
          <cell r="AE154">
            <v>810</v>
          </cell>
          <cell r="AG154">
            <v>0.05</v>
          </cell>
          <cell r="AH154">
            <v>217.45499999999998</v>
          </cell>
          <cell r="AI154">
            <v>0.24</v>
          </cell>
          <cell r="AJ154">
            <v>0.23503498223153874</v>
          </cell>
          <cell r="AK154">
            <v>15.068627367926975</v>
          </cell>
          <cell r="AL154">
            <v>2.6507825148015054</v>
          </cell>
          <cell r="AM154">
            <v>0</v>
          </cell>
          <cell r="AN154">
            <v>-5.2200000000000003E-2</v>
          </cell>
          <cell r="AO154">
            <v>2.5985825148015054</v>
          </cell>
          <cell r="AQ154">
            <v>4.7794319999999999</v>
          </cell>
          <cell r="AR154">
            <v>-0.23897160000000001</v>
          </cell>
          <cell r="AS154">
            <v>0.45404603999999998</v>
          </cell>
          <cell r="AT154">
            <v>4.9945064399999994</v>
          </cell>
          <cell r="AU154">
            <v>-1.1986815455999997</v>
          </cell>
          <cell r="AV154">
            <v>-1.1738837323807056</v>
          </cell>
          <cell r="AW154">
            <v>-0.87221560507974716</v>
          </cell>
          <cell r="AX154">
            <v>-5.2200000000000003E-2</v>
          </cell>
          <cell r="AY154">
            <v>-2.1230971506797469</v>
          </cell>
          <cell r="AZ154">
            <v>0</v>
          </cell>
          <cell r="BA154">
            <v>2.8714092893202525</v>
          </cell>
          <cell r="BC154">
            <v>0.57491352224990877</v>
          </cell>
          <cell r="BE154">
            <v>4.2500000000000003E-2</v>
          </cell>
          <cell r="BF154">
            <v>4.7500000000000001E-2</v>
          </cell>
          <cell r="BG154">
            <v>4.4999999999999998E-2</v>
          </cell>
          <cell r="BH154">
            <v>63.809095318227833</v>
          </cell>
          <cell r="BI154">
            <v>0</v>
          </cell>
          <cell r="BJ154">
            <v>63.809095318227833</v>
          </cell>
          <cell r="BK154">
            <v>317234.26037740998</v>
          </cell>
          <cell r="BL154">
            <v>354555.93806886999</v>
          </cell>
          <cell r="BM154">
            <v>335895.09922313999</v>
          </cell>
          <cell r="BN154">
            <v>-0.16390933707525279</v>
          </cell>
          <cell r="BO154">
            <v>58.445747264826359</v>
          </cell>
          <cell r="BP154">
            <v>5.3633480534014737</v>
          </cell>
          <cell r="BQ154">
            <v>9.1766267083545738E-2</v>
          </cell>
          <cell r="BS154">
            <v>275</v>
          </cell>
          <cell r="BT154">
            <v>223761.49425287356</v>
          </cell>
          <cell r="BU154">
            <v>145</v>
          </cell>
          <cell r="BV154">
            <v>117983.33333333333</v>
          </cell>
          <cell r="BW154">
            <v>341744.8275862069</v>
          </cell>
          <cell r="BX154">
            <v>60000</v>
          </cell>
          <cell r="BY154">
            <v>401744.8275862069</v>
          </cell>
          <cell r="CA154">
            <v>1</v>
          </cell>
          <cell r="CB154">
            <v>1</v>
          </cell>
          <cell r="CC154">
            <v>1.2286E-2</v>
          </cell>
          <cell r="CD154">
            <v>88257.06</v>
          </cell>
        </row>
        <row r="155">
          <cell r="C155">
            <v>147</v>
          </cell>
          <cell r="D155" t="str">
            <v>Parc on Powell (fka 1333 Powell)</v>
          </cell>
          <cell r="E155" t="str">
            <v>Parc on Powell (fka 1333 Powell)</v>
          </cell>
          <cell r="F155" t="str">
            <v>San Francisco / Bay Area</v>
          </cell>
          <cell r="G155" t="str">
            <v>1333 Powell Street Emeryville CA 94608</v>
          </cell>
          <cell r="H155" t="str">
            <v xml:space="preserve">1333 Powell Street </v>
          </cell>
          <cell r="I155" t="str">
            <v>Emeryville</v>
          </cell>
          <cell r="J155" t="str">
            <v>CA</v>
          </cell>
          <cell r="K155" t="str">
            <v>94608</v>
          </cell>
          <cell r="L155" t="str">
            <v>Emeryville, CA</v>
          </cell>
          <cell r="M155">
            <v>2015</v>
          </cell>
          <cell r="N155">
            <v>1</v>
          </cell>
          <cell r="O155">
            <v>173</v>
          </cell>
          <cell r="P155">
            <v>903</v>
          </cell>
          <cell r="Q155">
            <v>0.95</v>
          </cell>
          <cell r="R155">
            <v>3440</v>
          </cell>
          <cell r="T155">
            <v>5.4</v>
          </cell>
          <cell r="U155">
            <v>4.2500000000000003E-2</v>
          </cell>
          <cell r="V155">
            <v>660000</v>
          </cell>
          <cell r="W155" t="str">
            <v>Cap Rate</v>
          </cell>
          <cell r="X155">
            <v>127.05882352941177</v>
          </cell>
          <cell r="Y155">
            <v>734444.06664399861</v>
          </cell>
          <cell r="Z155">
            <v>4.2500000000000003E-2</v>
          </cell>
          <cell r="AA155">
            <v>0</v>
          </cell>
          <cell r="AB155">
            <v>0.95</v>
          </cell>
          <cell r="AC155">
            <v>3440</v>
          </cell>
          <cell r="AD155">
            <v>173</v>
          </cell>
          <cell r="AE155">
            <v>903</v>
          </cell>
          <cell r="AG155">
            <v>0.05</v>
          </cell>
          <cell r="AH155">
            <v>309.60500000000008</v>
          </cell>
          <cell r="AI155">
            <v>0.24</v>
          </cell>
          <cell r="AJ155">
            <v>0.21314984933164324</v>
          </cell>
          <cell r="AK155">
            <v>23.476965999382394</v>
          </cell>
          <cell r="AL155">
            <v>4.1061917841899778</v>
          </cell>
          <cell r="AM155">
            <v>0</v>
          </cell>
          <cell r="AN155">
            <v>-5.1900000000000002E-2</v>
          </cell>
          <cell r="AO155">
            <v>4.0542917841899779</v>
          </cell>
          <cell r="AQ155">
            <v>7.1414400000000002</v>
          </cell>
          <cell r="AR155">
            <v>-0.35707200000000006</v>
          </cell>
          <cell r="AS155">
            <v>0.64273998000000021</v>
          </cell>
          <cell r="AT155">
            <v>7.4271079800000006</v>
          </cell>
          <cell r="AU155">
            <v>-1.7825059152</v>
          </cell>
          <cell r="AV155">
            <v>-1.5830869469068454</v>
          </cell>
          <cell r="AW155">
            <v>-1.2032218142400479</v>
          </cell>
          <cell r="AX155">
            <v>-5.1900000000000002E-2</v>
          </cell>
          <cell r="AY155">
            <v>-3.0376277294400476</v>
          </cell>
          <cell r="AZ155">
            <v>0</v>
          </cell>
          <cell r="BA155">
            <v>4.3894802505599531</v>
          </cell>
          <cell r="BC155">
            <v>0.5910080023584029</v>
          </cell>
          <cell r="BE155">
            <v>0.04</v>
          </cell>
          <cell r="BF155">
            <v>4.4999999999999998E-2</v>
          </cell>
          <cell r="BG155">
            <v>4.2499999999999996E-2</v>
          </cell>
          <cell r="BH155">
            <v>103.2818882484695</v>
          </cell>
          <cell r="BI155">
            <v>0</v>
          </cell>
          <cell r="BJ155">
            <v>103.2818882484695</v>
          </cell>
          <cell r="BK155">
            <v>521710.35554183094</v>
          </cell>
          <cell r="BL155">
            <v>586924.14998455974</v>
          </cell>
          <cell r="BM155">
            <v>554317.25276319531</v>
          </cell>
          <cell r="BN155">
            <v>0.10705749252951779</v>
          </cell>
          <cell r="BO155">
            <v>95.896884728032788</v>
          </cell>
          <cell r="BP155">
            <v>7.3850035204367117</v>
          </cell>
          <cell r="BQ155">
            <v>7.7009837612356913E-2</v>
          </cell>
          <cell r="BS155">
            <v>360</v>
          </cell>
          <cell r="BT155">
            <v>315992.60115606937</v>
          </cell>
          <cell r="BU155">
            <v>125</v>
          </cell>
          <cell r="BV155">
            <v>109719.65317919075</v>
          </cell>
          <cell r="BW155">
            <v>425712.25433526014</v>
          </cell>
          <cell r="BX155">
            <v>75000</v>
          </cell>
          <cell r="BY155">
            <v>500712.25433526014</v>
          </cell>
          <cell r="CA155">
            <v>1</v>
          </cell>
          <cell r="CB155">
            <v>1</v>
          </cell>
          <cell r="CC155">
            <v>1.1076000000000001E-2</v>
          </cell>
          <cell r="CD155">
            <v>59271.62</v>
          </cell>
        </row>
        <row r="156">
          <cell r="C156">
            <v>148</v>
          </cell>
          <cell r="D156" t="str">
            <v>Fine Arts Building</v>
          </cell>
          <cell r="E156" t="str">
            <v>Fine Arts Building</v>
          </cell>
          <cell r="F156" t="str">
            <v>San Francisco / Bay Area</v>
          </cell>
          <cell r="G156" t="str">
            <v>2110 Haste St Berkeley CA 94704</v>
          </cell>
          <cell r="H156" t="str">
            <v xml:space="preserve">2110 Haste St </v>
          </cell>
          <cell r="I156" t="str">
            <v>Berkeley</v>
          </cell>
          <cell r="J156" t="str">
            <v>CA</v>
          </cell>
          <cell r="K156" t="str">
            <v>94704</v>
          </cell>
          <cell r="L156" t="str">
            <v>Berkeley, CA</v>
          </cell>
          <cell r="M156">
            <v>2004</v>
          </cell>
          <cell r="N156">
            <v>1</v>
          </cell>
          <cell r="O156">
            <v>100</v>
          </cell>
          <cell r="P156">
            <v>581</v>
          </cell>
          <cell r="Q156">
            <v>0.98</v>
          </cell>
          <cell r="R156">
            <v>2986</v>
          </cell>
          <cell r="T156">
            <v>2.6</v>
          </cell>
          <cell r="U156">
            <v>4.4999999999999998E-2</v>
          </cell>
          <cell r="V156">
            <v>500000</v>
          </cell>
          <cell r="W156" t="str">
            <v>Cap Rate</v>
          </cell>
          <cell r="X156">
            <v>57.777777777777779</v>
          </cell>
          <cell r="Y156">
            <v>577777.77777777775</v>
          </cell>
          <cell r="Z156">
            <v>4.4999999999999998E-2</v>
          </cell>
          <cell r="AA156">
            <v>0</v>
          </cell>
          <cell r="AB156">
            <v>0.98</v>
          </cell>
          <cell r="AC156">
            <v>2986</v>
          </cell>
          <cell r="AD156">
            <v>100</v>
          </cell>
          <cell r="AE156">
            <v>581</v>
          </cell>
          <cell r="AG156">
            <v>0.05</v>
          </cell>
          <cell r="AH156">
            <v>278.92</v>
          </cell>
          <cell r="AI156">
            <v>0.24</v>
          </cell>
          <cell r="AJ156">
            <v>0.2280733582867932</v>
          </cell>
          <cell r="AK156">
            <v>19.887375401454019</v>
          </cell>
          <cell r="AL156">
            <v>2.0106136530870011</v>
          </cell>
          <cell r="AM156">
            <v>0</v>
          </cell>
          <cell r="AN156">
            <v>-0.03</v>
          </cell>
          <cell r="AO156">
            <v>1.9806136530870011</v>
          </cell>
          <cell r="AQ156">
            <v>3.5832000000000002</v>
          </cell>
          <cell r="AR156">
            <v>-0.17916000000000001</v>
          </cell>
          <cell r="AS156">
            <v>0.334704</v>
          </cell>
          <cell r="AT156">
            <v>3.7387440000000001</v>
          </cell>
          <cell r="AU156">
            <v>-0.89729855999999997</v>
          </cell>
          <cell r="AV156">
            <v>-0.85270789985459838</v>
          </cell>
          <cell r="AW156">
            <v>-0.63980485878393778</v>
          </cell>
          <cell r="AX156">
            <v>-0.03</v>
          </cell>
          <cell r="AY156">
            <v>-1.5671034187839379</v>
          </cell>
          <cell r="AZ156">
            <v>0</v>
          </cell>
          <cell r="BA156">
            <v>2.171640581216062</v>
          </cell>
          <cell r="BC156">
            <v>0.58084762722883998</v>
          </cell>
          <cell r="BE156">
            <v>4.4999999999999998E-2</v>
          </cell>
          <cell r="BF156">
            <v>0.05</v>
          </cell>
          <cell r="BG156">
            <v>4.7500000000000001E-2</v>
          </cell>
          <cell r="BH156">
            <v>45.718749078232882</v>
          </cell>
          <cell r="BI156">
            <v>0</v>
          </cell>
          <cell r="BJ156">
            <v>45.718749078232882</v>
          </cell>
          <cell r="BK156">
            <v>397747.50802908035</v>
          </cell>
          <cell r="BL156">
            <v>441941.6755878671</v>
          </cell>
          <cell r="BM156">
            <v>419844.59180847369</v>
          </cell>
          <cell r="BN156">
            <v>-0.22703330177392722</v>
          </cell>
          <cell r="BO156">
            <v>41.984459180847367</v>
          </cell>
          <cell r="BP156">
            <v>3.7342898973855156</v>
          </cell>
          <cell r="BQ156">
            <v>8.8944575451123997E-2</v>
          </cell>
          <cell r="BS156">
            <v>435</v>
          </cell>
          <cell r="BT156">
            <v>363660</v>
          </cell>
          <cell r="BU156">
            <v>125</v>
          </cell>
          <cell r="BV156">
            <v>104500</v>
          </cell>
          <cell r="BW156">
            <v>468160</v>
          </cell>
          <cell r="BX156">
            <v>75000</v>
          </cell>
          <cell r="BY156">
            <v>543160</v>
          </cell>
          <cell r="CA156">
            <v>1</v>
          </cell>
          <cell r="CB156">
            <v>1</v>
          </cell>
          <cell r="CC156">
            <v>1.2168E-2</v>
          </cell>
          <cell r="CD156">
            <v>83499.12</v>
          </cell>
        </row>
        <row r="157">
          <cell r="C157">
            <v>149</v>
          </cell>
          <cell r="D157" t="str">
            <v>Gaia Building</v>
          </cell>
          <cell r="E157" t="str">
            <v>Gaia Building</v>
          </cell>
          <cell r="F157" t="str">
            <v>San Francisco / Bay Area</v>
          </cell>
          <cell r="G157" t="str">
            <v>2116 Allston Way Berkeley CA 94704</v>
          </cell>
          <cell r="H157" t="str">
            <v xml:space="preserve">2116 Allston Way </v>
          </cell>
          <cell r="I157" t="str">
            <v>Berkeley</v>
          </cell>
          <cell r="J157" t="str">
            <v>CA</v>
          </cell>
          <cell r="K157" t="str">
            <v>94704</v>
          </cell>
          <cell r="L157" t="str">
            <v>Berkeley, CA</v>
          </cell>
          <cell r="M157">
            <v>2000</v>
          </cell>
          <cell r="N157">
            <v>1</v>
          </cell>
          <cell r="O157">
            <v>91</v>
          </cell>
          <cell r="P157">
            <v>592</v>
          </cell>
          <cell r="Q157">
            <v>0.98</v>
          </cell>
          <cell r="R157">
            <v>3209</v>
          </cell>
          <cell r="T157">
            <v>2.6</v>
          </cell>
          <cell r="U157">
            <v>4.4999999999999998E-2</v>
          </cell>
          <cell r="V157">
            <v>550000</v>
          </cell>
          <cell r="W157" t="str">
            <v>Cap Rate</v>
          </cell>
          <cell r="X157">
            <v>57.777777777777779</v>
          </cell>
          <cell r="Y157">
            <v>634920.63492063491</v>
          </cell>
          <cell r="Z157">
            <v>4.4999999999999998E-2</v>
          </cell>
          <cell r="AA157">
            <v>0</v>
          </cell>
          <cell r="AB157">
            <v>0.98</v>
          </cell>
          <cell r="AC157">
            <v>3209</v>
          </cell>
          <cell r="AD157">
            <v>91</v>
          </cell>
          <cell r="AE157">
            <v>592</v>
          </cell>
          <cell r="AG157">
            <v>0.05</v>
          </cell>
          <cell r="AH157">
            <v>304.85500000000002</v>
          </cell>
          <cell r="AI157">
            <v>0.24</v>
          </cell>
          <cell r="AJ157">
            <v>0.22637198699241762</v>
          </cell>
          <cell r="AK157">
            <v>21.473650163516297</v>
          </cell>
          <cell r="AL157">
            <v>1.9755972886936626</v>
          </cell>
          <cell r="AM157">
            <v>0</v>
          </cell>
          <cell r="AN157">
            <v>-2.7300000000000001E-2</v>
          </cell>
          <cell r="AO157">
            <v>1.9482972886936625</v>
          </cell>
          <cell r="AQ157">
            <v>3.5042279999999999</v>
          </cell>
          <cell r="AR157">
            <v>-0.17521140000000002</v>
          </cell>
          <cell r="AS157">
            <v>0.33290166000000004</v>
          </cell>
          <cell r="AT157">
            <v>3.6619182600000002</v>
          </cell>
          <cell r="AU157">
            <v>-0.87886038239999997</v>
          </cell>
          <cell r="AV157">
            <v>-0.82895571272001656</v>
          </cell>
          <cell r="AW157">
            <v>-0.62331328441772471</v>
          </cell>
          <cell r="AX157">
            <v>-2.7300000000000001E-2</v>
          </cell>
          <cell r="AY157">
            <v>-1.5294736668177247</v>
          </cell>
          <cell r="AZ157">
            <v>0</v>
          </cell>
          <cell r="BA157">
            <v>2.1324445931822753</v>
          </cell>
          <cell r="BC157">
            <v>0.58232992704273945</v>
          </cell>
          <cell r="BE157">
            <v>4.4999999999999998E-2</v>
          </cell>
          <cell r="BF157">
            <v>0.05</v>
          </cell>
          <cell r="BG157">
            <v>4.7500000000000001E-2</v>
          </cell>
          <cell r="BH157">
            <v>44.893570382784745</v>
          </cell>
          <cell r="BI157">
            <v>0</v>
          </cell>
          <cell r="BJ157">
            <v>44.893570382784745</v>
          </cell>
          <cell r="BK157">
            <v>429473.00327032595</v>
          </cell>
          <cell r="BL157">
            <v>477192.22585591773</v>
          </cell>
          <cell r="BM157">
            <v>453332.61456312181</v>
          </cell>
          <cell r="BN157">
            <v>-0.17700825150462729</v>
          </cell>
          <cell r="BO157">
            <v>41.253267925244089</v>
          </cell>
          <cell r="BP157">
            <v>3.6403024575406562</v>
          </cell>
          <cell r="BQ157">
            <v>8.8242765740094153E-2</v>
          </cell>
          <cell r="BS157">
            <v>585</v>
          </cell>
          <cell r="BT157">
            <v>343658.57142857142</v>
          </cell>
          <cell r="BU157">
            <v>225</v>
          </cell>
          <cell r="BV157">
            <v>132176.37362637362</v>
          </cell>
          <cell r="BW157">
            <v>475834.94505494507</v>
          </cell>
          <cell r="BX157">
            <v>75000</v>
          </cell>
          <cell r="BY157">
            <v>550834.94505494507</v>
          </cell>
          <cell r="CA157">
            <v>1</v>
          </cell>
          <cell r="CB157">
            <v>1</v>
          </cell>
          <cell r="CC157">
            <v>1.2168E-2</v>
          </cell>
          <cell r="CD157">
            <v>77048.320000000007</v>
          </cell>
        </row>
        <row r="158">
          <cell r="C158">
            <v>150</v>
          </cell>
          <cell r="D158" t="str">
            <v>Acton Courtyard</v>
          </cell>
          <cell r="E158" t="str">
            <v>Acton Courtyard</v>
          </cell>
          <cell r="F158" t="str">
            <v>San Francisco / Bay Area</v>
          </cell>
          <cell r="G158" t="str">
            <v>1370 University Avenue Berkeley CA 94704</v>
          </cell>
          <cell r="H158" t="str">
            <v xml:space="preserve">1370 University Avenue </v>
          </cell>
          <cell r="I158" t="str">
            <v>Berkeley</v>
          </cell>
          <cell r="J158" t="str">
            <v>CA</v>
          </cell>
          <cell r="K158" t="str">
            <v>94704</v>
          </cell>
          <cell r="L158" t="str">
            <v>Berkeley, CA</v>
          </cell>
          <cell r="M158">
            <v>2003</v>
          </cell>
          <cell r="N158">
            <v>1</v>
          </cell>
          <cell r="O158">
            <v>71</v>
          </cell>
          <cell r="P158">
            <v>0</v>
          </cell>
          <cell r="Q158">
            <v>0</v>
          </cell>
          <cell r="R158">
            <v>0</v>
          </cell>
          <cell r="T158">
            <v>1.2</v>
          </cell>
          <cell r="U158">
            <v>5.5E-2</v>
          </cell>
          <cell r="V158">
            <v>260000</v>
          </cell>
          <cell r="W158" t="str">
            <v>Cap Rate</v>
          </cell>
          <cell r="X158">
            <v>21.818181818181817</v>
          </cell>
          <cell r="Y158">
            <v>307298.33546734951</v>
          </cell>
          <cell r="Z158">
            <v>5.5E-2</v>
          </cell>
          <cell r="AA158">
            <v>0</v>
          </cell>
          <cell r="AB158">
            <v>0.98</v>
          </cell>
          <cell r="AC158">
            <v>2901</v>
          </cell>
          <cell r="AD158">
            <v>71</v>
          </cell>
          <cell r="AE158">
            <v>525</v>
          </cell>
          <cell r="AG158">
            <v>0.05</v>
          </cell>
          <cell r="AH158">
            <v>275.59499999999997</v>
          </cell>
          <cell r="AI158">
            <v>0.24</v>
          </cell>
          <cell r="AJ158">
            <v>0.22459495019845974</v>
          </cell>
          <cell r="AK158">
            <v>19.477254020407322</v>
          </cell>
          <cell r="AL158">
            <v>1.3980967708388576</v>
          </cell>
          <cell r="AM158">
            <v>0</v>
          </cell>
          <cell r="AN158">
            <v>-2.1299999999999999E-2</v>
          </cell>
          <cell r="AO158">
            <v>1.3767967708388575</v>
          </cell>
          <cell r="AQ158">
            <v>2.4716520000000002</v>
          </cell>
          <cell r="AR158">
            <v>-0.12358260000000001</v>
          </cell>
          <cell r="AS158">
            <v>0.23480693999999999</v>
          </cell>
          <cell r="AT158">
            <v>2.5828763399999999</v>
          </cell>
          <cell r="AU158">
            <v>-0.61989032159999991</v>
          </cell>
          <cell r="AV158">
            <v>-0.58010098295107992</v>
          </cell>
          <cell r="AW158">
            <v>-0.43645036153199701</v>
          </cell>
          <cell r="AX158">
            <v>-2.1299999999999999E-2</v>
          </cell>
          <cell r="AY158">
            <v>-1.0776406831319969</v>
          </cell>
          <cell r="AZ158">
            <v>0</v>
          </cell>
          <cell r="BA158">
            <v>1.505235656868003</v>
          </cell>
          <cell r="BC158">
            <v>0.5827749604411967</v>
          </cell>
          <cell r="BE158">
            <v>4.4999999999999998E-2</v>
          </cell>
          <cell r="BF158">
            <v>0.05</v>
          </cell>
          <cell r="BG158">
            <v>4.7500000000000001E-2</v>
          </cell>
          <cell r="BH158">
            <v>31.689171723536905</v>
          </cell>
          <cell r="BI158">
            <v>0</v>
          </cell>
          <cell r="BJ158">
            <v>31.689171723536905</v>
          </cell>
          <cell r="BK158">
            <v>389545.08040814643</v>
          </cell>
          <cell r="BL158">
            <v>432827.86712016276</v>
          </cell>
          <cell r="BM158">
            <v>411186.47376415459</v>
          </cell>
          <cell r="BN158">
            <v>-0.25215956845050769</v>
          </cell>
          <cell r="BO158">
            <v>29.194239637254977</v>
          </cell>
          <cell r="BP158">
            <v>2.4949320862819278</v>
          </cell>
          <cell r="BQ158">
            <v>8.5459738540274444E-2</v>
          </cell>
          <cell r="BS158">
            <v>650</v>
          </cell>
          <cell r="BT158">
            <v>341039.43661971833</v>
          </cell>
          <cell r="BU158">
            <v>255</v>
          </cell>
          <cell r="BV158">
            <v>133792.39436619717</v>
          </cell>
          <cell r="BW158">
            <v>474831.8309859155</v>
          </cell>
          <cell r="BX158">
            <v>75000</v>
          </cell>
          <cell r="BY158">
            <v>549831.8309859155</v>
          </cell>
          <cell r="CA158">
            <v>1</v>
          </cell>
          <cell r="CB158">
            <v>1</v>
          </cell>
          <cell r="CC158">
            <v>1.2168E-2</v>
          </cell>
          <cell r="CD158">
            <v>50856.52</v>
          </cell>
        </row>
        <row r="159">
          <cell r="C159">
            <v>151</v>
          </cell>
          <cell r="D159" t="str">
            <v>Berkeleyan</v>
          </cell>
          <cell r="E159" t="str">
            <v>Berkeleyan</v>
          </cell>
          <cell r="F159" t="str">
            <v>San Francisco / Bay Area</v>
          </cell>
          <cell r="G159" t="str">
            <v>1910 Oxford Street Berkeley CA 94704</v>
          </cell>
          <cell r="H159" t="str">
            <v xml:space="preserve">1910 Oxford Street </v>
          </cell>
          <cell r="I159" t="str">
            <v>Berkeley</v>
          </cell>
          <cell r="J159" t="str">
            <v>CA</v>
          </cell>
          <cell r="K159" t="str">
            <v>94704</v>
          </cell>
          <cell r="L159" t="str">
            <v>Berkeley, CA</v>
          </cell>
          <cell r="M159">
            <v>1998</v>
          </cell>
          <cell r="N159">
            <v>1</v>
          </cell>
          <cell r="O159">
            <v>56</v>
          </cell>
          <cell r="P159">
            <v>639</v>
          </cell>
          <cell r="Q159">
            <v>0.9</v>
          </cell>
          <cell r="R159">
            <v>3816</v>
          </cell>
          <cell r="T159">
            <v>1.6</v>
          </cell>
          <cell r="U159">
            <v>4.4999999999999998E-2</v>
          </cell>
          <cell r="V159">
            <v>560000</v>
          </cell>
          <cell r="W159" t="str">
            <v>Cap Rate</v>
          </cell>
          <cell r="X159">
            <v>35.555555555555557</v>
          </cell>
          <cell r="Y159">
            <v>634920.63492063503</v>
          </cell>
          <cell r="Z159">
            <v>4.4999999999999998E-2</v>
          </cell>
          <cell r="AA159">
            <v>0</v>
          </cell>
          <cell r="AB159">
            <v>0.9</v>
          </cell>
          <cell r="AC159">
            <v>3816</v>
          </cell>
          <cell r="AD159">
            <v>56</v>
          </cell>
          <cell r="AE159">
            <v>639</v>
          </cell>
          <cell r="AG159">
            <v>0.05</v>
          </cell>
          <cell r="AH159">
            <v>306.185</v>
          </cell>
          <cell r="AI159">
            <v>0.24</v>
          </cell>
          <cell r="AJ159">
            <v>0.21716897571248506</v>
          </cell>
          <cell r="AK159">
            <v>25.608932957022859</v>
          </cell>
          <cell r="AL159">
            <v>1.4498753482948061</v>
          </cell>
          <cell r="AM159">
            <v>0</v>
          </cell>
          <cell r="AN159">
            <v>-1.6799999999999999E-2</v>
          </cell>
          <cell r="AO159">
            <v>1.4330753482948062</v>
          </cell>
          <cell r="AQ159">
            <v>2.564352</v>
          </cell>
          <cell r="AR159">
            <v>-0.12821760000000001</v>
          </cell>
          <cell r="AS159">
            <v>0.20575632000000002</v>
          </cell>
          <cell r="AT159">
            <v>2.6418907199999997</v>
          </cell>
          <cell r="AU159">
            <v>-0.63405377279999986</v>
          </cell>
          <cell r="AV159">
            <v>-0.57373670160671963</v>
          </cell>
          <cell r="AW159">
            <v>-0.43556989799439561</v>
          </cell>
          <cell r="AX159">
            <v>-1.6799999999999999E-2</v>
          </cell>
          <cell r="AY159">
            <v>-1.0864236707943955</v>
          </cell>
          <cell r="AZ159">
            <v>0</v>
          </cell>
          <cell r="BA159">
            <v>1.5554670492056042</v>
          </cell>
          <cell r="BC159">
            <v>0.58877039743930226</v>
          </cell>
          <cell r="BE159">
            <v>4.4999999999999998E-2</v>
          </cell>
          <cell r="BF159">
            <v>0.05</v>
          </cell>
          <cell r="BG159">
            <v>4.7500000000000001E-2</v>
          </cell>
          <cell r="BH159">
            <v>32.74667472011798</v>
          </cell>
          <cell r="BI159">
            <v>0</v>
          </cell>
          <cell r="BJ159">
            <v>32.74667472011798</v>
          </cell>
          <cell r="BK159">
            <v>512178.65914045717</v>
          </cell>
          <cell r="BL159">
            <v>569087.39904495247</v>
          </cell>
          <cell r="BM159">
            <v>540633.02909270488</v>
          </cell>
          <cell r="BN159">
            <v>-1.9771041692169811E-2</v>
          </cell>
          <cell r="BO159">
            <v>30.275449629191474</v>
          </cell>
          <cell r="BP159">
            <v>2.4712250909265059</v>
          </cell>
          <cell r="BQ159">
            <v>8.1624719738059959E-2</v>
          </cell>
          <cell r="BS159">
            <v>470</v>
          </cell>
          <cell r="BT159">
            <v>334287.5</v>
          </cell>
          <cell r="BU159">
            <v>200</v>
          </cell>
          <cell r="BV159">
            <v>142250</v>
          </cell>
          <cell r="BW159">
            <v>476537.5</v>
          </cell>
          <cell r="BX159">
            <v>75000</v>
          </cell>
          <cell r="BY159">
            <v>551537.5</v>
          </cell>
          <cell r="CA159">
            <v>1</v>
          </cell>
          <cell r="CB159">
            <v>1</v>
          </cell>
          <cell r="CC159">
            <v>1.2168E-2</v>
          </cell>
          <cell r="CD159">
            <v>37108.36</v>
          </cell>
        </row>
        <row r="160">
          <cell r="C160">
            <v>152</v>
          </cell>
          <cell r="D160" t="str">
            <v>Touriel Building</v>
          </cell>
          <cell r="E160" t="str">
            <v>Touriel Building</v>
          </cell>
          <cell r="F160" t="str">
            <v>San Francisco / Bay Area</v>
          </cell>
          <cell r="G160" t="str">
            <v>2004 University Avenue Berkeley CA 94704</v>
          </cell>
          <cell r="H160" t="str">
            <v xml:space="preserve">2004 University Avenue </v>
          </cell>
          <cell r="I160" t="str">
            <v>Berkeley</v>
          </cell>
          <cell r="J160" t="str">
            <v>CA</v>
          </cell>
          <cell r="K160" t="str">
            <v>94704</v>
          </cell>
          <cell r="L160" t="str">
            <v>Berkeley, CA</v>
          </cell>
          <cell r="M160">
            <v>2004</v>
          </cell>
          <cell r="N160">
            <v>1</v>
          </cell>
          <cell r="O160">
            <v>35</v>
          </cell>
          <cell r="P160">
            <v>519</v>
          </cell>
          <cell r="Q160">
            <v>1</v>
          </cell>
          <cell r="R160">
            <v>3402</v>
          </cell>
          <cell r="T160">
            <v>0.9</v>
          </cell>
          <cell r="U160">
            <v>4.4999999999999998E-2</v>
          </cell>
          <cell r="V160">
            <v>510000</v>
          </cell>
          <cell r="W160" t="str">
            <v>Cap Rate</v>
          </cell>
          <cell r="X160">
            <v>20</v>
          </cell>
          <cell r="Y160">
            <v>571428.57142857148</v>
          </cell>
          <cell r="Z160">
            <v>4.4999999999999998E-2</v>
          </cell>
          <cell r="AA160">
            <v>0</v>
          </cell>
          <cell r="AB160">
            <v>1</v>
          </cell>
          <cell r="AC160">
            <v>3402</v>
          </cell>
          <cell r="AD160">
            <v>35</v>
          </cell>
          <cell r="AE160">
            <v>519</v>
          </cell>
          <cell r="AG160">
            <v>0.05</v>
          </cell>
          <cell r="AH160">
            <v>323.19000000000005</v>
          </cell>
          <cell r="AI160">
            <v>0.24</v>
          </cell>
          <cell r="AJ160">
            <v>0.2233142129188376</v>
          </cell>
          <cell r="AK160">
            <v>22.895595297532438</v>
          </cell>
          <cell r="AL160">
            <v>0.8101606396031853</v>
          </cell>
          <cell r="AM160">
            <v>0</v>
          </cell>
          <cell r="AN160">
            <v>-1.0500000000000001E-2</v>
          </cell>
          <cell r="AO160">
            <v>0.79966063960318534</v>
          </cell>
          <cell r="AQ160">
            <v>1.4288400000000001</v>
          </cell>
          <cell r="AR160">
            <v>-7.1442000000000005E-2</v>
          </cell>
          <cell r="AS160">
            <v>0.13573980000000002</v>
          </cell>
          <cell r="AT160">
            <v>1.4931378000000002</v>
          </cell>
          <cell r="AU160">
            <v>-0.35835307200000005</v>
          </cell>
          <cell r="AV160">
            <v>-0.33343889258636478</v>
          </cell>
          <cell r="AW160">
            <v>-0.25152087752738483</v>
          </cell>
          <cell r="AX160">
            <v>-1.0500000000000001E-2</v>
          </cell>
          <cell r="AY160">
            <v>-0.62037394952738478</v>
          </cell>
          <cell r="AZ160">
            <v>0</v>
          </cell>
          <cell r="BA160">
            <v>0.8727638504726154</v>
          </cell>
          <cell r="BC160">
            <v>0.58451661358557483</v>
          </cell>
          <cell r="BE160">
            <v>4.4999999999999998E-2</v>
          </cell>
          <cell r="BF160">
            <v>0.05</v>
          </cell>
          <cell r="BG160">
            <v>4.7500000000000001E-2</v>
          </cell>
          <cell r="BH160">
            <v>18.373975799423484</v>
          </cell>
          <cell r="BI160">
            <v>0</v>
          </cell>
          <cell r="BJ160">
            <v>18.373975799423484</v>
          </cell>
          <cell r="BK160">
            <v>457911.90595064877</v>
          </cell>
          <cell r="BL160">
            <v>508791.00661183195</v>
          </cell>
          <cell r="BM160">
            <v>483351.45628124033</v>
          </cell>
          <cell r="BN160">
            <v>-0.12309696871551512</v>
          </cell>
          <cell r="BO160">
            <v>16.91730096984341</v>
          </cell>
          <cell r="BP160">
            <v>1.4566748295800735</v>
          </cell>
          <cell r="BQ160">
            <v>8.6105628325506833E-2</v>
          </cell>
          <cell r="BS160">
            <v>500</v>
          </cell>
          <cell r="BT160">
            <v>352742.85714285716</v>
          </cell>
          <cell r="BU160">
            <v>175</v>
          </cell>
          <cell r="BV160">
            <v>123460</v>
          </cell>
          <cell r="BW160">
            <v>476202.85714285716</v>
          </cell>
          <cell r="BX160">
            <v>75000</v>
          </cell>
          <cell r="BY160">
            <v>551202.85714285716</v>
          </cell>
          <cell r="CA160">
            <v>1</v>
          </cell>
          <cell r="CB160">
            <v>1</v>
          </cell>
          <cell r="CC160">
            <v>1.2168E-2</v>
          </cell>
          <cell r="CD160">
            <v>27946.34</v>
          </cell>
        </row>
        <row r="161">
          <cell r="C161">
            <v>153</v>
          </cell>
          <cell r="D161" t="str">
            <v>Renaissance Villas</v>
          </cell>
          <cell r="E161" t="str">
            <v>Renaissance Villas</v>
          </cell>
          <cell r="F161" t="str">
            <v>San Francisco / Bay Area</v>
          </cell>
          <cell r="G161" t="str">
            <v>1627 University Avenue Berkeley CA 94703</v>
          </cell>
          <cell r="H161" t="str">
            <v xml:space="preserve">1627 University Avenue </v>
          </cell>
          <cell r="I161" t="str">
            <v>Berkeley</v>
          </cell>
          <cell r="J161" t="str">
            <v>CA</v>
          </cell>
          <cell r="K161" t="str">
            <v>94703</v>
          </cell>
          <cell r="L161" t="str">
            <v>Berkeley, CA</v>
          </cell>
          <cell r="M161">
            <v>1998</v>
          </cell>
          <cell r="N161">
            <v>1</v>
          </cell>
          <cell r="O161">
            <v>34</v>
          </cell>
          <cell r="P161">
            <v>721</v>
          </cell>
          <cell r="Q161">
            <v>0.98</v>
          </cell>
          <cell r="R161">
            <v>3080</v>
          </cell>
          <cell r="T161">
            <v>0.9</v>
          </cell>
          <cell r="U161">
            <v>4.4999999999999998E-2</v>
          </cell>
          <cell r="V161">
            <v>530000</v>
          </cell>
          <cell r="W161" t="str">
            <v>Cap Rate</v>
          </cell>
          <cell r="X161">
            <v>20</v>
          </cell>
          <cell r="Y161">
            <v>588235.29411764711</v>
          </cell>
          <cell r="Z161">
            <v>4.4999999999999998E-2</v>
          </cell>
          <cell r="AA161">
            <v>0</v>
          </cell>
          <cell r="AB161">
            <v>0.98</v>
          </cell>
          <cell r="AC161">
            <v>3080</v>
          </cell>
          <cell r="AD161">
            <v>34</v>
          </cell>
          <cell r="AE161">
            <v>721</v>
          </cell>
          <cell r="AG161">
            <v>0.05</v>
          </cell>
          <cell r="AH161">
            <v>292.60000000000002</v>
          </cell>
          <cell r="AI161">
            <v>0.24</v>
          </cell>
          <cell r="AJ161">
            <v>0.22905539907827238</v>
          </cell>
          <cell r="AK161">
            <v>20.506779510320069</v>
          </cell>
          <cell r="AL161">
            <v>0.704900038887742</v>
          </cell>
          <cell r="AM161">
            <v>0</v>
          </cell>
          <cell r="AN161">
            <v>-1.0200000000000001E-2</v>
          </cell>
          <cell r="AO161">
            <v>0.69470003888774201</v>
          </cell>
          <cell r="AQ161">
            <v>1.25664</v>
          </cell>
          <cell r="AR161">
            <v>-6.2831999999999999E-2</v>
          </cell>
          <cell r="AS161">
            <v>0.11938080000000002</v>
          </cell>
          <cell r="AT161">
            <v>1.3131888</v>
          </cell>
          <cell r="AU161">
            <v>-0.31516531199999998</v>
          </cell>
          <cell r="AV161">
            <v>-0.30079298464911763</v>
          </cell>
          <cell r="AW161">
            <v>-0.22557273248615678</v>
          </cell>
          <cell r="AX161">
            <v>-1.0200000000000001E-2</v>
          </cell>
          <cell r="AY161">
            <v>-0.55093804448615669</v>
          </cell>
          <cell r="AZ161">
            <v>0</v>
          </cell>
          <cell r="BA161">
            <v>0.76225075551384336</v>
          </cell>
          <cell r="BC161">
            <v>0.58045785610861389</v>
          </cell>
          <cell r="BE161">
            <v>4.4999999999999998E-2</v>
          </cell>
          <cell r="BF161">
            <v>0.05</v>
          </cell>
          <cell r="BG161">
            <v>4.7500000000000001E-2</v>
          </cell>
          <cell r="BH161">
            <v>16.047384326607229</v>
          </cell>
          <cell r="BI161">
            <v>0</v>
          </cell>
          <cell r="BJ161">
            <v>16.047384326607229</v>
          </cell>
          <cell r="BK161">
            <v>410135.59020640131</v>
          </cell>
          <cell r="BL161">
            <v>455706.21134044597</v>
          </cell>
          <cell r="BM161">
            <v>432920.90077342361</v>
          </cell>
          <cell r="BN161">
            <v>-0.21510028862965114</v>
          </cell>
          <cell r="BO161">
            <v>14.719310626296403</v>
          </cell>
          <cell r="BP161">
            <v>1.3280737003108261</v>
          </cell>
          <cell r="BQ161">
            <v>9.0226623653025584E-2</v>
          </cell>
          <cell r="BS161">
            <v>450</v>
          </cell>
          <cell r="BT161">
            <v>354467.64705882355</v>
          </cell>
          <cell r="BU161">
            <v>155</v>
          </cell>
          <cell r="BV161">
            <v>122094.41176470589</v>
          </cell>
          <cell r="BW161">
            <v>476562.05882352946</v>
          </cell>
          <cell r="BX161">
            <v>75000</v>
          </cell>
          <cell r="BY161">
            <v>551562.0588235294</v>
          </cell>
          <cell r="CA161">
            <v>1</v>
          </cell>
          <cell r="CB161">
            <v>1</v>
          </cell>
          <cell r="CC161">
            <v>1.2168E-2</v>
          </cell>
          <cell r="CD161">
            <v>30308.16</v>
          </cell>
        </row>
        <row r="162">
          <cell r="C162">
            <v>154</v>
          </cell>
          <cell r="D162" t="str">
            <v>Artech Building</v>
          </cell>
          <cell r="E162" t="str">
            <v>Artech Building</v>
          </cell>
          <cell r="F162" t="str">
            <v>San Francisco / Bay Area</v>
          </cell>
          <cell r="G162" t="str">
            <v>2002 Addison Street Berkeley CA 94704</v>
          </cell>
          <cell r="H162" t="str">
            <v xml:space="preserve">2002 Addison Street </v>
          </cell>
          <cell r="I162" t="str">
            <v>Berkeley</v>
          </cell>
          <cell r="J162" t="str">
            <v>CA</v>
          </cell>
          <cell r="K162" t="str">
            <v>94704</v>
          </cell>
          <cell r="L162" t="str">
            <v>Berkeley, CA</v>
          </cell>
          <cell r="M162">
            <v>2002</v>
          </cell>
          <cell r="N162">
            <v>1</v>
          </cell>
          <cell r="O162">
            <v>21</v>
          </cell>
          <cell r="P162">
            <v>676</v>
          </cell>
          <cell r="Q162">
            <v>1</v>
          </cell>
          <cell r="R162">
            <v>3768</v>
          </cell>
          <cell r="T162">
            <v>0.6</v>
          </cell>
          <cell r="U162">
            <v>4.2500000000000003E-2</v>
          </cell>
          <cell r="V162">
            <v>590000</v>
          </cell>
          <cell r="W162" t="str">
            <v>Cap Rate</v>
          </cell>
          <cell r="X162">
            <v>14.117647058823527</v>
          </cell>
          <cell r="Y162">
            <v>672268.90756302513</v>
          </cell>
          <cell r="Z162">
            <v>4.2500000000000003E-2</v>
          </cell>
          <cell r="AA162">
            <v>0</v>
          </cell>
          <cell r="AB162">
            <v>1</v>
          </cell>
          <cell r="AC162">
            <v>3768</v>
          </cell>
          <cell r="AD162">
            <v>21</v>
          </cell>
          <cell r="AE162">
            <v>676</v>
          </cell>
          <cell r="AG162">
            <v>0.05</v>
          </cell>
          <cell r="AH162">
            <v>357.96</v>
          </cell>
          <cell r="AI162">
            <v>0.24</v>
          </cell>
          <cell r="AJ162">
            <v>0.23790262140230656</v>
          </cell>
          <cell r="AK162">
            <v>24.669477048853604</v>
          </cell>
          <cell r="AL162">
            <v>0.5237576672242108</v>
          </cell>
          <cell r="AM162">
            <v>0</v>
          </cell>
          <cell r="AN162">
            <v>-6.3E-3</v>
          </cell>
          <cell r="AO162">
            <v>0.51745766722421083</v>
          </cell>
          <cell r="AQ162">
            <v>0.94953600000000005</v>
          </cell>
          <cell r="AR162">
            <v>-4.7476800000000006E-2</v>
          </cell>
          <cell r="AS162">
            <v>9.0205919999999995E-2</v>
          </cell>
          <cell r="AT162">
            <v>0.99226512000000011</v>
          </cell>
          <cell r="AU162">
            <v>-0.23814362880000001</v>
          </cell>
          <cell r="AV162">
            <v>-0.23606247317407431</v>
          </cell>
          <cell r="AW162">
            <v>-0.17604441165987803</v>
          </cell>
          <cell r="AX162">
            <v>-6.3E-3</v>
          </cell>
          <cell r="AY162">
            <v>-0.42048804045987798</v>
          </cell>
          <cell r="AZ162">
            <v>0</v>
          </cell>
          <cell r="BA162">
            <v>0.57177707954012214</v>
          </cell>
          <cell r="BC162">
            <v>0.57623418178815156</v>
          </cell>
          <cell r="BE162">
            <v>4.4999999999999998E-2</v>
          </cell>
          <cell r="BF162">
            <v>0.05</v>
          </cell>
          <cell r="BG162">
            <v>4.7500000000000001E-2</v>
          </cell>
          <cell r="BH162">
            <v>12.037412200844676</v>
          </cell>
          <cell r="BI162">
            <v>0</v>
          </cell>
          <cell r="BJ162">
            <v>12.037412200844676</v>
          </cell>
          <cell r="BK162">
            <v>493389.54097707203</v>
          </cell>
          <cell r="BL162">
            <v>548210.6010856356</v>
          </cell>
          <cell r="BM162">
            <v>520800.07103135379</v>
          </cell>
          <cell r="BN162">
            <v>-4.950275571347873E-2</v>
          </cell>
          <cell r="BO162">
            <v>10.936801491658429</v>
          </cell>
          <cell r="BP162">
            <v>1.1006107091862471</v>
          </cell>
          <cell r="BQ162">
            <v>0.10063369167170944</v>
          </cell>
          <cell r="BS162">
            <v>225</v>
          </cell>
          <cell r="BT162">
            <v>312964.28571428574</v>
          </cell>
          <cell r="BU162">
            <v>115</v>
          </cell>
          <cell r="BV162">
            <v>159959.52380952382</v>
          </cell>
          <cell r="BW162">
            <v>472923.80952380958</v>
          </cell>
          <cell r="BX162">
            <v>75000</v>
          </cell>
          <cell r="BY162">
            <v>547923.80952380958</v>
          </cell>
          <cell r="CA162">
            <v>1</v>
          </cell>
          <cell r="CB162">
            <v>1</v>
          </cell>
          <cell r="CC162">
            <v>1.2168E-2</v>
          </cell>
          <cell r="CD162">
            <v>29573.18</v>
          </cell>
        </row>
        <row r="163">
          <cell r="C163">
            <v>155</v>
          </cell>
          <cell r="D163" t="str">
            <v>Summit at Sausalito (fka Sausalito)</v>
          </cell>
          <cell r="E163" t="str">
            <v>Summit at Sausalito (fka Sausalito)</v>
          </cell>
          <cell r="F163" t="str">
            <v>San Francisco / Bay Area</v>
          </cell>
          <cell r="G163" t="str">
            <v>401 Sherwood Dr. Sausalito CA 94965</v>
          </cell>
          <cell r="H163" t="str">
            <v>401 Sherwood Dr.</v>
          </cell>
          <cell r="I163" t="str">
            <v xml:space="preserve"> Sausalito</v>
          </cell>
          <cell r="J163" t="str">
            <v>CA</v>
          </cell>
          <cell r="K163" t="str">
            <v>94965</v>
          </cell>
          <cell r="L163" t="str">
            <v>Sausalito, CA</v>
          </cell>
          <cell r="M163">
            <v>1978</v>
          </cell>
          <cell r="N163">
            <v>1</v>
          </cell>
          <cell r="O163">
            <v>198</v>
          </cell>
          <cell r="P163">
            <v>750</v>
          </cell>
          <cell r="Q163">
            <v>0.92</v>
          </cell>
          <cell r="R163">
            <v>2579</v>
          </cell>
          <cell r="T163">
            <v>4.7</v>
          </cell>
          <cell r="U163">
            <v>4.65E-2</v>
          </cell>
          <cell r="V163">
            <v>450000</v>
          </cell>
          <cell r="W163" t="str">
            <v>Cap Rate</v>
          </cell>
          <cell r="X163">
            <v>101.0752688172043</v>
          </cell>
          <cell r="Y163">
            <v>510481.15564244596</v>
          </cell>
          <cell r="Z163">
            <v>4.65E-2</v>
          </cell>
          <cell r="AA163">
            <v>0</v>
          </cell>
          <cell r="AB163">
            <v>0.92</v>
          </cell>
          <cell r="AC163">
            <v>2579</v>
          </cell>
          <cell r="AD163">
            <v>198</v>
          </cell>
          <cell r="AE163">
            <v>750</v>
          </cell>
          <cell r="AG163">
            <v>0.05</v>
          </cell>
          <cell r="AH163">
            <v>245.005</v>
          </cell>
          <cell r="AI163">
            <v>0.24</v>
          </cell>
          <cell r="AJ163">
            <v>0.21453658827408831</v>
          </cell>
          <cell r="AK163">
            <v>17.640646741067727</v>
          </cell>
          <cell r="AL163">
            <v>3.5312693833334547</v>
          </cell>
          <cell r="AM163">
            <v>0</v>
          </cell>
          <cell r="AN163">
            <v>-5.9400000000000001E-2</v>
          </cell>
          <cell r="AO163">
            <v>3.4718693833334546</v>
          </cell>
          <cell r="AQ163">
            <v>6.1277039999999996</v>
          </cell>
          <cell r="AR163">
            <v>-0.30638520000000002</v>
          </cell>
          <cell r="AS163">
            <v>0.58213188000000005</v>
          </cell>
          <cell r="AT163">
            <v>6.4034506799999997</v>
          </cell>
          <cell r="AU163">
            <v>-1.5368281631999998</v>
          </cell>
          <cell r="AV163">
            <v>-1.3737744620685908</v>
          </cell>
          <cell r="AW163">
            <v>-1.0393313280391658</v>
          </cell>
          <cell r="AX163">
            <v>-5.9400000000000001E-2</v>
          </cell>
          <cell r="AY163">
            <v>-2.6355594912391656</v>
          </cell>
          <cell r="AZ163">
            <v>0</v>
          </cell>
          <cell r="BA163">
            <v>3.7678911887608342</v>
          </cell>
          <cell r="BC163">
            <v>0.58841574286332043</v>
          </cell>
          <cell r="BE163">
            <v>0.04</v>
          </cell>
          <cell r="BF163">
            <v>4.4999999999999998E-2</v>
          </cell>
          <cell r="BG163">
            <v>4.2499999999999996E-2</v>
          </cell>
          <cell r="BH163">
            <v>88.656263264960813</v>
          </cell>
          <cell r="BI163">
            <v>0</v>
          </cell>
          <cell r="BJ163">
            <v>88.656263264960813</v>
          </cell>
          <cell r="BK163">
            <v>392014.37202372728</v>
          </cell>
          <cell r="BL163">
            <v>441016.16852669313</v>
          </cell>
          <cell r="BM163">
            <v>416515.2702752102</v>
          </cell>
          <cell r="BN163">
            <v>-0.16817233267033638</v>
          </cell>
          <cell r="BO163">
            <v>82.470023514491615</v>
          </cell>
          <cell r="BP163">
            <v>6.1862397504691984</v>
          </cell>
          <cell r="BQ163">
            <v>7.5011979951504992E-2</v>
          </cell>
          <cell r="BS163">
            <v>365</v>
          </cell>
          <cell r="BT163">
            <v>291048.7878787879</v>
          </cell>
          <cell r="BU163">
            <v>125</v>
          </cell>
          <cell r="BV163">
            <v>99674.242424242431</v>
          </cell>
          <cell r="BW163">
            <v>390723.03030303033</v>
          </cell>
          <cell r="BX163">
            <v>110000</v>
          </cell>
          <cell r="BY163">
            <v>500723.03030303033</v>
          </cell>
          <cell r="CA163">
            <v>1</v>
          </cell>
          <cell r="CB163">
            <v>1</v>
          </cell>
          <cell r="CC163">
            <v>1.0689000000000001E-2</v>
          </cell>
          <cell r="CD163">
            <v>91684.529999999984</v>
          </cell>
        </row>
        <row r="164">
          <cell r="C164">
            <v>156</v>
          </cell>
          <cell r="D164" t="str">
            <v>3003 Van Ness (fka Van Ness)</v>
          </cell>
          <cell r="E164" t="str">
            <v>3003 Van Ness (fka Van Ness)</v>
          </cell>
          <cell r="F164" t="str">
            <v>Washington, D.C.</v>
          </cell>
          <cell r="G164" t="str">
            <v>3003 Van Ness St. NW Washington DC 20008</v>
          </cell>
          <cell r="H164" t="str">
            <v xml:space="preserve">3003 Van Ness St. NW </v>
          </cell>
          <cell r="I164" t="str">
            <v>Washington</v>
          </cell>
          <cell r="J164" t="str">
            <v>DC</v>
          </cell>
          <cell r="K164" t="str">
            <v>20008</v>
          </cell>
          <cell r="L164" t="str">
            <v>Washington, D.C.</v>
          </cell>
          <cell r="M164">
            <v>1970</v>
          </cell>
          <cell r="N164">
            <v>1</v>
          </cell>
          <cell r="O164">
            <v>625</v>
          </cell>
          <cell r="P164">
            <v>972</v>
          </cell>
          <cell r="Q164">
            <v>0.96</v>
          </cell>
          <cell r="R164">
            <v>1897</v>
          </cell>
          <cell r="T164">
            <v>10.7</v>
          </cell>
          <cell r="U164">
            <v>4.7500000000000001E-2</v>
          </cell>
          <cell r="V164">
            <v>325000</v>
          </cell>
          <cell r="W164" t="str">
            <v>Cap Rate</v>
          </cell>
          <cell r="X164">
            <v>225.26315789473682</v>
          </cell>
          <cell r="Y164">
            <v>360421.05263157893</v>
          </cell>
          <cell r="Z164">
            <v>4.7500000000000001E-2</v>
          </cell>
          <cell r="AA164">
            <v>0</v>
          </cell>
          <cell r="AB164">
            <v>0.96</v>
          </cell>
          <cell r="AC164">
            <v>1984</v>
          </cell>
          <cell r="AD164">
            <v>625</v>
          </cell>
          <cell r="AE164">
            <v>972</v>
          </cell>
          <cell r="AG164">
            <v>0.05</v>
          </cell>
          <cell r="AH164">
            <v>69.440000000000012</v>
          </cell>
          <cell r="AI164">
            <v>0.2</v>
          </cell>
          <cell r="AJ164">
            <v>0.12473622576464677</v>
          </cell>
          <cell r="AK164">
            <v>15.835529737940361</v>
          </cell>
          <cell r="AL164">
            <v>10.006075353161064</v>
          </cell>
          <cell r="AM164">
            <v>0</v>
          </cell>
          <cell r="AN164">
            <v>-0.1875</v>
          </cell>
          <cell r="AO164">
            <v>9.818575353161064</v>
          </cell>
          <cell r="AQ164">
            <v>14.88</v>
          </cell>
          <cell r="AR164">
            <v>-0.74400000000000011</v>
          </cell>
          <cell r="AS164">
            <v>0.52080000000000015</v>
          </cell>
          <cell r="AT164">
            <v>14.6568</v>
          </cell>
          <cell r="AU164">
            <v>-2.9313600000000002</v>
          </cell>
          <cell r="AV164">
            <v>-1.8282339137872747</v>
          </cell>
          <cell r="AW164">
            <v>-1.7977591027496382</v>
          </cell>
          <cell r="AX164">
            <v>-0.1875</v>
          </cell>
          <cell r="AY164">
            <v>-4.9166191027496389</v>
          </cell>
          <cell r="AZ164">
            <v>0</v>
          </cell>
          <cell r="BA164">
            <v>9.7401808972503616</v>
          </cell>
          <cell r="BC164">
            <v>0.66455030410801552</v>
          </cell>
          <cell r="BE164">
            <v>4.2500000000000003E-2</v>
          </cell>
          <cell r="BF164">
            <v>4.4999999999999998E-2</v>
          </cell>
          <cell r="BG164">
            <v>4.3749999999999997E-2</v>
          </cell>
          <cell r="BH164">
            <v>222.63270622286541</v>
          </cell>
          <cell r="BI164">
            <v>0</v>
          </cell>
          <cell r="BJ164">
            <v>222.63270622286541</v>
          </cell>
          <cell r="BK164">
            <v>351900.66084311914</v>
          </cell>
          <cell r="BL164">
            <v>372600.69971624378</v>
          </cell>
          <cell r="BM164">
            <v>362250.68027968146</v>
          </cell>
          <cell r="BN164">
            <v>-0.15849591089090909</v>
          </cell>
          <cell r="BO164">
            <v>226.40667517480091</v>
          </cell>
          <cell r="BP164">
            <v>-3.7739689519355011</v>
          </cell>
          <cell r="BQ164">
            <v>-1.6668982701246504E-2</v>
          </cell>
          <cell r="BS164">
            <v>280</v>
          </cell>
          <cell r="BT164">
            <v>272160</v>
          </cell>
          <cell r="BU164">
            <v>60</v>
          </cell>
          <cell r="BV164">
            <v>58320</v>
          </cell>
          <cell r="BW164">
            <v>330480</v>
          </cell>
          <cell r="BX164">
            <v>100000</v>
          </cell>
          <cell r="BY164">
            <v>430480</v>
          </cell>
          <cell r="CA164">
            <v>0.95</v>
          </cell>
          <cell r="CB164">
            <v>1</v>
          </cell>
          <cell r="CC164">
            <v>8.5000000000000006E-3</v>
          </cell>
          <cell r="CD164">
            <v>0</v>
          </cell>
        </row>
        <row r="165">
          <cell r="C165">
            <v>157</v>
          </cell>
          <cell r="D165" t="str">
            <v>425 Mass</v>
          </cell>
          <cell r="E165" t="str">
            <v>425 Mass</v>
          </cell>
          <cell r="F165" t="str">
            <v>Washington, D.C.</v>
          </cell>
          <cell r="G165" t="str">
            <v>425 Massachusetts Avenue NW Washington DC 20001</v>
          </cell>
          <cell r="H165" t="str">
            <v xml:space="preserve">425 Massachusetts Avenue NW </v>
          </cell>
          <cell r="I165" t="str">
            <v>Washington</v>
          </cell>
          <cell r="J165" t="str">
            <v>DC</v>
          </cell>
          <cell r="K165" t="str">
            <v>20001</v>
          </cell>
          <cell r="L165" t="str">
            <v>Washington, D.C.</v>
          </cell>
          <cell r="M165">
            <v>2009</v>
          </cell>
          <cell r="N165">
            <v>1</v>
          </cell>
          <cell r="O165">
            <v>559</v>
          </cell>
          <cell r="P165">
            <v>916</v>
          </cell>
          <cell r="Q165">
            <v>0.97</v>
          </cell>
          <cell r="R165">
            <v>2815</v>
          </cell>
          <cell r="T165">
            <v>14</v>
          </cell>
          <cell r="U165">
            <v>4.2500000000000003E-2</v>
          </cell>
          <cell r="V165">
            <v>475000</v>
          </cell>
          <cell r="W165" t="str">
            <v>Cap Rate</v>
          </cell>
          <cell r="X165">
            <v>329.41176470588232</v>
          </cell>
          <cell r="Y165">
            <v>589287.59339156048</v>
          </cell>
          <cell r="Z165">
            <v>4.2500000000000003E-2</v>
          </cell>
          <cell r="AA165">
            <v>0</v>
          </cell>
          <cell r="AB165">
            <v>0.97</v>
          </cell>
          <cell r="AC165">
            <v>2815</v>
          </cell>
          <cell r="AD165">
            <v>559</v>
          </cell>
          <cell r="AE165">
            <v>916</v>
          </cell>
          <cell r="AG165">
            <v>0.05</v>
          </cell>
          <cell r="AH165">
            <v>98.525000000000006</v>
          </cell>
          <cell r="AI165">
            <v>0.2</v>
          </cell>
          <cell r="AJ165">
            <v>0.12473622576464675</v>
          </cell>
          <cell r="AK165">
            <v>22.468254139265177</v>
          </cell>
          <cell r="AL165">
            <v>12.697911358551574</v>
          </cell>
          <cell r="AM165">
            <v>6.9999999999999993E-2</v>
          </cell>
          <cell r="AN165">
            <v>-0.16769999999999999</v>
          </cell>
          <cell r="AO165">
            <v>12.600211358551574</v>
          </cell>
          <cell r="AQ165">
            <v>18.883019999999998</v>
          </cell>
          <cell r="AR165">
            <v>-0.94415099999999996</v>
          </cell>
          <cell r="AS165">
            <v>0.66090570000000004</v>
          </cell>
          <cell r="AT165">
            <v>18.599774699999998</v>
          </cell>
          <cell r="AU165">
            <v>-3.7199549399999996</v>
          </cell>
          <cell r="AV165">
            <v>-2.3200656961507646</v>
          </cell>
          <cell r="AW165">
            <v>-2.301880575243608</v>
          </cell>
          <cell r="AX165">
            <v>-0.16769999999999999</v>
          </cell>
          <cell r="AY165">
            <v>-6.1895355152436071</v>
          </cell>
          <cell r="AZ165">
            <v>6.9999999999999993E-2</v>
          </cell>
          <cell r="BA165">
            <v>12.480239184756391</v>
          </cell>
          <cell r="BC165">
            <v>0.67098872895252826</v>
          </cell>
          <cell r="BE165">
            <v>4.2500000000000003E-2</v>
          </cell>
          <cell r="BF165">
            <v>4.4999999999999998E-2</v>
          </cell>
          <cell r="BG165">
            <v>4.3749999999999997E-2</v>
          </cell>
          <cell r="BH165">
            <v>283.66260993728895</v>
          </cell>
          <cell r="BI165">
            <v>1.4</v>
          </cell>
          <cell r="BJ165">
            <v>285.06260993728893</v>
          </cell>
          <cell r="BK165">
            <v>499294.53642811504</v>
          </cell>
          <cell r="BL165">
            <v>528664.80327682768</v>
          </cell>
          <cell r="BM165">
            <v>513979.66985247133</v>
          </cell>
          <cell r="BN165">
            <v>0.17766398554777596</v>
          </cell>
          <cell r="BO165">
            <v>287.31463544753149</v>
          </cell>
          <cell r="BP165">
            <v>-3.6520255102425381</v>
          </cell>
          <cell r="BQ165">
            <v>-1.2710892727598178E-2</v>
          </cell>
          <cell r="BS165">
            <v>280</v>
          </cell>
          <cell r="BT165">
            <v>256480</v>
          </cell>
          <cell r="BU165">
            <v>60</v>
          </cell>
          <cell r="BV165">
            <v>54960</v>
          </cell>
          <cell r="BW165">
            <v>311440</v>
          </cell>
          <cell r="BX165">
            <v>125000</v>
          </cell>
          <cell r="BY165">
            <v>436440</v>
          </cell>
          <cell r="CA165">
            <v>0.95</v>
          </cell>
          <cell r="CB165">
            <v>1</v>
          </cell>
          <cell r="CC165">
            <v>8.5000000000000006E-3</v>
          </cell>
          <cell r="CD165">
            <v>0</v>
          </cell>
        </row>
        <row r="166">
          <cell r="C166">
            <v>158</v>
          </cell>
          <cell r="D166" t="str">
            <v>1500 Mass Ave</v>
          </cell>
          <cell r="E166" t="str">
            <v>1500 Mass Ave</v>
          </cell>
          <cell r="F166" t="str">
            <v>Washington, D.C.</v>
          </cell>
          <cell r="G166" t="str">
            <v>1500 Massachusetts Avenue NW Washington DC 20005</v>
          </cell>
          <cell r="H166" t="str">
            <v xml:space="preserve">1500 Massachusetts Avenue NW </v>
          </cell>
          <cell r="I166" t="str">
            <v>Washington</v>
          </cell>
          <cell r="J166" t="str">
            <v>DC</v>
          </cell>
          <cell r="K166" t="str">
            <v>20005</v>
          </cell>
          <cell r="L166" t="str">
            <v>Washington, D.C.</v>
          </cell>
          <cell r="M166">
            <v>1951</v>
          </cell>
          <cell r="N166">
            <v>1</v>
          </cell>
          <cell r="O166">
            <v>556</v>
          </cell>
          <cell r="P166">
            <v>558</v>
          </cell>
          <cell r="Q166">
            <v>0.95</v>
          </cell>
          <cell r="R166">
            <v>1765</v>
          </cell>
          <cell r="T166">
            <v>8</v>
          </cell>
          <cell r="U166">
            <v>4.4999999999999998E-2</v>
          </cell>
          <cell r="V166">
            <v>275000</v>
          </cell>
          <cell r="W166" t="str">
            <v>Cap Rate</v>
          </cell>
          <cell r="X166">
            <v>177.77777777777777</v>
          </cell>
          <cell r="Y166">
            <v>319744.20463629096</v>
          </cell>
          <cell r="Z166">
            <v>4.4999999999999998E-2</v>
          </cell>
          <cell r="AA166">
            <v>0</v>
          </cell>
          <cell r="AB166">
            <v>0.95</v>
          </cell>
          <cell r="AC166">
            <v>1783.482</v>
          </cell>
          <cell r="AD166">
            <v>556</v>
          </cell>
          <cell r="AE166">
            <v>558</v>
          </cell>
          <cell r="AG166">
            <v>0.05</v>
          </cell>
          <cell r="AH166">
            <v>62.421870000000006</v>
          </cell>
          <cell r="AI166">
            <v>0.2</v>
          </cell>
          <cell r="AJ166">
            <v>0.12203389939977446</v>
          </cell>
          <cell r="AK166">
            <v>14.29203878370277</v>
          </cell>
          <cell r="AL166">
            <v>8.0337836729398653</v>
          </cell>
          <cell r="AM166">
            <v>9.0000000000000011E-2</v>
          </cell>
          <cell r="AN166">
            <v>-0.1668</v>
          </cell>
          <cell r="AO166">
            <v>7.9569836729398649</v>
          </cell>
          <cell r="AQ166">
            <v>11.899391904</v>
          </cell>
          <cell r="AR166">
            <v>-0.59496959520000003</v>
          </cell>
          <cell r="AS166">
            <v>0.41647871664000008</v>
          </cell>
          <cell r="AT166">
            <v>11.72090102544</v>
          </cell>
          <cell r="AU166">
            <v>-2.3441802050880001</v>
          </cell>
          <cell r="AV166">
            <v>-1.4303472566132582</v>
          </cell>
          <cell r="AW166">
            <v>-1.4135503650370684</v>
          </cell>
          <cell r="AX166">
            <v>-0.1668</v>
          </cell>
          <cell r="AY166">
            <v>-3.9245305701250683</v>
          </cell>
          <cell r="AZ166">
            <v>9.0000000000000011E-2</v>
          </cell>
          <cell r="BA166">
            <v>7.8863704553149319</v>
          </cell>
          <cell r="BC166">
            <v>0.67284677502162249</v>
          </cell>
          <cell r="BE166">
            <v>4.2500000000000003E-2</v>
          </cell>
          <cell r="BF166">
            <v>4.7500000000000001E-2</v>
          </cell>
          <cell r="BG166">
            <v>4.4999999999999998E-2</v>
          </cell>
          <cell r="BH166">
            <v>173.25267678477627</v>
          </cell>
          <cell r="BI166">
            <v>1.8</v>
          </cell>
          <cell r="BJ166">
            <v>175.05267678477628</v>
          </cell>
          <cell r="BK166">
            <v>300885.02702532144</v>
          </cell>
          <cell r="BL166">
            <v>336283.26549888868</v>
          </cell>
          <cell r="BM166">
            <v>318584.14626210509</v>
          </cell>
          <cell r="BN166">
            <v>-0.21662204617363756</v>
          </cell>
          <cell r="BO166">
            <v>177.13278532173044</v>
          </cell>
          <cell r="BP166">
            <v>-3.8801085369541681</v>
          </cell>
          <cell r="BQ166">
            <v>-2.1905083973622563E-2</v>
          </cell>
          <cell r="BS166">
            <v>360</v>
          </cell>
          <cell r="BT166">
            <v>200880</v>
          </cell>
          <cell r="BU166">
            <v>100</v>
          </cell>
          <cell r="BV166">
            <v>55800</v>
          </cell>
          <cell r="BW166">
            <v>256680</v>
          </cell>
          <cell r="BX166">
            <v>150000</v>
          </cell>
          <cell r="BY166">
            <v>406680</v>
          </cell>
          <cell r="CA166">
            <v>0.95</v>
          </cell>
          <cell r="CB166">
            <v>1</v>
          </cell>
          <cell r="CC166">
            <v>8.5000000000000006E-3</v>
          </cell>
          <cell r="CD166">
            <v>0</v>
          </cell>
        </row>
        <row r="167">
          <cell r="C167">
            <v>159</v>
          </cell>
          <cell r="D167" t="str">
            <v>Connecticut Heights</v>
          </cell>
          <cell r="E167" t="str">
            <v>Connecticut Heights</v>
          </cell>
          <cell r="F167" t="str">
            <v>Washington, D.C.</v>
          </cell>
          <cell r="G167" t="str">
            <v>4850 Connecticut Ave. NW Washington DC 20008</v>
          </cell>
          <cell r="H167" t="str">
            <v xml:space="preserve">4850 Connecticut Ave. NW </v>
          </cell>
          <cell r="I167" t="str">
            <v>Washington</v>
          </cell>
          <cell r="J167" t="str">
            <v>DC</v>
          </cell>
          <cell r="K167" t="str">
            <v>20008</v>
          </cell>
          <cell r="L167" t="str">
            <v>Washington, D.C.</v>
          </cell>
          <cell r="M167">
            <v>1974</v>
          </cell>
          <cell r="N167">
            <v>1</v>
          </cell>
          <cell r="O167">
            <v>518</v>
          </cell>
          <cell r="P167">
            <v>639.22307692307697</v>
          </cell>
          <cell r="Q167">
            <v>0.96</v>
          </cell>
          <cell r="R167">
            <v>1762.2634615384616</v>
          </cell>
          <cell r="T167">
            <v>8.8000000000000007</v>
          </cell>
          <cell r="U167">
            <v>4.4999999999999998E-2</v>
          </cell>
          <cell r="V167">
            <v>325000</v>
          </cell>
          <cell r="W167" t="str">
            <v>Cap Rate</v>
          </cell>
          <cell r="X167">
            <v>195.55555555555557</v>
          </cell>
          <cell r="Y167">
            <v>377520.37752037757</v>
          </cell>
          <cell r="Z167">
            <v>4.4999999999999998E-2</v>
          </cell>
          <cell r="AA167">
            <v>0</v>
          </cell>
          <cell r="AB167">
            <v>0.96</v>
          </cell>
          <cell r="AC167">
            <v>1623</v>
          </cell>
          <cell r="AD167">
            <v>518</v>
          </cell>
          <cell r="AE167">
            <v>619</v>
          </cell>
          <cell r="AG167">
            <v>0.05</v>
          </cell>
          <cell r="AH167">
            <v>56.805000000000007</v>
          </cell>
          <cell r="AI167">
            <v>0.2</v>
          </cell>
          <cell r="AJ167">
            <v>0.11898794078669067</v>
          </cell>
          <cell r="AK167">
            <v>13.064440002259834</v>
          </cell>
          <cell r="AL167">
            <v>6.8418211003034708</v>
          </cell>
          <cell r="AM167">
            <v>0</v>
          </cell>
          <cell r="AN167">
            <v>-0.15540000000000001</v>
          </cell>
          <cell r="AO167">
            <v>6.6864211003034706</v>
          </cell>
          <cell r="AQ167">
            <v>10.088568</v>
          </cell>
          <cell r="AR167">
            <v>-0.5044284</v>
          </cell>
          <cell r="AS167">
            <v>0.35309988000000009</v>
          </cell>
          <cell r="AT167">
            <v>9.9372394800000006</v>
          </cell>
          <cell r="AU167">
            <v>-1.9874478960000002</v>
          </cell>
          <cell r="AV167">
            <v>-1.1824116628294048</v>
          </cell>
          <cell r="AW167">
            <v>-1.158577304018408</v>
          </cell>
          <cell r="AX167">
            <v>-0.15540000000000001</v>
          </cell>
          <cell r="AY167">
            <v>-3.3014252000184081</v>
          </cell>
          <cell r="AZ167">
            <v>0</v>
          </cell>
          <cell r="BA167">
            <v>6.6358142799815925</v>
          </cell>
          <cell r="BC167">
            <v>0.66777240231927992</v>
          </cell>
          <cell r="BE167">
            <v>4.4999999999999998E-2</v>
          </cell>
          <cell r="BF167">
            <v>4.7500000000000001E-2</v>
          </cell>
          <cell r="BG167">
            <v>4.6249999999999999E-2</v>
          </cell>
          <cell r="BH167">
            <v>143.47706551311552</v>
          </cell>
          <cell r="BI167">
            <v>0</v>
          </cell>
          <cell r="BJ167">
            <v>143.47706551311552</v>
          </cell>
          <cell r="BK167">
            <v>275040.8421528386</v>
          </cell>
          <cell r="BL167">
            <v>290320.88893910742</v>
          </cell>
          <cell r="BM167">
            <v>282680.86554597301</v>
          </cell>
          <cell r="BN167">
            <v>-0.22800648456735118</v>
          </cell>
          <cell r="BO167">
            <v>146.42868835281402</v>
          </cell>
          <cell r="BP167">
            <v>-2.9516228396985014</v>
          </cell>
          <cell r="BQ167">
            <v>-2.0157408175279778E-2</v>
          </cell>
          <cell r="BS167">
            <v>340</v>
          </cell>
          <cell r="BT167">
            <v>210460</v>
          </cell>
          <cell r="BU167">
            <v>90</v>
          </cell>
          <cell r="BV167">
            <v>55710</v>
          </cell>
          <cell r="BW167">
            <v>266170</v>
          </cell>
          <cell r="BX167">
            <v>100000</v>
          </cell>
          <cell r="BY167">
            <v>366170</v>
          </cell>
          <cell r="CA167">
            <v>0.95</v>
          </cell>
          <cell r="CB167">
            <v>1</v>
          </cell>
          <cell r="CC167">
            <v>8.5000000000000006E-3</v>
          </cell>
          <cell r="CD167">
            <v>0</v>
          </cell>
        </row>
        <row r="168">
          <cell r="C168">
            <v>160</v>
          </cell>
          <cell r="D168" t="str">
            <v>2400 M St.</v>
          </cell>
          <cell r="E168" t="str">
            <v>2400 M St.</v>
          </cell>
          <cell r="F168" t="str">
            <v>Washington, D.C.</v>
          </cell>
          <cell r="G168" t="str">
            <v>2400 M Street NW Washington DC 20037</v>
          </cell>
          <cell r="H168" t="str">
            <v xml:space="preserve">2400 M Street NW </v>
          </cell>
          <cell r="I168" t="str">
            <v>Washington</v>
          </cell>
          <cell r="J168" t="str">
            <v>DC</v>
          </cell>
          <cell r="K168" t="str">
            <v>20037</v>
          </cell>
          <cell r="L168" t="str">
            <v>Washington, D.C.</v>
          </cell>
          <cell r="M168">
            <v>2006</v>
          </cell>
          <cell r="N168">
            <v>1</v>
          </cell>
          <cell r="O168">
            <v>359</v>
          </cell>
          <cell r="P168">
            <v>998</v>
          </cell>
          <cell r="Q168">
            <v>0.98</v>
          </cell>
          <cell r="R168">
            <v>3124</v>
          </cell>
          <cell r="T168">
            <v>10</v>
          </cell>
          <cell r="U168">
            <v>4.2500000000000003E-2</v>
          </cell>
          <cell r="V168">
            <v>525000</v>
          </cell>
          <cell r="W168" t="str">
            <v>Cap Rate</v>
          </cell>
          <cell r="X168">
            <v>235.29411764705881</v>
          </cell>
          <cell r="Y168">
            <v>655415.36949041451</v>
          </cell>
          <cell r="Z168">
            <v>4.2500000000000003E-2</v>
          </cell>
          <cell r="AA168">
            <v>0</v>
          </cell>
          <cell r="AB168">
            <v>0.98</v>
          </cell>
          <cell r="AC168">
            <v>3100.5194999999999</v>
          </cell>
          <cell r="AD168">
            <v>359</v>
          </cell>
          <cell r="AE168">
            <v>998</v>
          </cell>
          <cell r="AG168">
            <v>0.05</v>
          </cell>
          <cell r="AH168">
            <v>108.51818250000001</v>
          </cell>
          <cell r="AI168">
            <v>0.2</v>
          </cell>
          <cell r="AJ168">
            <v>0.12473622576464675</v>
          </cell>
          <cell r="AK168">
            <v>24.747161665984866</v>
          </cell>
          <cell r="AL168">
            <v>8.9819575795075401</v>
          </cell>
          <cell r="AM168">
            <v>0.34500000000000003</v>
          </cell>
          <cell r="AN168">
            <v>-0.1077</v>
          </cell>
          <cell r="AO168">
            <v>9.2192575795075413</v>
          </cell>
          <cell r="AQ168">
            <v>13.357038005999998</v>
          </cell>
          <cell r="AR168">
            <v>-0.66785190029999997</v>
          </cell>
          <cell r="AS168">
            <v>0.46749633021000003</v>
          </cell>
          <cell r="AT168">
            <v>13.156682435909998</v>
          </cell>
          <cell r="AU168">
            <v>-2.6313364871819998</v>
          </cell>
          <cell r="AV168">
            <v>-1.641114910639432</v>
          </cell>
          <cell r="AW168">
            <v>-1.6702389128987667</v>
          </cell>
          <cell r="AX168">
            <v>-0.1077</v>
          </cell>
          <cell r="AY168">
            <v>-4.4092754000807668</v>
          </cell>
          <cell r="AZ168">
            <v>0.34500000000000003</v>
          </cell>
          <cell r="BA168">
            <v>9.0924070358292308</v>
          </cell>
          <cell r="BC168">
            <v>0.69108660789837961</v>
          </cell>
          <cell r="BE168">
            <v>4.2500000000000003E-2</v>
          </cell>
          <cell r="BF168">
            <v>4.4999999999999998E-2</v>
          </cell>
          <cell r="BG168">
            <v>4.3749999999999997E-2</v>
          </cell>
          <cell r="BH168">
            <v>199.94073224752526</v>
          </cell>
          <cell r="BI168">
            <v>6.9</v>
          </cell>
          <cell r="BJ168">
            <v>206.84073224752527</v>
          </cell>
          <cell r="BK168">
            <v>549936.92591077473</v>
          </cell>
          <cell r="BL168">
            <v>582286.15684670268</v>
          </cell>
          <cell r="BM168">
            <v>566111.54137873871</v>
          </cell>
          <cell r="BN168">
            <v>0.1569352190360882</v>
          </cell>
          <cell r="BO168">
            <v>203.23404335496721</v>
          </cell>
          <cell r="BP168">
            <v>-3.2933111074419514</v>
          </cell>
          <cell r="BQ168">
            <v>-1.6204524857530322E-2</v>
          </cell>
          <cell r="BS168">
            <v>280</v>
          </cell>
          <cell r="BT168">
            <v>279440</v>
          </cell>
          <cell r="BU168">
            <v>60</v>
          </cell>
          <cell r="BV168">
            <v>59880</v>
          </cell>
          <cell r="BW168">
            <v>339320</v>
          </cell>
          <cell r="BX168">
            <v>150000</v>
          </cell>
          <cell r="BY168">
            <v>489320</v>
          </cell>
          <cell r="CA168">
            <v>0.95</v>
          </cell>
          <cell r="CB168">
            <v>1</v>
          </cell>
          <cell r="CC168">
            <v>8.5000000000000006E-3</v>
          </cell>
          <cell r="CD168">
            <v>0</v>
          </cell>
        </row>
        <row r="169">
          <cell r="C169">
            <v>161</v>
          </cell>
          <cell r="D169" t="str">
            <v>Flats at DuPont Circle</v>
          </cell>
          <cell r="E169" t="str">
            <v>Flats at DuPont Circle</v>
          </cell>
          <cell r="F169" t="str">
            <v>Washington, D.C.</v>
          </cell>
          <cell r="G169" t="str">
            <v>2000 N St. NW Washington DC 20036</v>
          </cell>
          <cell r="H169" t="str">
            <v xml:space="preserve">2000 N St. NW </v>
          </cell>
          <cell r="I169" t="str">
            <v>Washington</v>
          </cell>
          <cell r="J169" t="str">
            <v>DC</v>
          </cell>
          <cell r="K169" t="str">
            <v>20036</v>
          </cell>
          <cell r="L169" t="str">
            <v>Washington, D.C.</v>
          </cell>
          <cell r="M169">
            <v>1967</v>
          </cell>
          <cell r="N169">
            <v>1</v>
          </cell>
          <cell r="O169">
            <v>306</v>
          </cell>
          <cell r="P169">
            <v>606</v>
          </cell>
          <cell r="Q169">
            <v>0.95</v>
          </cell>
          <cell r="R169">
            <v>2320</v>
          </cell>
          <cell r="T169">
            <v>6.4</v>
          </cell>
          <cell r="U169">
            <v>4.2500000000000003E-2</v>
          </cell>
          <cell r="V169">
            <v>400000</v>
          </cell>
          <cell r="W169" t="str">
            <v>Cap Rate</v>
          </cell>
          <cell r="X169">
            <v>150.58823529411765</v>
          </cell>
          <cell r="Y169">
            <v>492118.41599384858</v>
          </cell>
          <cell r="Z169">
            <v>4.2500000000000003E-2</v>
          </cell>
          <cell r="AA169">
            <v>0</v>
          </cell>
          <cell r="AB169">
            <v>0.95</v>
          </cell>
          <cell r="AC169">
            <v>2421.0426000000002</v>
          </cell>
          <cell r="AD169">
            <v>306</v>
          </cell>
          <cell r="AE169">
            <v>606</v>
          </cell>
          <cell r="AG169">
            <v>0.05</v>
          </cell>
          <cell r="AH169">
            <v>84.736491000000015</v>
          </cell>
          <cell r="AI169">
            <v>0.2</v>
          </cell>
          <cell r="AJ169">
            <v>0.12810358403079528</v>
          </cell>
          <cell r="AK169">
            <v>19.227473977932405</v>
          </cell>
          <cell r="AL169">
            <v>5.9483267146570356</v>
          </cell>
          <cell r="AM169">
            <v>0</v>
          </cell>
          <cell r="AN169">
            <v>-9.1800000000000007E-2</v>
          </cell>
          <cell r="AO169">
            <v>5.8565267146570354</v>
          </cell>
          <cell r="AQ169">
            <v>8.890068427200001</v>
          </cell>
          <cell r="AR169">
            <v>-0.44450342136000009</v>
          </cell>
          <cell r="AS169">
            <v>0.31115239495200003</v>
          </cell>
          <cell r="AT169">
            <v>8.7567174007920006</v>
          </cell>
          <cell r="AU169">
            <v>-1.7513434801584002</v>
          </cell>
          <cell r="AV169">
            <v>-1.1217668833862853</v>
          </cell>
          <cell r="AW169">
            <v>-1.103847936907886</v>
          </cell>
          <cell r="AX169">
            <v>-9.1800000000000007E-2</v>
          </cell>
          <cell r="AY169">
            <v>-2.9469914170662861</v>
          </cell>
          <cell r="AZ169">
            <v>0</v>
          </cell>
          <cell r="BA169">
            <v>5.8097259837257145</v>
          </cell>
          <cell r="BC169">
            <v>0.66345934416020491</v>
          </cell>
          <cell r="BE169">
            <v>0.04</v>
          </cell>
          <cell r="BF169">
            <v>4.4999999999999998E-2</v>
          </cell>
          <cell r="BG169">
            <v>4.2499999999999996E-2</v>
          </cell>
          <cell r="BH169">
            <v>136.69943491119329</v>
          </cell>
          <cell r="BI169">
            <v>0</v>
          </cell>
          <cell r="BJ169">
            <v>136.69943491119329</v>
          </cell>
          <cell r="BK169">
            <v>427277.19950960902</v>
          </cell>
          <cell r="BL169">
            <v>480686.84944831009</v>
          </cell>
          <cell r="BM169">
            <v>453982.02447895956</v>
          </cell>
          <cell r="BN169">
            <v>-1.1836124285850014E-3</v>
          </cell>
          <cell r="BO169">
            <v>138.91849949056163</v>
          </cell>
          <cell r="BP169">
            <v>-2.2190645793683359</v>
          </cell>
          <cell r="BQ169">
            <v>-1.5973859403218715E-2</v>
          </cell>
          <cell r="BS169">
            <v>340</v>
          </cell>
          <cell r="BT169">
            <v>206040</v>
          </cell>
          <cell r="BU169">
            <v>80</v>
          </cell>
          <cell r="BV169">
            <v>48480</v>
          </cell>
          <cell r="BW169">
            <v>254520</v>
          </cell>
          <cell r="BX169">
            <v>200000</v>
          </cell>
          <cell r="BY169">
            <v>454520</v>
          </cell>
          <cell r="CA169">
            <v>0.95</v>
          </cell>
          <cell r="CB169">
            <v>1</v>
          </cell>
          <cell r="CC169">
            <v>8.5000000000000006E-3</v>
          </cell>
          <cell r="CD169">
            <v>0</v>
          </cell>
        </row>
        <row r="170">
          <cell r="C170">
            <v>162</v>
          </cell>
          <cell r="D170" t="str">
            <v>Alban Towers</v>
          </cell>
          <cell r="E170" t="str">
            <v>Alban Towers</v>
          </cell>
          <cell r="F170" t="str">
            <v>Washington, D.C.</v>
          </cell>
          <cell r="G170" t="str">
            <v>3700 Massachusetts Ave. NW Washington DC 20016</v>
          </cell>
          <cell r="H170" t="str">
            <v xml:space="preserve">3700 Massachusetts Ave. NW </v>
          </cell>
          <cell r="I170" t="str">
            <v>Washington</v>
          </cell>
          <cell r="J170" t="str">
            <v>DC</v>
          </cell>
          <cell r="K170" t="str">
            <v>20016</v>
          </cell>
          <cell r="L170" t="str">
            <v>Washington, D.C.</v>
          </cell>
          <cell r="M170">
            <v>1934</v>
          </cell>
          <cell r="N170">
            <v>1</v>
          </cell>
          <cell r="O170">
            <v>229</v>
          </cell>
          <cell r="P170">
            <v>896</v>
          </cell>
          <cell r="Q170">
            <v>0.96</v>
          </cell>
          <cell r="R170">
            <v>2680</v>
          </cell>
          <cell r="T170">
            <v>6</v>
          </cell>
          <cell r="U170">
            <v>4.4999999999999998E-2</v>
          </cell>
          <cell r="V170">
            <v>500000</v>
          </cell>
          <cell r="W170" t="str">
            <v>Cap Rate</v>
          </cell>
          <cell r="X170">
            <v>133.33333333333334</v>
          </cell>
          <cell r="Y170">
            <v>582241.63027656486</v>
          </cell>
          <cell r="Z170">
            <v>4.4999999999999998E-2</v>
          </cell>
          <cell r="AA170">
            <v>0</v>
          </cell>
          <cell r="AB170">
            <v>0.96</v>
          </cell>
          <cell r="AC170">
            <v>2801</v>
          </cell>
          <cell r="AD170">
            <v>229</v>
          </cell>
          <cell r="AE170">
            <v>896</v>
          </cell>
          <cell r="AG170">
            <v>0.05</v>
          </cell>
          <cell r="AH170">
            <v>98.035000000000011</v>
          </cell>
          <cell r="AI170">
            <v>0.2</v>
          </cell>
          <cell r="AJ170">
            <v>0.11898794078669069</v>
          </cell>
          <cell r="AK170">
            <v>22.546824674263586</v>
          </cell>
          <cell r="AL170">
            <v>5.220018301760831</v>
          </cell>
          <cell r="AM170">
            <v>0</v>
          </cell>
          <cell r="AN170">
            <v>-6.8699999999999997E-2</v>
          </cell>
          <cell r="AO170">
            <v>5.1513183017608313</v>
          </cell>
          <cell r="AQ170">
            <v>7.6971480000000003</v>
          </cell>
          <cell r="AR170">
            <v>-0.38485740000000002</v>
          </cell>
          <cell r="AS170">
            <v>0.26940018000000004</v>
          </cell>
          <cell r="AT170">
            <v>7.5816907800000006</v>
          </cell>
          <cell r="AU170">
            <v>-1.5163381560000002</v>
          </cell>
          <cell r="AV170">
            <v>-0.90212977359363877</v>
          </cell>
          <cell r="AW170">
            <v>-0.89135701682098489</v>
          </cell>
          <cell r="AX170">
            <v>-6.8699999999999997E-2</v>
          </cell>
          <cell r="AY170">
            <v>-2.4763951728209852</v>
          </cell>
          <cell r="AZ170">
            <v>0</v>
          </cell>
          <cell r="BA170">
            <v>5.1052956071790154</v>
          </cell>
          <cell r="BC170">
            <v>0.67337164694799323</v>
          </cell>
          <cell r="BE170">
            <v>4.4999999999999998E-2</v>
          </cell>
          <cell r="BF170">
            <v>4.7500000000000001E-2</v>
          </cell>
          <cell r="BG170">
            <v>4.6249999999999999E-2</v>
          </cell>
          <cell r="BH170">
            <v>110.38476988495168</v>
          </cell>
          <cell r="BI170">
            <v>0</v>
          </cell>
          <cell r="BJ170">
            <v>110.38476988495168</v>
          </cell>
          <cell r="BK170">
            <v>474669.99314239126</v>
          </cell>
          <cell r="BL170">
            <v>501040.5483169686</v>
          </cell>
          <cell r="BM170">
            <v>487855.27072967996</v>
          </cell>
          <cell r="BN170">
            <v>0.13549779054482824</v>
          </cell>
          <cell r="BO170">
            <v>111.71885699709672</v>
          </cell>
          <cell r="BP170">
            <v>-1.3340871121450419</v>
          </cell>
          <cell r="BQ170">
            <v>-1.1941467608997391E-2</v>
          </cell>
          <cell r="BS170">
            <v>280</v>
          </cell>
          <cell r="BT170">
            <v>250880</v>
          </cell>
          <cell r="BU170">
            <v>60</v>
          </cell>
          <cell r="BV170">
            <v>53760</v>
          </cell>
          <cell r="BW170">
            <v>304640</v>
          </cell>
          <cell r="BX170">
            <v>125000</v>
          </cell>
          <cell r="BY170">
            <v>429640</v>
          </cell>
          <cell r="CA170">
            <v>0.95</v>
          </cell>
          <cell r="CB170">
            <v>1</v>
          </cell>
          <cell r="CC170">
            <v>8.5000000000000006E-3</v>
          </cell>
          <cell r="CD170">
            <v>0</v>
          </cell>
        </row>
        <row r="171">
          <cell r="C171">
            <v>163</v>
          </cell>
          <cell r="D171" t="str">
            <v>Cleveland House</v>
          </cell>
          <cell r="E171" t="str">
            <v>Cleveland House</v>
          </cell>
          <cell r="F171" t="str">
            <v>Washington, D.C.</v>
          </cell>
          <cell r="G171" t="str">
            <v>2727 29th St. NW Washington DC 20008</v>
          </cell>
          <cell r="H171" t="str">
            <v xml:space="preserve">2727 29th St. NW </v>
          </cell>
          <cell r="I171" t="str">
            <v>Washington</v>
          </cell>
          <cell r="J171" t="str">
            <v>DC</v>
          </cell>
          <cell r="K171" t="str">
            <v>20008</v>
          </cell>
          <cell r="L171" t="str">
            <v>Washington, D.C.</v>
          </cell>
          <cell r="M171">
            <v>1953</v>
          </cell>
          <cell r="N171">
            <v>1</v>
          </cell>
          <cell r="O171">
            <v>214</v>
          </cell>
          <cell r="P171">
            <v>898</v>
          </cell>
          <cell r="Q171">
            <v>0.95</v>
          </cell>
          <cell r="R171">
            <v>2132</v>
          </cell>
          <cell r="T171">
            <v>4.5</v>
          </cell>
          <cell r="U171">
            <v>4.4999999999999998E-2</v>
          </cell>
          <cell r="V171">
            <v>400000</v>
          </cell>
          <cell r="W171" t="str">
            <v>Cap Rate</v>
          </cell>
          <cell r="X171">
            <v>100</v>
          </cell>
          <cell r="Y171">
            <v>467289.7196261682</v>
          </cell>
          <cell r="Z171">
            <v>4.4999999999999998E-2</v>
          </cell>
          <cell r="AA171">
            <v>0</v>
          </cell>
          <cell r="AB171">
            <v>0.95</v>
          </cell>
          <cell r="AC171">
            <v>2464</v>
          </cell>
          <cell r="AD171">
            <v>214</v>
          </cell>
          <cell r="AE171">
            <v>898</v>
          </cell>
          <cell r="AG171">
            <v>0.05</v>
          </cell>
          <cell r="AH171">
            <v>86.240000000000009</v>
          </cell>
          <cell r="AI171">
            <v>0.2</v>
          </cell>
          <cell r="AJ171">
            <v>0.11651517668557326</v>
          </cell>
          <cell r="AK171">
            <v>19.906140066924557</v>
          </cell>
          <cell r="AL171">
            <v>4.3067730280393954</v>
          </cell>
          <cell r="AM171">
            <v>0</v>
          </cell>
          <cell r="AN171">
            <v>-6.4199999999999993E-2</v>
          </cell>
          <cell r="AO171">
            <v>4.2425730280393958</v>
          </cell>
          <cell r="AQ171">
            <v>6.3275519999999998</v>
          </cell>
          <cell r="AR171">
            <v>-0.31637760000000004</v>
          </cell>
          <cell r="AS171">
            <v>0.22146432000000002</v>
          </cell>
          <cell r="AT171">
            <v>6.2326387199999997</v>
          </cell>
          <cell r="AU171">
            <v>-1.246527744</v>
          </cell>
          <cell r="AV171">
            <v>-0.72619700167814516</v>
          </cell>
          <cell r="AW171">
            <v>-0.71514945805128205</v>
          </cell>
          <cell r="AX171">
            <v>-6.4199999999999993E-2</v>
          </cell>
          <cell r="AY171">
            <v>-2.0258772020512819</v>
          </cell>
          <cell r="AZ171">
            <v>0</v>
          </cell>
          <cell r="BA171">
            <v>4.2067615179487179</v>
          </cell>
          <cell r="BC171">
            <v>0.67495674094658864</v>
          </cell>
          <cell r="BE171">
            <v>4.4999999999999998E-2</v>
          </cell>
          <cell r="BF171">
            <v>4.9999999999999996E-2</v>
          </cell>
          <cell r="BG171">
            <v>4.7500000000000001E-2</v>
          </cell>
          <cell r="BH171">
            <v>88.563400377867751</v>
          </cell>
          <cell r="BI171">
            <v>0</v>
          </cell>
          <cell r="BJ171">
            <v>88.563400377867751</v>
          </cell>
          <cell r="BK171">
            <v>398122.80133849115</v>
          </cell>
          <cell r="BL171">
            <v>442358.66815387906</v>
          </cell>
          <cell r="BM171">
            <v>420240.73474618513</v>
          </cell>
          <cell r="BN171">
            <v>0.250604811315017</v>
          </cell>
          <cell r="BO171">
            <v>89.931517235683614</v>
          </cell>
          <cell r="BP171">
            <v>-1.3681168578158633</v>
          </cell>
          <cell r="BQ171">
            <v>-1.5212874194376558E-2</v>
          </cell>
          <cell r="BS171">
            <v>180</v>
          </cell>
          <cell r="BT171">
            <v>161640</v>
          </cell>
          <cell r="BU171">
            <v>55</v>
          </cell>
          <cell r="BV171">
            <v>49390</v>
          </cell>
          <cell r="BW171">
            <v>211030</v>
          </cell>
          <cell r="BX171">
            <v>125000</v>
          </cell>
          <cell r="BY171">
            <v>336030</v>
          </cell>
          <cell r="CA171">
            <v>0.95</v>
          </cell>
          <cell r="CB171">
            <v>1</v>
          </cell>
          <cell r="CC171">
            <v>8.5000000000000006E-3</v>
          </cell>
          <cell r="CD171">
            <v>0</v>
          </cell>
        </row>
        <row r="172">
          <cell r="C172">
            <v>164</v>
          </cell>
          <cell r="D172" t="str">
            <v>2501 Porter</v>
          </cell>
          <cell r="E172" t="str">
            <v>2501 Porter</v>
          </cell>
          <cell r="F172" t="str">
            <v>Washington, D.C.</v>
          </cell>
          <cell r="G172" t="str">
            <v>2501 Porter St. NW Washington DC 20008</v>
          </cell>
          <cell r="H172" t="str">
            <v xml:space="preserve">2501 Porter St. NW </v>
          </cell>
          <cell r="I172" t="str">
            <v>Washington</v>
          </cell>
          <cell r="J172" t="str">
            <v>DC</v>
          </cell>
          <cell r="K172" t="str">
            <v>20008</v>
          </cell>
          <cell r="L172" t="str">
            <v>Washington, D.C.</v>
          </cell>
          <cell r="M172">
            <v>1988</v>
          </cell>
          <cell r="N172">
            <v>1</v>
          </cell>
          <cell r="O172">
            <v>202</v>
          </cell>
          <cell r="P172">
            <v>758</v>
          </cell>
          <cell r="Q172">
            <v>0.95</v>
          </cell>
          <cell r="R172">
            <v>2213</v>
          </cell>
          <cell r="T172">
            <v>4.3</v>
          </cell>
          <cell r="U172">
            <v>4.4999999999999998E-2</v>
          </cell>
          <cell r="V172">
            <v>400000</v>
          </cell>
          <cell r="W172" t="str">
            <v>Cap Rate</v>
          </cell>
          <cell r="X172">
            <v>95.555555555555557</v>
          </cell>
          <cell r="Y172">
            <v>473047.30473047303</v>
          </cell>
          <cell r="Z172">
            <v>4.4999999999999998E-2</v>
          </cell>
          <cell r="AA172">
            <v>0</v>
          </cell>
          <cell r="AB172">
            <v>0.95</v>
          </cell>
          <cell r="AC172">
            <v>2277</v>
          </cell>
          <cell r="AD172">
            <v>202</v>
          </cell>
          <cell r="AE172">
            <v>758</v>
          </cell>
          <cell r="AG172">
            <v>0.05</v>
          </cell>
          <cell r="AH172">
            <v>79.695000000000007</v>
          </cell>
          <cell r="AI172">
            <v>0.2</v>
          </cell>
          <cell r="AJ172">
            <v>0.11651517668557324</v>
          </cell>
          <cell r="AK172">
            <v>18.395406222559746</v>
          </cell>
          <cell r="AL172">
            <v>3.7567466495835964</v>
          </cell>
          <cell r="AM172">
            <v>0</v>
          </cell>
          <cell r="AN172">
            <v>-6.0600000000000001E-2</v>
          </cell>
          <cell r="AO172">
            <v>3.6961466495835964</v>
          </cell>
          <cell r="AQ172">
            <v>5.5194479999999997</v>
          </cell>
          <cell r="AR172">
            <v>-0.27597240000000001</v>
          </cell>
          <cell r="AS172">
            <v>0.19318068000000002</v>
          </cell>
          <cell r="AT172">
            <v>5.4366562800000002</v>
          </cell>
          <cell r="AU172">
            <v>-1.0873312560000001</v>
          </cell>
          <cell r="AV172">
            <v>-0.6334529670429313</v>
          </cell>
          <cell r="AW172">
            <v>-0.62314808041025649</v>
          </cell>
          <cell r="AX172">
            <v>-6.0600000000000001E-2</v>
          </cell>
          <cell r="AY172">
            <v>-1.7710793364102566</v>
          </cell>
          <cell r="AZ172">
            <v>0</v>
          </cell>
          <cell r="BA172">
            <v>3.6655769435897438</v>
          </cell>
          <cell r="BC172">
            <v>0.67423371182659053</v>
          </cell>
          <cell r="BE172">
            <v>4.4999999999999998E-2</v>
          </cell>
          <cell r="BF172">
            <v>4.9999999999999996E-2</v>
          </cell>
          <cell r="BG172">
            <v>4.7500000000000001E-2</v>
          </cell>
          <cell r="BH172">
            <v>77.170040917678818</v>
          </cell>
          <cell r="BI172">
            <v>0</v>
          </cell>
          <cell r="BJ172">
            <v>77.170040917678818</v>
          </cell>
          <cell r="BK172">
            <v>367908.12445119495</v>
          </cell>
          <cell r="BL172">
            <v>408786.80494577211</v>
          </cell>
          <cell r="BM172">
            <v>388347.46469848353</v>
          </cell>
          <cell r="BN172">
            <v>-5.9782431003090442E-2</v>
          </cell>
          <cell r="BO172">
            <v>78.446187869093677</v>
          </cell>
          <cell r="BP172">
            <v>-1.2761469514148587</v>
          </cell>
          <cell r="BQ172">
            <v>-1.6267800718938852E-2</v>
          </cell>
          <cell r="BS172">
            <v>310</v>
          </cell>
          <cell r="BT172">
            <v>234980</v>
          </cell>
          <cell r="BU172">
            <v>70</v>
          </cell>
          <cell r="BV172">
            <v>53060</v>
          </cell>
          <cell r="BW172">
            <v>288040</v>
          </cell>
          <cell r="BX172">
            <v>125000</v>
          </cell>
          <cell r="BY172">
            <v>413040</v>
          </cell>
          <cell r="CA172">
            <v>0.95</v>
          </cell>
          <cell r="CB172">
            <v>1</v>
          </cell>
          <cell r="CC172">
            <v>8.5000000000000006E-3</v>
          </cell>
          <cell r="CD172">
            <v>0</v>
          </cell>
        </row>
        <row r="173">
          <cell r="C173">
            <v>165</v>
          </cell>
          <cell r="D173" t="str">
            <v>1210 Mass</v>
          </cell>
          <cell r="E173" t="str">
            <v>1210 Mass</v>
          </cell>
          <cell r="F173" t="str">
            <v>Washington, D.C.</v>
          </cell>
          <cell r="G173" t="str">
            <v>1210 Massachusetts Ave, NW Washington DC 20005</v>
          </cell>
          <cell r="H173" t="str">
            <v xml:space="preserve">1210 Massachusetts Ave, NW </v>
          </cell>
          <cell r="I173" t="str">
            <v>Washington</v>
          </cell>
          <cell r="J173" t="str">
            <v>DC</v>
          </cell>
          <cell r="K173" t="str">
            <v>20005</v>
          </cell>
          <cell r="L173" t="str">
            <v>Washington, D.C.</v>
          </cell>
          <cell r="M173">
            <v>2004</v>
          </cell>
          <cell r="N173">
            <v>1</v>
          </cell>
          <cell r="O173">
            <v>144</v>
          </cell>
          <cell r="P173">
            <v>1081</v>
          </cell>
          <cell r="Q173">
            <v>0.94</v>
          </cell>
          <cell r="R173">
            <v>2987</v>
          </cell>
          <cell r="T173">
            <v>3.6</v>
          </cell>
          <cell r="U173">
            <v>4.4999999999999998E-2</v>
          </cell>
          <cell r="V173">
            <v>475000</v>
          </cell>
          <cell r="W173" t="str">
            <v>Cap Rate</v>
          </cell>
          <cell r="X173">
            <v>80</v>
          </cell>
          <cell r="Y173">
            <v>555555.5555555555</v>
          </cell>
          <cell r="Z173">
            <v>4.4999999999999998E-2</v>
          </cell>
          <cell r="AA173">
            <v>0</v>
          </cell>
          <cell r="AB173">
            <v>0.94</v>
          </cell>
          <cell r="AC173">
            <v>3220</v>
          </cell>
          <cell r="AD173">
            <v>144</v>
          </cell>
          <cell r="AE173">
            <v>1081</v>
          </cell>
          <cell r="AG173">
            <v>0.05</v>
          </cell>
          <cell r="AH173">
            <v>112.70000000000002</v>
          </cell>
          <cell r="AI173">
            <v>0.2</v>
          </cell>
          <cell r="AJ173">
            <v>0.12203389939977444</v>
          </cell>
          <cell r="AK173">
            <v>25.803660975284824</v>
          </cell>
          <cell r="AL173">
            <v>3.7566001794258654</v>
          </cell>
          <cell r="AM173">
            <v>0</v>
          </cell>
          <cell r="AN173">
            <v>-4.3200000000000002E-2</v>
          </cell>
          <cell r="AO173">
            <v>3.7134001794258653</v>
          </cell>
          <cell r="AQ173">
            <v>5.5641600000000002</v>
          </cell>
          <cell r="AR173">
            <v>-0.27820800000000001</v>
          </cell>
          <cell r="AS173">
            <v>0.19474560000000005</v>
          </cell>
          <cell r="AT173">
            <v>5.4806976000000001</v>
          </cell>
          <cell r="AU173">
            <v>-1.0961395200000001</v>
          </cell>
          <cell r="AV173">
            <v>-0.66883089955898523</v>
          </cell>
          <cell r="AW173">
            <v>-0.66050808282618934</v>
          </cell>
          <cell r="AX173">
            <v>-4.3200000000000002E-2</v>
          </cell>
          <cell r="AY173">
            <v>-1.7998476028261894</v>
          </cell>
          <cell r="AZ173">
            <v>0</v>
          </cell>
          <cell r="BA173">
            <v>3.6808499971738105</v>
          </cell>
          <cell r="BC173">
            <v>0.67160246118556344</v>
          </cell>
          <cell r="BE173">
            <v>4.2500000000000003E-2</v>
          </cell>
          <cell r="BF173">
            <v>4.7500000000000001E-2</v>
          </cell>
          <cell r="BG173">
            <v>4.4999999999999998E-2</v>
          </cell>
          <cell r="BH173">
            <v>81.796666603862462</v>
          </cell>
          <cell r="BI173">
            <v>0</v>
          </cell>
          <cell r="BJ173">
            <v>81.796666603862462</v>
          </cell>
          <cell r="BK173">
            <v>543234.96790073323</v>
          </cell>
          <cell r="BL173">
            <v>607144.96412434883</v>
          </cell>
          <cell r="BM173">
            <v>575189.96601254097</v>
          </cell>
          <cell r="BN173">
            <v>0.25011402928113058</v>
          </cell>
          <cell r="BO173">
            <v>82.827355105805907</v>
          </cell>
          <cell r="BP173">
            <v>-1.0306885019434446</v>
          </cell>
          <cell r="BQ173">
            <v>-1.2443817632795562E-2</v>
          </cell>
          <cell r="BS173">
            <v>260</v>
          </cell>
          <cell r="BT173">
            <v>281060</v>
          </cell>
          <cell r="BU173">
            <v>50</v>
          </cell>
          <cell r="BV173">
            <v>54050</v>
          </cell>
          <cell r="BW173">
            <v>335110</v>
          </cell>
          <cell r="BX173">
            <v>125000</v>
          </cell>
          <cell r="BY173">
            <v>460110</v>
          </cell>
          <cell r="CA173">
            <v>0.95</v>
          </cell>
          <cell r="CB173">
            <v>1</v>
          </cell>
          <cell r="CC173">
            <v>8.5000000000000006E-3</v>
          </cell>
          <cell r="CD173">
            <v>0</v>
          </cell>
        </row>
        <row r="174">
          <cell r="C174">
            <v>166</v>
          </cell>
          <cell r="D174" t="str">
            <v>Park Connecticut</v>
          </cell>
          <cell r="E174" t="str">
            <v>Park Connecticut</v>
          </cell>
          <cell r="F174" t="str">
            <v>Washington, D.C.</v>
          </cell>
          <cell r="G174" t="str">
            <v>4411 Connecticut Ave. NW Washington DC 20008</v>
          </cell>
          <cell r="H174" t="str">
            <v xml:space="preserve">4411 Connecticut Ave. NW </v>
          </cell>
          <cell r="I174" t="str">
            <v>Washington</v>
          </cell>
          <cell r="J174" t="str">
            <v>DC</v>
          </cell>
          <cell r="K174" t="str">
            <v>20008</v>
          </cell>
          <cell r="L174" t="str">
            <v>Washington, D.C.</v>
          </cell>
          <cell r="M174">
            <v>2000</v>
          </cell>
          <cell r="N174">
            <v>1</v>
          </cell>
          <cell r="O174">
            <v>142</v>
          </cell>
          <cell r="P174">
            <v>942</v>
          </cell>
          <cell r="Q174">
            <v>0.95</v>
          </cell>
          <cell r="R174">
            <v>2602</v>
          </cell>
          <cell r="T174">
            <v>3.6</v>
          </cell>
          <cell r="U174">
            <v>4.4999999999999998E-2</v>
          </cell>
          <cell r="V174">
            <v>475000</v>
          </cell>
          <cell r="W174" t="str">
            <v>Cap Rate</v>
          </cell>
          <cell r="X174">
            <v>80</v>
          </cell>
          <cell r="Y174">
            <v>563380.28169014084</v>
          </cell>
          <cell r="Z174">
            <v>4.4999999999999998E-2</v>
          </cell>
          <cell r="AA174">
            <v>0</v>
          </cell>
          <cell r="AB174">
            <v>0.95</v>
          </cell>
          <cell r="AC174">
            <v>2600</v>
          </cell>
          <cell r="AD174">
            <v>142</v>
          </cell>
          <cell r="AE174">
            <v>942</v>
          </cell>
          <cell r="AG174">
            <v>0.05</v>
          </cell>
          <cell r="AH174">
            <v>91.000000000000014</v>
          </cell>
          <cell r="AI174">
            <v>0.2</v>
          </cell>
          <cell r="AJ174">
            <v>0.12203389939977442</v>
          </cell>
          <cell r="AK174">
            <v>20.83525420364613</v>
          </cell>
          <cell r="AL174">
            <v>2.9911507639838457</v>
          </cell>
          <cell r="AM174">
            <v>0</v>
          </cell>
          <cell r="AN174">
            <v>-4.2599999999999999E-2</v>
          </cell>
          <cell r="AO174">
            <v>2.9485507639838455</v>
          </cell>
          <cell r="AQ174">
            <v>4.4303999999999997</v>
          </cell>
          <cell r="AR174">
            <v>-0.22151999999999999</v>
          </cell>
          <cell r="AS174">
            <v>0.15506400000000004</v>
          </cell>
          <cell r="AT174">
            <v>4.363944</v>
          </cell>
          <cell r="AU174">
            <v>-0.87278880000000003</v>
          </cell>
          <cell r="AV174">
            <v>-0.53254910308224923</v>
          </cell>
          <cell r="AW174">
            <v>-0.52467420141309462</v>
          </cell>
          <cell r="AX174">
            <v>-4.2599999999999999E-2</v>
          </cell>
          <cell r="AY174">
            <v>-1.4400630014130946</v>
          </cell>
          <cell r="AZ174">
            <v>0</v>
          </cell>
          <cell r="BA174">
            <v>2.9238809985869052</v>
          </cell>
          <cell r="BC174">
            <v>0.67000882655389371</v>
          </cell>
          <cell r="BE174">
            <v>4.2500000000000003E-2</v>
          </cell>
          <cell r="BF174">
            <v>4.7500000000000001E-2</v>
          </cell>
          <cell r="BG174">
            <v>4.4999999999999998E-2</v>
          </cell>
          <cell r="BH174">
            <v>64.975133301931223</v>
          </cell>
          <cell r="BI174">
            <v>0</v>
          </cell>
          <cell r="BJ174">
            <v>64.975133301931223</v>
          </cell>
          <cell r="BK174">
            <v>438636.93060307641</v>
          </cell>
          <cell r="BL174">
            <v>490241.27537990891</v>
          </cell>
          <cell r="BM174">
            <v>464439.10299149266</v>
          </cell>
          <cell r="BN174">
            <v>4.3027090800154211E-2</v>
          </cell>
          <cell r="BO174">
            <v>65.950352624791961</v>
          </cell>
          <cell r="BP174">
            <v>-0.9752193228607382</v>
          </cell>
          <cell r="BQ174">
            <v>-1.4787173745817617E-2</v>
          </cell>
          <cell r="BS174">
            <v>280</v>
          </cell>
          <cell r="BT174">
            <v>263760</v>
          </cell>
          <cell r="BU174">
            <v>60</v>
          </cell>
          <cell r="BV174">
            <v>56520</v>
          </cell>
          <cell r="BW174">
            <v>320280</v>
          </cell>
          <cell r="BX174">
            <v>125000</v>
          </cell>
          <cell r="BY174">
            <v>445280</v>
          </cell>
          <cell r="CA174">
            <v>0.95</v>
          </cell>
          <cell r="CB174">
            <v>1</v>
          </cell>
          <cell r="CC174">
            <v>8.5000000000000006E-3</v>
          </cell>
          <cell r="CD174">
            <v>0</v>
          </cell>
        </row>
        <row r="175">
          <cell r="C175">
            <v>167</v>
          </cell>
          <cell r="D175" t="str">
            <v>Corcoran House at DuPont Circle (fka Dupont Circle)</v>
          </cell>
          <cell r="E175" t="str">
            <v>Corcoran House at DuPont Circle (fka Dupont Circle)</v>
          </cell>
          <cell r="F175" t="str">
            <v>Washington, D.C.</v>
          </cell>
          <cell r="G175" t="str">
            <v>1616 18th St. NW Washington DC 20009</v>
          </cell>
          <cell r="H175" t="str">
            <v xml:space="preserve">1616 18th St. NW </v>
          </cell>
          <cell r="I175" t="str">
            <v>Washington</v>
          </cell>
          <cell r="J175" t="str">
            <v>DC</v>
          </cell>
          <cell r="K175" t="str">
            <v>20009</v>
          </cell>
          <cell r="L175" t="str">
            <v>Washington, D.C.</v>
          </cell>
          <cell r="M175">
            <v>1961</v>
          </cell>
          <cell r="N175">
            <v>1</v>
          </cell>
          <cell r="O175">
            <v>138</v>
          </cell>
          <cell r="P175">
            <v>532</v>
          </cell>
          <cell r="Q175">
            <v>0.93</v>
          </cell>
          <cell r="R175">
            <v>1985</v>
          </cell>
          <cell r="T175">
            <v>2.2999999999999998</v>
          </cell>
          <cell r="U175">
            <v>4.4999999999999998E-2</v>
          </cell>
          <cell r="V175">
            <v>325000</v>
          </cell>
          <cell r="W175" t="str">
            <v>Cap Rate</v>
          </cell>
          <cell r="X175">
            <v>51.111111111111107</v>
          </cell>
          <cell r="Y175">
            <v>370370.37037037034</v>
          </cell>
          <cell r="Z175">
            <v>4.4999999999999998E-2</v>
          </cell>
          <cell r="AA175">
            <v>0</v>
          </cell>
          <cell r="AB175">
            <v>0.93</v>
          </cell>
          <cell r="AC175">
            <v>2018.8315</v>
          </cell>
          <cell r="AD175">
            <v>138</v>
          </cell>
          <cell r="AE175">
            <v>532</v>
          </cell>
          <cell r="AG175">
            <v>0.05</v>
          </cell>
          <cell r="AH175">
            <v>70.659102500000003</v>
          </cell>
          <cell r="AI175">
            <v>0.2</v>
          </cell>
          <cell r="AJ175">
            <v>0.12473622576464677</v>
          </cell>
          <cell r="AK175">
            <v>16.113541458740293</v>
          </cell>
          <cell r="AL175">
            <v>2.2481290772405282</v>
          </cell>
          <cell r="AM175">
            <v>0</v>
          </cell>
          <cell r="AN175">
            <v>-4.1399999999999999E-2</v>
          </cell>
          <cell r="AO175">
            <v>2.2067290772405284</v>
          </cell>
          <cell r="AQ175">
            <v>3.3431849639999998</v>
          </cell>
          <cell r="AR175">
            <v>-0.1671592482</v>
          </cell>
          <cell r="AS175">
            <v>0.11701147374</v>
          </cell>
          <cell r="AT175">
            <v>3.2930371895399997</v>
          </cell>
          <cell r="AU175">
            <v>-0.65860743790800003</v>
          </cell>
          <cell r="AV175">
            <v>-0.41076103032583927</v>
          </cell>
          <cell r="AW175">
            <v>-0.40402730814140669</v>
          </cell>
          <cell r="AX175">
            <v>-4.1399999999999999E-2</v>
          </cell>
          <cell r="AY175">
            <v>-1.1040347460494069</v>
          </cell>
          <cell r="AZ175">
            <v>0</v>
          </cell>
          <cell r="BA175">
            <v>2.189002443490593</v>
          </cell>
          <cell r="BC175">
            <v>0.66473662989404991</v>
          </cell>
          <cell r="BE175">
            <v>4.2500000000000003E-2</v>
          </cell>
          <cell r="BF175">
            <v>4.4999999999999998E-2</v>
          </cell>
          <cell r="BG175">
            <v>4.3749999999999997E-2</v>
          </cell>
          <cell r="BH175">
            <v>50.034341565499275</v>
          </cell>
          <cell r="BI175">
            <v>0</v>
          </cell>
          <cell r="BJ175">
            <v>50.034341565499275</v>
          </cell>
          <cell r="BK175">
            <v>358078.69908311765</v>
          </cell>
          <cell r="BL175">
            <v>379142.15197035979</v>
          </cell>
          <cell r="BM175">
            <v>368610.42552673875</v>
          </cell>
          <cell r="BN175">
            <v>-0.12177064346054811</v>
          </cell>
          <cell r="BO175">
            <v>50.868238722689952</v>
          </cell>
          <cell r="BP175">
            <v>-0.83389715719067681</v>
          </cell>
          <cell r="BQ175">
            <v>-1.6393277576145282E-2</v>
          </cell>
          <cell r="BS175">
            <v>360</v>
          </cell>
          <cell r="BT175">
            <v>191520</v>
          </cell>
          <cell r="BU175">
            <v>100</v>
          </cell>
          <cell r="BV175">
            <v>53200</v>
          </cell>
          <cell r="BW175">
            <v>244720</v>
          </cell>
          <cell r="BX175">
            <v>175000</v>
          </cell>
          <cell r="BY175">
            <v>419720</v>
          </cell>
          <cell r="CA175">
            <v>0.95</v>
          </cell>
          <cell r="CB175">
            <v>1</v>
          </cell>
          <cell r="CC175">
            <v>8.5000000000000006E-3</v>
          </cell>
          <cell r="CD175">
            <v>0</v>
          </cell>
        </row>
        <row r="176">
          <cell r="C176">
            <v>168</v>
          </cell>
          <cell r="D176" t="str">
            <v>Calvert Woodley</v>
          </cell>
          <cell r="E176" t="str">
            <v>Calvert Woodley</v>
          </cell>
          <cell r="F176" t="str">
            <v>Washington, D.C.</v>
          </cell>
          <cell r="G176" t="str">
            <v>2601 Woodley Place NW Washington DC 20008</v>
          </cell>
          <cell r="H176" t="str">
            <v xml:space="preserve">2601 Woodley Place NW </v>
          </cell>
          <cell r="I176" t="str">
            <v>Washington</v>
          </cell>
          <cell r="J176" t="str">
            <v>DC</v>
          </cell>
          <cell r="K176" t="str">
            <v>20008</v>
          </cell>
          <cell r="L176" t="str">
            <v>Washington, D.C.</v>
          </cell>
          <cell r="M176">
            <v>1962</v>
          </cell>
          <cell r="N176">
            <v>1</v>
          </cell>
          <cell r="O176">
            <v>136</v>
          </cell>
          <cell r="P176">
            <v>915</v>
          </cell>
          <cell r="Q176">
            <v>0.97</v>
          </cell>
          <cell r="R176">
            <v>2465</v>
          </cell>
          <cell r="T176">
            <v>3</v>
          </cell>
          <cell r="U176">
            <v>4.4999999999999998E-2</v>
          </cell>
          <cell r="V176">
            <v>425000</v>
          </cell>
          <cell r="W176" t="str">
            <v>Cap Rate</v>
          </cell>
          <cell r="X176">
            <v>66.666666666666671</v>
          </cell>
          <cell r="Y176">
            <v>490196.07843137259</v>
          </cell>
          <cell r="Z176">
            <v>4.4999999999999998E-2</v>
          </cell>
          <cell r="AA176">
            <v>0</v>
          </cell>
          <cell r="AB176">
            <v>0.97</v>
          </cell>
          <cell r="AC176">
            <v>2452</v>
          </cell>
          <cell r="AD176">
            <v>136</v>
          </cell>
          <cell r="AE176">
            <v>915</v>
          </cell>
          <cell r="AG176">
            <v>0.05</v>
          </cell>
          <cell r="AH176">
            <v>85.820000000000007</v>
          </cell>
          <cell r="AI176">
            <v>0.2</v>
          </cell>
          <cell r="AJ176">
            <v>0.11651517668557326</v>
          </cell>
          <cell r="AK176">
            <v>19.80919457958564</v>
          </cell>
          <cell r="AL176">
            <v>2.7236850179147072</v>
          </cell>
          <cell r="AM176">
            <v>0</v>
          </cell>
          <cell r="AN176">
            <v>-4.0800000000000003E-2</v>
          </cell>
          <cell r="AO176">
            <v>2.6828850179147072</v>
          </cell>
          <cell r="AQ176">
            <v>4.0016639999999999</v>
          </cell>
          <cell r="AR176">
            <v>-0.20008320000000002</v>
          </cell>
          <cell r="AS176">
            <v>0.14005824</v>
          </cell>
          <cell r="AT176">
            <v>3.9416390400000001</v>
          </cell>
          <cell r="AU176">
            <v>-0.78832780800000002</v>
          </cell>
          <cell r="AV176">
            <v>-0.45926076917635339</v>
          </cell>
          <cell r="AW176">
            <v>-0.45224522174358983</v>
          </cell>
          <cell r="AX176">
            <v>-4.0800000000000003E-2</v>
          </cell>
          <cell r="AY176">
            <v>-1.2813730297435897</v>
          </cell>
          <cell r="AZ176">
            <v>0</v>
          </cell>
          <cell r="BA176">
            <v>2.6602660102564104</v>
          </cell>
          <cell r="BC176">
            <v>0.67491365476642184</v>
          </cell>
          <cell r="BE176">
            <v>4.4999999999999998E-2</v>
          </cell>
          <cell r="BF176">
            <v>4.9999999999999996E-2</v>
          </cell>
          <cell r="BG176">
            <v>4.7500000000000001E-2</v>
          </cell>
          <cell r="BH176">
            <v>56.005600215924431</v>
          </cell>
          <cell r="BI176">
            <v>0</v>
          </cell>
          <cell r="BJ176">
            <v>56.005600215924431</v>
          </cell>
          <cell r="BK176">
            <v>396183.89159171283</v>
          </cell>
          <cell r="BL176">
            <v>440204.32399079204</v>
          </cell>
          <cell r="BM176">
            <v>418194.10779125243</v>
          </cell>
          <cell r="BN176">
            <v>0.14565881183823692</v>
          </cell>
          <cell r="BO176">
            <v>56.874398659610328</v>
          </cell>
          <cell r="BP176">
            <v>-0.86879844368589687</v>
          </cell>
          <cell r="BQ176">
            <v>-1.5275738542496087E-2</v>
          </cell>
          <cell r="BS176">
            <v>180</v>
          </cell>
          <cell r="BT176">
            <v>164700</v>
          </cell>
          <cell r="BU176">
            <v>55</v>
          </cell>
          <cell r="BV176">
            <v>50325</v>
          </cell>
          <cell r="BW176">
            <v>215025</v>
          </cell>
          <cell r="BX176">
            <v>150000</v>
          </cell>
          <cell r="BY176">
            <v>365025</v>
          </cell>
          <cell r="CA176">
            <v>0.95</v>
          </cell>
          <cell r="CB176">
            <v>1</v>
          </cell>
          <cell r="CC176">
            <v>8.5000000000000006E-3</v>
          </cell>
          <cell r="CD176">
            <v>0</v>
          </cell>
        </row>
        <row r="177">
          <cell r="C177">
            <v>169</v>
          </cell>
          <cell r="D177" t="str">
            <v>Skyline Towers</v>
          </cell>
          <cell r="E177" t="str">
            <v>Skyline Towers</v>
          </cell>
          <cell r="F177" t="str">
            <v>Washington, D.C.</v>
          </cell>
          <cell r="G177" t="str">
            <v>5599 Seminary Rd. Falls Church VA 22041</v>
          </cell>
          <cell r="H177" t="str">
            <v xml:space="preserve">5599 Seminary Rd. </v>
          </cell>
          <cell r="I177" t="str">
            <v>Falls Church</v>
          </cell>
          <cell r="J177" t="str">
            <v>VA</v>
          </cell>
          <cell r="K177" t="str">
            <v>22041</v>
          </cell>
          <cell r="L177" t="str">
            <v>Falls Church, VA</v>
          </cell>
          <cell r="M177">
            <v>1971</v>
          </cell>
          <cell r="N177">
            <v>1</v>
          </cell>
          <cell r="O177">
            <v>939</v>
          </cell>
          <cell r="P177">
            <v>1107</v>
          </cell>
          <cell r="Q177">
            <v>0.98</v>
          </cell>
          <cell r="R177">
            <v>1650</v>
          </cell>
          <cell r="T177">
            <v>11</v>
          </cell>
          <cell r="U177">
            <v>5.2499999999999998E-2</v>
          </cell>
          <cell r="V177">
            <v>225000</v>
          </cell>
          <cell r="W177" t="str">
            <v>Cap Rate</v>
          </cell>
          <cell r="X177">
            <v>209.52380952380952</v>
          </cell>
          <cell r="Y177">
            <v>223135.04741619757</v>
          </cell>
          <cell r="Z177">
            <v>5.2499999999999998E-2</v>
          </cell>
          <cell r="AA177">
            <v>0</v>
          </cell>
          <cell r="AB177">
            <v>0.98</v>
          </cell>
          <cell r="AC177">
            <v>1656</v>
          </cell>
          <cell r="AD177">
            <v>939</v>
          </cell>
          <cell r="AE177">
            <v>1107</v>
          </cell>
          <cell r="AG177">
            <v>0.05</v>
          </cell>
          <cell r="AH177">
            <v>57.960000000000008</v>
          </cell>
          <cell r="AI177">
            <v>0.2</v>
          </cell>
          <cell r="AJ177">
            <v>0.1602437166793603</v>
          </cell>
          <cell r="AK177">
            <v>12.522538309215536</v>
          </cell>
          <cell r="AL177">
            <v>11.888008770549275</v>
          </cell>
          <cell r="AM177">
            <v>0</v>
          </cell>
          <cell r="AN177">
            <v>-0.28170000000000001</v>
          </cell>
          <cell r="AO177">
            <v>11.606308770549274</v>
          </cell>
          <cell r="AQ177">
            <v>18.659808000000002</v>
          </cell>
          <cell r="AR177">
            <v>-0.93299040000000011</v>
          </cell>
          <cell r="AS177">
            <v>0.65309328000000011</v>
          </cell>
          <cell r="AT177">
            <v>18.379910880000001</v>
          </cell>
          <cell r="AU177">
            <v>-3.6759821760000002</v>
          </cell>
          <cell r="AV177">
            <v>-2.9452652316466121</v>
          </cell>
          <cell r="AW177">
            <v>-2.8830610406804018</v>
          </cell>
          <cell r="AX177">
            <v>-0.28170000000000001</v>
          </cell>
          <cell r="AY177">
            <v>-6.8407432166804023</v>
          </cell>
          <cell r="AZ177">
            <v>0</v>
          </cell>
          <cell r="BA177">
            <v>11.539167663319599</v>
          </cell>
          <cell r="BC177">
            <v>0.6278141248157999</v>
          </cell>
          <cell r="BE177">
            <v>4.7500000000000001E-2</v>
          </cell>
          <cell r="BF177">
            <v>5.2499999999999998E-2</v>
          </cell>
          <cell r="BG177">
            <v>0.05</v>
          </cell>
          <cell r="BH177">
            <v>230.78335326639197</v>
          </cell>
          <cell r="BI177">
            <v>0</v>
          </cell>
          <cell r="BJ177">
            <v>230.78335326639197</v>
          </cell>
          <cell r="BK177">
            <v>238524.53922315309</v>
          </cell>
          <cell r="BL177">
            <v>263632.38545716915</v>
          </cell>
          <cell r="BM177">
            <v>251078.46234016112</v>
          </cell>
          <cell r="BN177">
            <v>-0.37723922330490578</v>
          </cell>
          <cell r="BO177">
            <v>235.76267613741129</v>
          </cell>
          <cell r="BP177">
            <v>-4.9793228710193205</v>
          </cell>
          <cell r="BQ177">
            <v>-2.1120064263764893E-2</v>
          </cell>
          <cell r="BS177">
            <v>260</v>
          </cell>
          <cell r="BT177">
            <v>287820</v>
          </cell>
          <cell r="BU177">
            <v>50</v>
          </cell>
          <cell r="BV177">
            <v>55350</v>
          </cell>
          <cell r="BW177">
            <v>343170</v>
          </cell>
          <cell r="BX177">
            <v>60000</v>
          </cell>
          <cell r="BY177">
            <v>403170</v>
          </cell>
          <cell r="CA177">
            <v>0.95</v>
          </cell>
          <cell r="CB177">
            <v>1</v>
          </cell>
          <cell r="CC177">
            <v>1.315E-2</v>
          </cell>
          <cell r="CD177">
            <v>0</v>
          </cell>
        </row>
        <row r="178">
          <cell r="C178">
            <v>170</v>
          </cell>
          <cell r="D178" t="str">
            <v>Reserve at Fairfax Corner</v>
          </cell>
          <cell r="E178" t="str">
            <v>Reserve at Fairfax Corner</v>
          </cell>
          <cell r="F178" t="str">
            <v>Washington, D.C.</v>
          </cell>
          <cell r="G178" t="str">
            <v>11727 Fairfax Woods Way Fairfax VA 22030</v>
          </cell>
          <cell r="H178" t="str">
            <v xml:space="preserve">11727 Fairfax Woods Way </v>
          </cell>
          <cell r="I178" t="str">
            <v>Fairfax</v>
          </cell>
          <cell r="J178" t="str">
            <v>VA</v>
          </cell>
          <cell r="K178" t="str">
            <v>22030</v>
          </cell>
          <cell r="L178" t="str">
            <v>Fairfax, VA</v>
          </cell>
          <cell r="M178">
            <v>2001</v>
          </cell>
          <cell r="N178">
            <v>1</v>
          </cell>
          <cell r="O178">
            <v>652</v>
          </cell>
          <cell r="P178">
            <v>946</v>
          </cell>
          <cell r="Q178">
            <v>0.98</v>
          </cell>
          <cell r="R178">
            <v>1681</v>
          </cell>
          <cell r="T178">
            <v>9.4</v>
          </cell>
          <cell r="U178">
            <v>0.05</v>
          </cell>
          <cell r="V178">
            <v>275000</v>
          </cell>
          <cell r="W178" t="str">
            <v>Cap Rate</v>
          </cell>
          <cell r="X178">
            <v>188</v>
          </cell>
          <cell r="Y178">
            <v>288343.55828220857</v>
          </cell>
          <cell r="Z178">
            <v>0.05</v>
          </cell>
          <cell r="AA178">
            <v>0</v>
          </cell>
          <cell r="AB178">
            <v>0.98</v>
          </cell>
          <cell r="AC178">
            <v>1826</v>
          </cell>
          <cell r="AD178">
            <v>652</v>
          </cell>
          <cell r="AE178">
            <v>946</v>
          </cell>
          <cell r="AG178">
            <v>0.05</v>
          </cell>
          <cell r="AH178">
            <v>63.910000000000004</v>
          </cell>
          <cell r="AI178">
            <v>0.2</v>
          </cell>
          <cell r="AJ178">
            <v>0.12817965697464029</v>
          </cell>
          <cell r="AK178">
            <v>14.500113446026107</v>
          </cell>
          <cell r="AL178">
            <v>9.5580687804439215</v>
          </cell>
          <cell r="AM178">
            <v>0</v>
          </cell>
          <cell r="AN178">
            <v>-0.1956</v>
          </cell>
          <cell r="AO178">
            <v>9.3624687804439208</v>
          </cell>
          <cell r="AQ178">
            <v>14.286624</v>
          </cell>
          <cell r="AR178">
            <v>-0.71433120000000006</v>
          </cell>
          <cell r="AS178">
            <v>0.50003184000000001</v>
          </cell>
          <cell r="AT178">
            <v>14.07232464</v>
          </cell>
          <cell r="AU178">
            <v>-2.814464928</v>
          </cell>
          <cell r="AV178">
            <v>-1.8037857451909785</v>
          </cell>
          <cell r="AW178">
            <v>-1.7690694076507822</v>
          </cell>
          <cell r="AX178">
            <v>-0.1956</v>
          </cell>
          <cell r="AY178">
            <v>-4.7791343356507818</v>
          </cell>
          <cell r="AZ178">
            <v>0</v>
          </cell>
          <cell r="BA178">
            <v>9.293190304349217</v>
          </cell>
          <cell r="BC178">
            <v>0.66038771433212307</v>
          </cell>
          <cell r="BE178">
            <v>0.05</v>
          </cell>
          <cell r="BF178">
            <v>5.5E-2</v>
          </cell>
          <cell r="BG178">
            <v>5.2500000000000005E-2</v>
          </cell>
          <cell r="BH178">
            <v>177.01314865427079</v>
          </cell>
          <cell r="BI178">
            <v>0</v>
          </cell>
          <cell r="BJ178">
            <v>177.01314865427079</v>
          </cell>
          <cell r="BK178">
            <v>263638.4262913838</v>
          </cell>
          <cell r="BL178">
            <v>290002.26892052212</v>
          </cell>
          <cell r="BM178">
            <v>276820.34760595299</v>
          </cell>
          <cell r="BN178">
            <v>0.11083606583448224</v>
          </cell>
          <cell r="BO178">
            <v>180.48686663908137</v>
          </cell>
          <cell r="BP178">
            <v>-3.4737179848105768</v>
          </cell>
          <cell r="BQ178">
            <v>-1.9246375370663094E-2</v>
          </cell>
          <cell r="BS178">
            <v>150</v>
          </cell>
          <cell r="BT178">
            <v>141900</v>
          </cell>
          <cell r="BU178">
            <v>50</v>
          </cell>
          <cell r="BV178">
            <v>47300</v>
          </cell>
          <cell r="BW178">
            <v>189200</v>
          </cell>
          <cell r="BX178">
            <v>60000</v>
          </cell>
          <cell r="BY178">
            <v>249200</v>
          </cell>
          <cell r="CA178">
            <v>0.95</v>
          </cell>
          <cell r="CB178">
            <v>1</v>
          </cell>
          <cell r="CC178">
            <v>1.052E-2</v>
          </cell>
          <cell r="CD178">
            <v>0</v>
          </cell>
        </row>
        <row r="179">
          <cell r="C179">
            <v>171</v>
          </cell>
          <cell r="D179" t="str">
            <v>Sheffield Court</v>
          </cell>
          <cell r="E179" t="str">
            <v>Sheffield Court</v>
          </cell>
          <cell r="F179" t="str">
            <v>Washington, D.C.</v>
          </cell>
          <cell r="G179" t="str">
            <v>701 North Wayne Street Arlington VA 22201</v>
          </cell>
          <cell r="H179" t="str">
            <v xml:space="preserve">701 North Wayne Street </v>
          </cell>
          <cell r="I179" t="str">
            <v>Arlington</v>
          </cell>
          <cell r="J179" t="str">
            <v>VA</v>
          </cell>
          <cell r="K179" t="str">
            <v>22201</v>
          </cell>
          <cell r="L179" t="str">
            <v>Arlington, VA</v>
          </cell>
          <cell r="M179">
            <v>1986</v>
          </cell>
          <cell r="N179">
            <v>1</v>
          </cell>
          <cell r="O179">
            <v>597</v>
          </cell>
          <cell r="P179">
            <v>660</v>
          </cell>
          <cell r="Q179">
            <v>0.96</v>
          </cell>
          <cell r="R179">
            <v>1536</v>
          </cell>
          <cell r="T179">
            <v>7.8</v>
          </cell>
          <cell r="U179">
            <v>0.05</v>
          </cell>
          <cell r="V179">
            <v>250000</v>
          </cell>
          <cell r="W179" t="str">
            <v>Cap Rate</v>
          </cell>
          <cell r="X179">
            <v>156</v>
          </cell>
          <cell r="Y179">
            <v>261306.53266331658</v>
          </cell>
          <cell r="Z179">
            <v>4.9999999999999996E-2</v>
          </cell>
          <cell r="AA179">
            <v>0</v>
          </cell>
          <cell r="AB179">
            <v>0.96</v>
          </cell>
          <cell r="AC179">
            <v>1647</v>
          </cell>
          <cell r="AD179">
            <v>597</v>
          </cell>
          <cell r="AE179">
            <v>660</v>
          </cell>
          <cell r="AG179">
            <v>0.05</v>
          </cell>
          <cell r="AH179">
            <v>57.645000000000003</v>
          </cell>
          <cell r="AI179">
            <v>0.2</v>
          </cell>
          <cell r="AJ179">
            <v>0.13319627097079195</v>
          </cell>
          <cell r="AK179">
            <v>12.981028267025268</v>
          </cell>
          <cell r="AL179">
            <v>7.834920288043639</v>
          </cell>
          <cell r="AM179">
            <v>0</v>
          </cell>
          <cell r="AN179">
            <v>-0.17910000000000001</v>
          </cell>
          <cell r="AO179">
            <v>7.655820288043639</v>
          </cell>
          <cell r="AQ179">
            <v>11.799108</v>
          </cell>
          <cell r="AR179">
            <v>-0.58995540000000002</v>
          </cell>
          <cell r="AS179">
            <v>0.41296878000000004</v>
          </cell>
          <cell r="AT179">
            <v>11.622121379999999</v>
          </cell>
          <cell r="AU179">
            <v>-2.3244242759999998</v>
          </cell>
          <cell r="AV179">
            <v>-1.5480232285859143</v>
          </cell>
          <cell r="AW179">
            <v>-1.5146969172088058</v>
          </cell>
          <cell r="AX179">
            <v>-0.17910000000000001</v>
          </cell>
          <cell r="AY179">
            <v>-4.0182211932088059</v>
          </cell>
          <cell r="AZ179">
            <v>0</v>
          </cell>
          <cell r="BA179">
            <v>7.6039001867911935</v>
          </cell>
          <cell r="BC179">
            <v>0.65426095100644988</v>
          </cell>
          <cell r="BE179">
            <v>4.4999999999999998E-2</v>
          </cell>
          <cell r="BF179">
            <v>4.9999999999999996E-2</v>
          </cell>
          <cell r="BG179">
            <v>4.7500000000000001E-2</v>
          </cell>
          <cell r="BH179">
            <v>160.08210919560406</v>
          </cell>
          <cell r="BI179">
            <v>0</v>
          </cell>
          <cell r="BJ179">
            <v>160.08210919560406</v>
          </cell>
          <cell r="BK179">
            <v>259620.56534050539</v>
          </cell>
          <cell r="BL179">
            <v>288467.29482278373</v>
          </cell>
          <cell r="BM179">
            <v>274043.93008164456</v>
          </cell>
          <cell r="BN179">
            <v>6.1363013484293516E-2</v>
          </cell>
          <cell r="BO179">
            <v>163.60422625874179</v>
          </cell>
          <cell r="BP179">
            <v>-3.5221170631377277</v>
          </cell>
          <cell r="BQ179">
            <v>-2.1528276766930587E-2</v>
          </cell>
          <cell r="BS179">
            <v>210</v>
          </cell>
          <cell r="BT179">
            <v>138600</v>
          </cell>
          <cell r="BU179">
            <v>60</v>
          </cell>
          <cell r="BV179">
            <v>39600</v>
          </cell>
          <cell r="BW179">
            <v>178200</v>
          </cell>
          <cell r="BX179">
            <v>80000</v>
          </cell>
          <cell r="BY179">
            <v>258200</v>
          </cell>
          <cell r="CA179">
            <v>0.95</v>
          </cell>
          <cell r="CB179">
            <v>1</v>
          </cell>
          <cell r="CC179">
            <v>9.9600000000000001E-3</v>
          </cell>
          <cell r="CD179">
            <v>0</v>
          </cell>
        </row>
        <row r="180">
          <cell r="C180">
            <v>172</v>
          </cell>
          <cell r="D180" t="str">
            <v>Reserve at Potomac Yard</v>
          </cell>
          <cell r="E180" t="str">
            <v>Reserve at Potomac Yard</v>
          </cell>
          <cell r="F180" t="str">
            <v>Washington, D.C.</v>
          </cell>
          <cell r="G180" t="str">
            <v>3700 Jefferson Davis Hwy Alexandria VA 22305</v>
          </cell>
          <cell r="H180" t="str">
            <v xml:space="preserve">3700 Jefferson Davis Hwy </v>
          </cell>
          <cell r="I180" t="str">
            <v>Alexandria</v>
          </cell>
          <cell r="J180" t="str">
            <v>VA</v>
          </cell>
          <cell r="K180" t="str">
            <v>22305</v>
          </cell>
          <cell r="L180" t="str">
            <v>Alexandria, VA</v>
          </cell>
          <cell r="M180">
            <v>2002</v>
          </cell>
          <cell r="N180">
            <v>1</v>
          </cell>
          <cell r="O180">
            <v>588</v>
          </cell>
          <cell r="P180">
            <v>875</v>
          </cell>
          <cell r="Q180">
            <v>0.96</v>
          </cell>
          <cell r="R180">
            <v>1752</v>
          </cell>
          <cell r="T180">
            <v>8.5</v>
          </cell>
          <cell r="U180">
            <v>4.7500000000000001E-2</v>
          </cell>
          <cell r="V180">
            <v>275000</v>
          </cell>
          <cell r="W180" t="str">
            <v>Cap Rate</v>
          </cell>
          <cell r="X180">
            <v>178.94736842105263</v>
          </cell>
          <cell r="Y180">
            <v>304332.25921947724</v>
          </cell>
          <cell r="Z180">
            <v>4.7500000000000001E-2</v>
          </cell>
          <cell r="AA180">
            <v>0</v>
          </cell>
          <cell r="AB180">
            <v>0.96</v>
          </cell>
          <cell r="AC180">
            <v>1814</v>
          </cell>
          <cell r="AD180">
            <v>588</v>
          </cell>
          <cell r="AE180">
            <v>875</v>
          </cell>
          <cell r="AG180">
            <v>0.05</v>
          </cell>
          <cell r="AH180">
            <v>63.490000000000009</v>
          </cell>
          <cell r="AI180">
            <v>0.2</v>
          </cell>
          <cell r="AJ180">
            <v>0.1325917686318131</v>
          </cell>
          <cell r="AK180">
            <v>14.31022024471635</v>
          </cell>
          <cell r="AL180">
            <v>8.5069680084360382</v>
          </cell>
          <cell r="AM180">
            <v>0</v>
          </cell>
          <cell r="AN180">
            <v>-0.1764</v>
          </cell>
          <cell r="AO180">
            <v>8.330568008436039</v>
          </cell>
          <cell r="AQ180">
            <v>12.799583999999999</v>
          </cell>
          <cell r="AR180">
            <v>-0.63997919999999997</v>
          </cell>
          <cell r="AS180">
            <v>0.44798544000000007</v>
          </cell>
          <cell r="AT180">
            <v>12.60759024</v>
          </cell>
          <cell r="AU180">
            <v>-2.5215180480000003</v>
          </cell>
          <cell r="AV180">
            <v>-1.6716626881067851</v>
          </cell>
          <cell r="AW180">
            <v>-1.6389992557722526</v>
          </cell>
          <cell r="AX180">
            <v>-0.1764</v>
          </cell>
          <cell r="AY180">
            <v>-4.3369173037722533</v>
          </cell>
          <cell r="AZ180">
            <v>0</v>
          </cell>
          <cell r="BA180">
            <v>8.2706729362277471</v>
          </cell>
          <cell r="BC180">
            <v>0.65600743510742043</v>
          </cell>
          <cell r="BE180">
            <v>4.7500000000000001E-2</v>
          </cell>
          <cell r="BF180">
            <v>5.2499999999999998E-2</v>
          </cell>
          <cell r="BG180">
            <v>0.05</v>
          </cell>
          <cell r="BH180">
            <v>165.41345872455494</v>
          </cell>
          <cell r="BI180">
            <v>0</v>
          </cell>
          <cell r="BJ180">
            <v>165.41345872455494</v>
          </cell>
          <cell r="BK180">
            <v>272575.62370888283</v>
          </cell>
          <cell r="BL180">
            <v>301267.79462560732</v>
          </cell>
          <cell r="BM180">
            <v>286921.70916724508</v>
          </cell>
          <cell r="BN180">
            <v>4.539900804359176E-3</v>
          </cell>
          <cell r="BO180">
            <v>168.70996499034013</v>
          </cell>
          <cell r="BP180">
            <v>-3.2965062657851831</v>
          </cell>
          <cell r="BQ180">
            <v>-1.9539487581388126E-2</v>
          </cell>
          <cell r="BS180">
            <v>180</v>
          </cell>
          <cell r="BT180">
            <v>157500</v>
          </cell>
          <cell r="BU180">
            <v>55</v>
          </cell>
          <cell r="BV180">
            <v>48125</v>
          </cell>
          <cell r="BW180">
            <v>205625</v>
          </cell>
          <cell r="BX180">
            <v>80000</v>
          </cell>
          <cell r="BY180">
            <v>285625</v>
          </cell>
          <cell r="CA180">
            <v>0.95</v>
          </cell>
          <cell r="CB180">
            <v>1</v>
          </cell>
          <cell r="CC180">
            <v>1.043E-2</v>
          </cell>
          <cell r="CD180">
            <v>0</v>
          </cell>
        </row>
        <row r="181">
          <cell r="C181">
            <v>173</v>
          </cell>
          <cell r="D181" t="str">
            <v>Town Square at Mark Center I (fka Millbrook l)</v>
          </cell>
          <cell r="E181" t="str">
            <v>Town Square at Mark Center I (fka Millbrook l)</v>
          </cell>
          <cell r="F181" t="str">
            <v>Washington, D.C.</v>
          </cell>
          <cell r="G181" t="str">
            <v>1459 N Beauregard Street Alexandria VA 22311</v>
          </cell>
          <cell r="H181" t="str">
            <v xml:space="preserve">1459 N Beauregard Street </v>
          </cell>
          <cell r="I181" t="str">
            <v>Alexandria</v>
          </cell>
          <cell r="J181" t="str">
            <v>VA</v>
          </cell>
          <cell r="K181" t="str">
            <v>22311</v>
          </cell>
          <cell r="L181" t="str">
            <v>Alexandria, VA</v>
          </cell>
          <cell r="M181">
            <v>1996</v>
          </cell>
          <cell r="N181">
            <v>1</v>
          </cell>
          <cell r="O181">
            <v>406</v>
          </cell>
          <cell r="P181">
            <v>905</v>
          </cell>
          <cell r="Q181">
            <v>0.94</v>
          </cell>
          <cell r="R181">
            <v>1669</v>
          </cell>
          <cell r="T181">
            <v>5.8</v>
          </cell>
          <cell r="U181">
            <v>0.05</v>
          </cell>
          <cell r="V181">
            <v>275000</v>
          </cell>
          <cell r="W181" t="str">
            <v>Cap Rate</v>
          </cell>
          <cell r="X181">
            <v>115.99999999999999</v>
          </cell>
          <cell r="Y181">
            <v>285714.28571428568</v>
          </cell>
          <cell r="Z181">
            <v>0.05</v>
          </cell>
          <cell r="AA181">
            <v>0</v>
          </cell>
          <cell r="AB181">
            <v>0.94</v>
          </cell>
          <cell r="AC181">
            <v>1754</v>
          </cell>
          <cell r="AD181">
            <v>406</v>
          </cell>
          <cell r="AE181">
            <v>905</v>
          </cell>
          <cell r="AG181">
            <v>0.05</v>
          </cell>
          <cell r="AH181">
            <v>61.390000000000008</v>
          </cell>
          <cell r="AI181">
            <v>0.2</v>
          </cell>
          <cell r="AJ181">
            <v>0.12725750021883242</v>
          </cell>
          <cell r="AK181">
            <v>13.947485873363105</v>
          </cell>
          <cell r="AL181">
            <v>5.7249687364958595</v>
          </cell>
          <cell r="AM181">
            <v>0</v>
          </cell>
          <cell r="AN181">
            <v>-0.12180000000000001</v>
          </cell>
          <cell r="AO181">
            <v>5.6031687364958591</v>
          </cell>
          <cell r="AQ181">
            <v>8.5454880000000006</v>
          </cell>
          <cell r="AR181">
            <v>-0.42727440000000005</v>
          </cell>
          <cell r="AS181">
            <v>0.29909208000000009</v>
          </cell>
          <cell r="AT181">
            <v>8.4173056800000001</v>
          </cell>
          <cell r="AU181">
            <v>-1.683461136</v>
          </cell>
          <cell r="AV181">
            <v>-1.0711652794145794</v>
          </cell>
          <cell r="AW181">
            <v>-1.0497839775707474</v>
          </cell>
          <cell r="AX181">
            <v>-0.12180000000000001</v>
          </cell>
          <cell r="AY181">
            <v>-2.8550451135707475</v>
          </cell>
          <cell r="AZ181">
            <v>0</v>
          </cell>
          <cell r="BA181">
            <v>5.5622605664292522</v>
          </cell>
          <cell r="BC181">
            <v>0.6608124711028972</v>
          </cell>
          <cell r="BE181">
            <v>0.05</v>
          </cell>
          <cell r="BF181">
            <v>5.5E-2</v>
          </cell>
          <cell r="BG181">
            <v>5.2500000000000005E-2</v>
          </cell>
          <cell r="BH181">
            <v>105.94782031293812</v>
          </cell>
          <cell r="BI181">
            <v>0</v>
          </cell>
          <cell r="BJ181">
            <v>105.94782031293812</v>
          </cell>
          <cell r="BK181">
            <v>253590.65224296556</v>
          </cell>
          <cell r="BL181">
            <v>278949.71746726206</v>
          </cell>
          <cell r="BM181">
            <v>266270.1848551138</v>
          </cell>
          <cell r="BN181">
            <v>-5.8034191721539563E-2</v>
          </cell>
          <cell r="BO181">
            <v>108.1056950511762</v>
          </cell>
          <cell r="BP181">
            <v>-2.1578747382380783</v>
          </cell>
          <cell r="BQ181">
            <v>-1.9960786868967073E-2</v>
          </cell>
          <cell r="BS181">
            <v>180</v>
          </cell>
          <cell r="BT181">
            <v>162900</v>
          </cell>
          <cell r="BU181">
            <v>55</v>
          </cell>
          <cell r="BV181">
            <v>49775</v>
          </cell>
          <cell r="BW181">
            <v>212675</v>
          </cell>
          <cell r="BX181">
            <v>70000</v>
          </cell>
          <cell r="BY181">
            <v>282675</v>
          </cell>
          <cell r="CA181">
            <v>0.95</v>
          </cell>
          <cell r="CB181">
            <v>1</v>
          </cell>
          <cell r="CC181">
            <v>1.043E-2</v>
          </cell>
          <cell r="CD181">
            <v>0</v>
          </cell>
        </row>
        <row r="182">
          <cell r="C182">
            <v>174</v>
          </cell>
          <cell r="D182" t="str">
            <v>Courthouse Plaza</v>
          </cell>
          <cell r="E182" t="str">
            <v>Courthouse Plaza</v>
          </cell>
          <cell r="F182" t="str">
            <v>Washington, D.C.</v>
          </cell>
          <cell r="G182" t="str">
            <v>2250 Clarendon Blvd. Arlington VA 22201</v>
          </cell>
          <cell r="H182" t="str">
            <v xml:space="preserve">2250 Clarendon Blvd. </v>
          </cell>
          <cell r="I182" t="str">
            <v>Arlington</v>
          </cell>
          <cell r="J182" t="str">
            <v>VA</v>
          </cell>
          <cell r="K182" t="str">
            <v>22201</v>
          </cell>
          <cell r="L182" t="str">
            <v>Arlington, VA</v>
          </cell>
          <cell r="M182">
            <v>1990</v>
          </cell>
          <cell r="N182">
            <v>1</v>
          </cell>
          <cell r="O182">
            <v>396</v>
          </cell>
          <cell r="P182">
            <v>783</v>
          </cell>
          <cell r="Q182">
            <v>0.93</v>
          </cell>
          <cell r="R182">
            <v>2167</v>
          </cell>
          <cell r="T182">
            <v>8.3000000000000007</v>
          </cell>
          <cell r="U182">
            <v>4.7500000000000001E-2</v>
          </cell>
          <cell r="V182">
            <v>400000</v>
          </cell>
          <cell r="W182" t="str">
            <v>Cap Rate</v>
          </cell>
          <cell r="X182">
            <v>174.73684210526318</v>
          </cell>
          <cell r="Y182">
            <v>441254.6517809676</v>
          </cell>
          <cell r="Z182">
            <v>4.7500000000000001E-2</v>
          </cell>
          <cell r="AA182">
            <v>0</v>
          </cell>
          <cell r="AB182">
            <v>0.93</v>
          </cell>
          <cell r="AC182">
            <v>2113</v>
          </cell>
          <cell r="AD182">
            <v>396</v>
          </cell>
          <cell r="AE182">
            <v>779</v>
          </cell>
          <cell r="AG182">
            <v>0.05</v>
          </cell>
          <cell r="AH182">
            <v>73.955000000000013</v>
          </cell>
          <cell r="AI182">
            <v>0.2</v>
          </cell>
          <cell r="AJ182">
            <v>0.13595263302963956</v>
          </cell>
          <cell r="AK182">
            <v>16.585021261346949</v>
          </cell>
          <cell r="AL182">
            <v>6.6399127721078184</v>
          </cell>
          <cell r="AM182">
            <v>0</v>
          </cell>
          <cell r="AN182">
            <v>-0.1188</v>
          </cell>
          <cell r="AO182">
            <v>6.5211127721078181</v>
          </cell>
          <cell r="AQ182">
            <v>10.040976000000001</v>
          </cell>
          <cell r="AR182">
            <v>-0.50204880000000007</v>
          </cell>
          <cell r="AS182">
            <v>0.35143416000000005</v>
          </cell>
          <cell r="AT182">
            <v>9.89036136</v>
          </cell>
          <cell r="AU182">
            <v>-1.9780722720000001</v>
          </cell>
          <cell r="AV182">
            <v>-1.3446206685066069</v>
          </cell>
          <cell r="AW182">
            <v>-1.3236285495163698</v>
          </cell>
          <cell r="AX182">
            <v>-0.1188</v>
          </cell>
          <cell r="AY182">
            <v>-3.4205008215163697</v>
          </cell>
          <cell r="AZ182">
            <v>0</v>
          </cell>
          <cell r="BA182">
            <v>6.4698605384836299</v>
          </cell>
          <cell r="BC182">
            <v>0.65415815489310192</v>
          </cell>
          <cell r="BE182">
            <v>4.4999999999999998E-2</v>
          </cell>
          <cell r="BF182">
            <v>4.7500000000000001E-2</v>
          </cell>
          <cell r="BG182">
            <v>4.6249999999999999E-2</v>
          </cell>
          <cell r="BH182">
            <v>139.88887650775416</v>
          </cell>
          <cell r="BI182">
            <v>0</v>
          </cell>
          <cell r="BJ182">
            <v>139.88887650775416</v>
          </cell>
          <cell r="BK182">
            <v>349158.34234414628</v>
          </cell>
          <cell r="BL182">
            <v>368556.02802993223</v>
          </cell>
          <cell r="BM182">
            <v>358857.18518703926</v>
          </cell>
          <cell r="BN182">
            <v>-9.384075251997559E-2</v>
          </cell>
          <cell r="BO182">
            <v>142.10744533406756</v>
          </cell>
          <cell r="BP182">
            <v>-2.2185688263134011</v>
          </cell>
          <cell r="BQ182">
            <v>-1.561191126262218E-2</v>
          </cell>
          <cell r="BS182">
            <v>310</v>
          </cell>
          <cell r="BT182">
            <v>241490</v>
          </cell>
          <cell r="BU182">
            <v>70</v>
          </cell>
          <cell r="BV182">
            <v>54530</v>
          </cell>
          <cell r="BW182">
            <v>296020</v>
          </cell>
          <cell r="BX182">
            <v>100000</v>
          </cell>
          <cell r="BY182">
            <v>396020</v>
          </cell>
          <cell r="CA182">
            <v>0.95</v>
          </cell>
          <cell r="CB182">
            <v>1</v>
          </cell>
          <cell r="CC182">
            <v>9.9600000000000001E-3</v>
          </cell>
          <cell r="CD182">
            <v>0</v>
          </cell>
        </row>
        <row r="183">
          <cell r="C183">
            <v>175</v>
          </cell>
          <cell r="D183" t="str">
            <v>Fairchase</v>
          </cell>
          <cell r="E183" t="str">
            <v>Fairchase</v>
          </cell>
          <cell r="F183" t="str">
            <v>Washington, D.C.</v>
          </cell>
          <cell r="G183" t="str">
            <v>4411 Dixie Hill Rd. Fairfax VA 22030</v>
          </cell>
          <cell r="H183" t="str">
            <v xml:space="preserve">4411 Dixie Hill Rd. </v>
          </cell>
          <cell r="I183" t="str">
            <v>Fairfax</v>
          </cell>
          <cell r="J183" t="str">
            <v>VA</v>
          </cell>
          <cell r="K183" t="str">
            <v>22030</v>
          </cell>
          <cell r="L183" t="str">
            <v>Fairfax, VA</v>
          </cell>
          <cell r="M183">
            <v>2007</v>
          </cell>
          <cell r="N183">
            <v>1</v>
          </cell>
          <cell r="O183">
            <v>392</v>
          </cell>
          <cell r="P183">
            <v>963</v>
          </cell>
          <cell r="Q183">
            <v>0.96</v>
          </cell>
          <cell r="R183">
            <v>1691</v>
          </cell>
          <cell r="T183">
            <v>5.6</v>
          </cell>
          <cell r="U183">
            <v>0.05</v>
          </cell>
          <cell r="V183">
            <v>275000</v>
          </cell>
          <cell r="W183" t="str">
            <v>Cap Rate</v>
          </cell>
          <cell r="X183">
            <v>111.99999999999999</v>
          </cell>
          <cell r="Y183">
            <v>285714.28571428568</v>
          </cell>
          <cell r="Z183">
            <v>0.05</v>
          </cell>
          <cell r="AA183">
            <v>0</v>
          </cell>
          <cell r="AB183">
            <v>0.96</v>
          </cell>
          <cell r="AC183">
            <v>1788</v>
          </cell>
          <cell r="AD183">
            <v>392</v>
          </cell>
          <cell r="AE183">
            <v>963</v>
          </cell>
          <cell r="AG183">
            <v>0.05</v>
          </cell>
          <cell r="AH183">
            <v>62.580000000000005</v>
          </cell>
          <cell r="AI183">
            <v>0.2</v>
          </cell>
          <cell r="AJ183">
            <v>0.13204549681013775</v>
          </cell>
          <cell r="AK183">
            <v>14.116657343135058</v>
          </cell>
          <cell r="AL183">
            <v>5.5946007049725406</v>
          </cell>
          <cell r="AM183">
            <v>0</v>
          </cell>
          <cell r="AN183">
            <v>-0.1176</v>
          </cell>
          <cell r="AO183">
            <v>5.4770007049725402</v>
          </cell>
          <cell r="AQ183">
            <v>8.4107520000000005</v>
          </cell>
          <cell r="AR183">
            <v>-0.42053760000000007</v>
          </cell>
          <cell r="AS183">
            <v>0.29437632000000002</v>
          </cell>
          <cell r="AT183">
            <v>8.2845907200000006</v>
          </cell>
          <cell r="AU183">
            <v>-1.6569181440000003</v>
          </cell>
          <cell r="AV183">
            <v>-1.0939428974910568</v>
          </cell>
          <cell r="AW183">
            <v>-1.0724970411976773</v>
          </cell>
          <cell r="AX183">
            <v>-0.1176</v>
          </cell>
          <cell r="AY183">
            <v>-2.8470151851976775</v>
          </cell>
          <cell r="AZ183">
            <v>0</v>
          </cell>
          <cell r="BA183">
            <v>5.4375755348023231</v>
          </cell>
          <cell r="BC183">
            <v>0.65634811888478217</v>
          </cell>
          <cell r="BE183">
            <v>0.05</v>
          </cell>
          <cell r="BF183">
            <v>5.5E-2</v>
          </cell>
          <cell r="BG183">
            <v>5.2500000000000005E-2</v>
          </cell>
          <cell r="BH183">
            <v>103.57286732956806</v>
          </cell>
          <cell r="BI183">
            <v>0</v>
          </cell>
          <cell r="BJ183">
            <v>103.57286732956806</v>
          </cell>
          <cell r="BK183">
            <v>256666.49714791015</v>
          </cell>
          <cell r="BL183">
            <v>282333.14686270116</v>
          </cell>
          <cell r="BM183">
            <v>269499.82200530567</v>
          </cell>
          <cell r="BN183">
            <v>-5.8696767414800011E-2</v>
          </cell>
          <cell r="BO183">
            <v>105.64393022607982</v>
          </cell>
          <cell r="BP183">
            <v>-2.0710628965117621</v>
          </cell>
          <cell r="BQ183">
            <v>-1.9604182578967455E-2</v>
          </cell>
          <cell r="BS183">
            <v>180</v>
          </cell>
          <cell r="BT183">
            <v>173340</v>
          </cell>
          <cell r="BU183">
            <v>55</v>
          </cell>
          <cell r="BV183">
            <v>52965</v>
          </cell>
          <cell r="BW183">
            <v>226305</v>
          </cell>
          <cell r="BX183">
            <v>60000</v>
          </cell>
          <cell r="BY183">
            <v>286305</v>
          </cell>
          <cell r="CA183">
            <v>0.95</v>
          </cell>
          <cell r="CB183">
            <v>1</v>
          </cell>
          <cell r="CC183">
            <v>1.09E-2</v>
          </cell>
          <cell r="CD183">
            <v>0</v>
          </cell>
        </row>
        <row r="184">
          <cell r="C184">
            <v>176</v>
          </cell>
          <cell r="D184" t="str">
            <v>Water Park Towers</v>
          </cell>
          <cell r="E184" t="str">
            <v>Water Park Towers</v>
          </cell>
          <cell r="F184" t="str">
            <v>Washington, D.C.</v>
          </cell>
          <cell r="G184" t="str">
            <v>1501/1505 Crystal Dr. Arlington VA 22202</v>
          </cell>
          <cell r="H184" t="str">
            <v xml:space="preserve">1501/1505 Crystal Dr. </v>
          </cell>
          <cell r="I184" t="str">
            <v>Arlington</v>
          </cell>
          <cell r="J184" t="str">
            <v>VA</v>
          </cell>
          <cell r="K184" t="str">
            <v>22202</v>
          </cell>
          <cell r="L184" t="str">
            <v>Arlington, VA</v>
          </cell>
          <cell r="M184">
            <v>1989</v>
          </cell>
          <cell r="N184">
            <v>1</v>
          </cell>
          <cell r="O184">
            <v>362</v>
          </cell>
          <cell r="P184">
            <v>976</v>
          </cell>
          <cell r="Q184">
            <v>0.96</v>
          </cell>
          <cell r="R184">
            <v>1995</v>
          </cell>
          <cell r="T184">
            <v>8.1</v>
          </cell>
          <cell r="U184">
            <v>4.7500000000000001E-2</v>
          </cell>
          <cell r="V184">
            <v>425000</v>
          </cell>
          <cell r="W184" t="str">
            <v>Cap Rate</v>
          </cell>
          <cell r="X184">
            <v>170.52631578947367</v>
          </cell>
          <cell r="Y184">
            <v>471067.17068915383</v>
          </cell>
          <cell r="Z184">
            <v>4.7500000000000001E-2</v>
          </cell>
          <cell r="AA184">
            <v>0</v>
          </cell>
          <cell r="AB184">
            <v>0.96</v>
          </cell>
          <cell r="AC184">
            <v>2360</v>
          </cell>
          <cell r="AD184">
            <v>362</v>
          </cell>
          <cell r="AE184">
            <v>1074</v>
          </cell>
          <cell r="AG184">
            <v>0.05</v>
          </cell>
          <cell r="AH184">
            <v>82.600000000000009</v>
          </cell>
          <cell r="AI184">
            <v>0.2</v>
          </cell>
          <cell r="AJ184">
            <v>0.13010667929621311</v>
          </cell>
          <cell r="AK184">
            <v>18.686808159696277</v>
          </cell>
          <cell r="AL184">
            <v>6.8390354239019624</v>
          </cell>
          <cell r="AM184">
            <v>0</v>
          </cell>
          <cell r="AN184">
            <v>-0.1086</v>
          </cell>
          <cell r="AO184">
            <v>6.7304354239019624</v>
          </cell>
          <cell r="AQ184">
            <v>10.25184</v>
          </cell>
          <cell r="AR184">
            <v>-0.51259200000000005</v>
          </cell>
          <cell r="AS184">
            <v>0.35881440000000003</v>
          </cell>
          <cell r="AT184">
            <v>10.0980624</v>
          </cell>
          <cell r="AU184">
            <v>-2.0196124800000002</v>
          </cell>
          <cell r="AV184">
            <v>-1.3138253661899482</v>
          </cell>
          <cell r="AW184">
            <v>-1.295449734471243</v>
          </cell>
          <cell r="AX184">
            <v>-0.1086</v>
          </cell>
          <cell r="AY184">
            <v>-3.4236622144712432</v>
          </cell>
          <cell r="AZ184">
            <v>0</v>
          </cell>
          <cell r="BA184">
            <v>6.6744001855287571</v>
          </cell>
          <cell r="BC184">
            <v>0.66095850086336927</v>
          </cell>
          <cell r="BE184">
            <v>4.7500000000000001E-2</v>
          </cell>
          <cell r="BF184">
            <v>0.05</v>
          </cell>
          <cell r="BG184">
            <v>4.8750000000000002E-2</v>
          </cell>
          <cell r="BH184">
            <v>136.91077303648731</v>
          </cell>
          <cell r="BI184">
            <v>0</v>
          </cell>
          <cell r="BJ184">
            <v>136.91077303648731</v>
          </cell>
          <cell r="BK184">
            <v>373736.16319392552</v>
          </cell>
          <cell r="BL184">
            <v>393406.48757255322</v>
          </cell>
          <cell r="BM184">
            <v>383571.32538323937</v>
          </cell>
          <cell r="BN184">
            <v>-0.13835177153553924</v>
          </cell>
          <cell r="BO184">
            <v>138.85281978873266</v>
          </cell>
          <cell r="BP184">
            <v>-1.9420467522453464</v>
          </cell>
          <cell r="BQ184">
            <v>-1.3986368841484187E-2</v>
          </cell>
          <cell r="BS184">
            <v>280</v>
          </cell>
          <cell r="BT184">
            <v>300720</v>
          </cell>
          <cell r="BU184">
            <v>60</v>
          </cell>
          <cell r="BV184">
            <v>64440</v>
          </cell>
          <cell r="BW184">
            <v>365160</v>
          </cell>
          <cell r="BX184">
            <v>80000</v>
          </cell>
          <cell r="BY184">
            <v>445160</v>
          </cell>
          <cell r="CA184">
            <v>0.95</v>
          </cell>
          <cell r="CB184">
            <v>1</v>
          </cell>
          <cell r="CC184">
            <v>9.9600000000000001E-3</v>
          </cell>
          <cell r="CD184">
            <v>0</v>
          </cell>
        </row>
        <row r="185">
          <cell r="C185">
            <v>177</v>
          </cell>
          <cell r="D185" t="str">
            <v>1111 Belle Pre (fka The Madison)</v>
          </cell>
          <cell r="E185" t="str">
            <v>1111 Belle Pre (fka The Madison)</v>
          </cell>
          <cell r="F185" t="str">
            <v>Washington, D.C.</v>
          </cell>
          <cell r="G185" t="str">
            <v>1111 Belle Pre Way Alexandria VA 22314</v>
          </cell>
          <cell r="H185" t="str">
            <v xml:space="preserve">1111 Belle Pre Way </v>
          </cell>
          <cell r="I185" t="str">
            <v>Alexandria</v>
          </cell>
          <cell r="J185" t="str">
            <v>VA</v>
          </cell>
          <cell r="K185" t="str">
            <v>22314</v>
          </cell>
          <cell r="L185" t="str">
            <v>Alexandria, VA</v>
          </cell>
          <cell r="M185">
            <v>2014</v>
          </cell>
          <cell r="N185">
            <v>1</v>
          </cell>
          <cell r="O185">
            <v>360</v>
          </cell>
          <cell r="P185">
            <v>896</v>
          </cell>
          <cell r="Q185">
            <v>0.97</v>
          </cell>
          <cell r="R185">
            <v>2046</v>
          </cell>
          <cell r="T185">
            <v>7.1</v>
          </cell>
          <cell r="U185">
            <v>4.4999999999999998E-2</v>
          </cell>
          <cell r="V185">
            <v>375000</v>
          </cell>
          <cell r="W185" t="str">
            <v>Cap Rate</v>
          </cell>
          <cell r="X185">
            <v>157.77777777777777</v>
          </cell>
          <cell r="Y185">
            <v>438271.60493827157</v>
          </cell>
          <cell r="Z185">
            <v>4.4999999999999998E-2</v>
          </cell>
          <cell r="AA185">
            <v>0</v>
          </cell>
          <cell r="AB185">
            <v>0.97</v>
          </cell>
          <cell r="AC185">
            <v>2178</v>
          </cell>
          <cell r="AD185">
            <v>360</v>
          </cell>
          <cell r="AE185">
            <v>893</v>
          </cell>
          <cell r="AG185">
            <v>0.05</v>
          </cell>
          <cell r="AH185">
            <v>76.23</v>
          </cell>
          <cell r="AI185">
            <v>0.2</v>
          </cell>
          <cell r="AJ185">
            <v>0.14123546072051257</v>
          </cell>
          <cell r="AK185">
            <v>16.959207948629551</v>
          </cell>
          <cell r="AL185">
            <v>6.1724733249832111</v>
          </cell>
          <cell r="AM185">
            <v>0</v>
          </cell>
          <cell r="AN185">
            <v>-0.108</v>
          </cell>
          <cell r="AO185">
            <v>6.0644733249832115</v>
          </cell>
          <cell r="AQ185">
            <v>9.4089600000000004</v>
          </cell>
          <cell r="AR185">
            <v>-0.47044800000000003</v>
          </cell>
          <cell r="AS185">
            <v>0.32931360000000004</v>
          </cell>
          <cell r="AT185">
            <v>9.2678256000000019</v>
          </cell>
          <cell r="AU185">
            <v>-1.8535651200000005</v>
          </cell>
          <cell r="AV185">
            <v>-1.3089456184933612</v>
          </cell>
          <cell r="AW185">
            <v>-1.2891028422425814</v>
          </cell>
          <cell r="AX185">
            <v>-0.108</v>
          </cell>
          <cell r="AY185">
            <v>-3.250667962242582</v>
          </cell>
          <cell r="AZ185">
            <v>0</v>
          </cell>
          <cell r="BA185">
            <v>6.0171576377574194</v>
          </cell>
          <cell r="BC185">
            <v>0.64925235944852244</v>
          </cell>
          <cell r="BE185">
            <v>4.4999999999999998E-2</v>
          </cell>
          <cell r="BF185">
            <v>4.7500000000000001E-2</v>
          </cell>
          <cell r="BG185">
            <v>4.6249999999999999E-2</v>
          </cell>
          <cell r="BH185">
            <v>130.10070568124149</v>
          </cell>
          <cell r="BI185">
            <v>0</v>
          </cell>
          <cell r="BJ185">
            <v>130.10070568124149</v>
          </cell>
          <cell r="BK185">
            <v>357035.9568132537</v>
          </cell>
          <cell r="BL185">
            <v>376871.2877473234</v>
          </cell>
          <cell r="BM185">
            <v>366953.62228028855</v>
          </cell>
          <cell r="BN185">
            <v>0.26599031336457379</v>
          </cell>
          <cell r="BO185">
            <v>132.10330402090386</v>
          </cell>
          <cell r="BP185">
            <v>-2.0025983396623701</v>
          </cell>
          <cell r="BQ185">
            <v>-1.5159335752461423E-2</v>
          </cell>
          <cell r="BS185">
            <v>180</v>
          </cell>
          <cell r="BT185">
            <v>160740</v>
          </cell>
          <cell r="BU185">
            <v>55</v>
          </cell>
          <cell r="BV185">
            <v>49115</v>
          </cell>
          <cell r="BW185">
            <v>209855</v>
          </cell>
          <cell r="BX185">
            <v>80000</v>
          </cell>
          <cell r="BY185">
            <v>289855</v>
          </cell>
          <cell r="CA185">
            <v>0.95</v>
          </cell>
          <cell r="CB185">
            <v>1</v>
          </cell>
          <cell r="CC185">
            <v>1.043E-2</v>
          </cell>
          <cell r="CD185">
            <v>0</v>
          </cell>
        </row>
        <row r="186">
          <cell r="C186">
            <v>178</v>
          </cell>
          <cell r="D186" t="str">
            <v>1401 Joyce on Pentagon Row</v>
          </cell>
          <cell r="E186" t="str">
            <v>1401 Joyce on Pentagon Row</v>
          </cell>
          <cell r="F186" t="str">
            <v>Washington, D.C.</v>
          </cell>
          <cell r="G186" t="str">
            <v>1401 S. Joyce Street Arlington VA 22202</v>
          </cell>
          <cell r="H186" t="str">
            <v xml:space="preserve">1401 S. Joyce Street </v>
          </cell>
          <cell r="I186" t="str">
            <v>Arlington</v>
          </cell>
          <cell r="J186" t="str">
            <v>VA</v>
          </cell>
          <cell r="K186" t="str">
            <v>22202</v>
          </cell>
          <cell r="L186" t="str">
            <v>Arlington, VA</v>
          </cell>
          <cell r="M186">
            <v>2004</v>
          </cell>
          <cell r="N186">
            <v>1</v>
          </cell>
          <cell r="O186">
            <v>326</v>
          </cell>
          <cell r="P186">
            <v>871</v>
          </cell>
          <cell r="Q186">
            <v>0.96</v>
          </cell>
          <cell r="R186">
            <v>2401</v>
          </cell>
          <cell r="T186">
            <v>6.9</v>
          </cell>
          <cell r="U186">
            <v>4.4999999999999998E-2</v>
          </cell>
          <cell r="V186">
            <v>400000</v>
          </cell>
          <cell r="W186" t="str">
            <v>Cap Rate</v>
          </cell>
          <cell r="X186">
            <v>153.33333333333334</v>
          </cell>
          <cell r="Y186">
            <v>470347.64826175873</v>
          </cell>
          <cell r="Z186">
            <v>4.4999999999999998E-2</v>
          </cell>
          <cell r="AA186">
            <v>0</v>
          </cell>
          <cell r="AB186">
            <v>0.96</v>
          </cell>
          <cell r="AC186">
            <v>2450</v>
          </cell>
          <cell r="AD186">
            <v>326</v>
          </cell>
          <cell r="AE186">
            <v>871</v>
          </cell>
          <cell r="AG186">
            <v>0.05</v>
          </cell>
          <cell r="AH186">
            <v>85.750000000000014</v>
          </cell>
          <cell r="AI186">
            <v>0.2</v>
          </cell>
          <cell r="AJ186">
            <v>0.13595263302963956</v>
          </cell>
          <cell r="AK186">
            <v>19.230147700094669</v>
          </cell>
          <cell r="AL186">
            <v>6.3379874598834007</v>
          </cell>
          <cell r="AM186">
            <v>0</v>
          </cell>
          <cell r="AN186">
            <v>-9.7799999999999998E-2</v>
          </cell>
          <cell r="AO186">
            <v>6.2401874598834004</v>
          </cell>
          <cell r="AQ186">
            <v>9.5844000000000005</v>
          </cell>
          <cell r="AR186">
            <v>-0.47922000000000003</v>
          </cell>
          <cell r="AS186">
            <v>0.33545400000000009</v>
          </cell>
          <cell r="AT186">
            <v>9.4406340000000011</v>
          </cell>
          <cell r="AU186">
            <v>-1.8881268000000002</v>
          </cell>
          <cell r="AV186">
            <v>-1.2834790497691384</v>
          </cell>
          <cell r="AW186">
            <v>-1.2660906003446297</v>
          </cell>
          <cell r="AX186">
            <v>-9.7799999999999998E-2</v>
          </cell>
          <cell r="AY186">
            <v>-3.2520174003446298</v>
          </cell>
          <cell r="AZ186">
            <v>0</v>
          </cell>
          <cell r="BA186">
            <v>6.1886165996553713</v>
          </cell>
          <cell r="BC186">
            <v>0.65552976629062953</v>
          </cell>
          <cell r="BE186">
            <v>4.4999999999999998E-2</v>
          </cell>
          <cell r="BF186">
            <v>4.7500000000000001E-2</v>
          </cell>
          <cell r="BG186">
            <v>4.6249999999999999E-2</v>
          </cell>
          <cell r="BH186">
            <v>133.80792647903505</v>
          </cell>
          <cell r="BI186">
            <v>0</v>
          </cell>
          <cell r="BJ186">
            <v>133.80792647903505</v>
          </cell>
          <cell r="BK186">
            <v>404845.21473883511</v>
          </cell>
          <cell r="BL186">
            <v>427336.61555765936</v>
          </cell>
          <cell r="BM186">
            <v>416090.91514824727</v>
          </cell>
          <cell r="BN186">
            <v>5.0363293654382968E-2</v>
          </cell>
          <cell r="BO186">
            <v>135.64563833832861</v>
          </cell>
          <cell r="BP186">
            <v>-1.8377118592935631</v>
          </cell>
          <cell r="BQ186">
            <v>-1.3547887582716966E-2</v>
          </cell>
          <cell r="BS186">
            <v>280</v>
          </cell>
          <cell r="BT186">
            <v>243880</v>
          </cell>
          <cell r="BU186">
            <v>60</v>
          </cell>
          <cell r="BV186">
            <v>52260</v>
          </cell>
          <cell r="BW186">
            <v>296140</v>
          </cell>
          <cell r="BX186">
            <v>100000</v>
          </cell>
          <cell r="BY186">
            <v>396140</v>
          </cell>
          <cell r="CA186">
            <v>0.95</v>
          </cell>
          <cell r="CB186">
            <v>1</v>
          </cell>
          <cell r="CC186">
            <v>9.9600000000000001E-3</v>
          </cell>
          <cell r="CD186">
            <v>0</v>
          </cell>
        </row>
        <row r="187">
          <cell r="C187">
            <v>179</v>
          </cell>
          <cell r="D187" t="str">
            <v>Carlyle Mill</v>
          </cell>
          <cell r="E187" t="str">
            <v>Carlyle Mill</v>
          </cell>
          <cell r="F187" t="str">
            <v>Washington, D.C.</v>
          </cell>
          <cell r="G187" t="str">
            <v>2201 Mill Road Alexandria VA 22314</v>
          </cell>
          <cell r="H187" t="str">
            <v xml:space="preserve">2201 Mill Road </v>
          </cell>
          <cell r="I187" t="str">
            <v>Alexandria</v>
          </cell>
          <cell r="J187" t="str">
            <v>VA</v>
          </cell>
          <cell r="K187" t="str">
            <v>22314</v>
          </cell>
          <cell r="L187" t="str">
            <v>Alexandria, VA</v>
          </cell>
          <cell r="M187">
            <v>2002</v>
          </cell>
          <cell r="N187">
            <v>1</v>
          </cell>
          <cell r="O187">
            <v>317</v>
          </cell>
          <cell r="P187">
            <v>956</v>
          </cell>
          <cell r="Q187">
            <v>0.98</v>
          </cell>
          <cell r="R187">
            <v>1933</v>
          </cell>
          <cell r="T187">
            <v>5</v>
          </cell>
          <cell r="U187">
            <v>4.7500000000000001E-2</v>
          </cell>
          <cell r="V187">
            <v>300000</v>
          </cell>
          <cell r="W187" t="str">
            <v>Cap Rate</v>
          </cell>
          <cell r="X187">
            <v>105.26315789473684</v>
          </cell>
          <cell r="Y187">
            <v>332060.43499916984</v>
          </cell>
          <cell r="Z187">
            <v>4.7500000000000001E-2</v>
          </cell>
          <cell r="AA187">
            <v>0</v>
          </cell>
          <cell r="AB187">
            <v>0.98</v>
          </cell>
          <cell r="AC187">
            <v>2079</v>
          </cell>
          <cell r="AD187">
            <v>317</v>
          </cell>
          <cell r="AE187">
            <v>956</v>
          </cell>
          <cell r="AG187">
            <v>0.05</v>
          </cell>
          <cell r="AH187">
            <v>72.765000000000001</v>
          </cell>
          <cell r="AI187">
            <v>0.2</v>
          </cell>
          <cell r="AJ187">
            <v>0.13259176863181316</v>
          </cell>
          <cell r="AK187">
            <v>16.400743047830925</v>
          </cell>
          <cell r="AL187">
            <v>5.256224937170189</v>
          </cell>
          <cell r="AM187">
            <v>0</v>
          </cell>
          <cell r="AN187">
            <v>-9.5100000000000004E-2</v>
          </cell>
          <cell r="AO187">
            <v>5.1611249371701886</v>
          </cell>
          <cell r="AQ187">
            <v>7.9085159999999997</v>
          </cell>
          <cell r="AR187">
            <v>-0.39542579999999999</v>
          </cell>
          <cell r="AS187">
            <v>0.27679806000000001</v>
          </cell>
          <cell r="AT187">
            <v>7.7898882599999997</v>
          </cell>
          <cell r="AU187">
            <v>-1.5579776519999999</v>
          </cell>
          <cell r="AV187">
            <v>-1.0328750618375975</v>
          </cell>
          <cell r="AW187">
            <v>-1.0149909930872578</v>
          </cell>
          <cell r="AX187">
            <v>-9.5100000000000004E-2</v>
          </cell>
          <cell r="AY187">
            <v>-2.6680686450872577</v>
          </cell>
          <cell r="AZ187">
            <v>0</v>
          </cell>
          <cell r="BA187">
            <v>5.1218196149127415</v>
          </cell>
          <cell r="BC187">
            <v>0.65749590288895132</v>
          </cell>
          <cell r="BE187">
            <v>4.7500000000000001E-2</v>
          </cell>
          <cell r="BF187">
            <v>5.2499999999999998E-2</v>
          </cell>
          <cell r="BG187">
            <v>0.05</v>
          </cell>
          <cell r="BH187">
            <v>102.43639229825483</v>
          </cell>
          <cell r="BI187">
            <v>0</v>
          </cell>
          <cell r="BJ187">
            <v>102.43639229825483</v>
          </cell>
          <cell r="BK187">
            <v>312395.10567297001</v>
          </cell>
          <cell r="BL187">
            <v>345278.80100696685</v>
          </cell>
          <cell r="BM187">
            <v>328836.95333996846</v>
          </cell>
          <cell r="BN187">
            <v>4.5054831691249131E-2</v>
          </cell>
          <cell r="BO187">
            <v>104.24131420877001</v>
          </cell>
          <cell r="BP187">
            <v>-1.8049219105151764</v>
          </cell>
          <cell r="BQ187">
            <v>-1.7314842240959805E-2</v>
          </cell>
          <cell r="BS187">
            <v>180</v>
          </cell>
          <cell r="BT187">
            <v>172080</v>
          </cell>
          <cell r="BU187">
            <v>55</v>
          </cell>
          <cell r="BV187">
            <v>52580</v>
          </cell>
          <cell r="BW187">
            <v>224660</v>
          </cell>
          <cell r="BX187">
            <v>90000</v>
          </cell>
          <cell r="BY187">
            <v>314660</v>
          </cell>
          <cell r="CA187">
            <v>0.95</v>
          </cell>
          <cell r="CB187">
            <v>1</v>
          </cell>
          <cell r="CC187">
            <v>1.043E-2</v>
          </cell>
          <cell r="CD187">
            <v>0</v>
          </cell>
        </row>
        <row r="188">
          <cell r="C188">
            <v>180</v>
          </cell>
          <cell r="D188" t="str">
            <v>1800 Oak (fka Rosslyn)</v>
          </cell>
          <cell r="E188" t="str">
            <v>1800 Oak (fka Rosslyn)</v>
          </cell>
          <cell r="F188" t="str">
            <v>Washington, D.C.</v>
          </cell>
          <cell r="G188" t="str">
            <v>1800 N. Oak St. Arlington VA 22209</v>
          </cell>
          <cell r="H188" t="str">
            <v xml:space="preserve">1800 N. Oak St. </v>
          </cell>
          <cell r="I188" t="str">
            <v>Arlington</v>
          </cell>
          <cell r="J188" t="str">
            <v>VA</v>
          </cell>
          <cell r="K188" t="str">
            <v>22209</v>
          </cell>
          <cell r="L188" t="str">
            <v>Arlington, VA</v>
          </cell>
          <cell r="M188">
            <v>2003</v>
          </cell>
          <cell r="N188">
            <v>1</v>
          </cell>
          <cell r="O188">
            <v>314</v>
          </cell>
          <cell r="P188">
            <v>835</v>
          </cell>
          <cell r="Q188">
            <v>0.96</v>
          </cell>
          <cell r="R188">
            <v>2190</v>
          </cell>
          <cell r="T188">
            <v>7.5</v>
          </cell>
          <cell r="U188">
            <v>4.7500000000000001E-2</v>
          </cell>
          <cell r="V188">
            <v>450000</v>
          </cell>
          <cell r="W188" t="str">
            <v>Cap Rate</v>
          </cell>
          <cell r="X188">
            <v>157.89473684210526</v>
          </cell>
          <cell r="Y188">
            <v>502849.48038887029</v>
          </cell>
          <cell r="Z188">
            <v>4.7500000000000001E-2</v>
          </cell>
          <cell r="AA188">
            <v>0</v>
          </cell>
          <cell r="AB188">
            <v>0.96</v>
          </cell>
          <cell r="AC188">
            <v>2348</v>
          </cell>
          <cell r="AD188">
            <v>314</v>
          </cell>
          <cell r="AE188">
            <v>835</v>
          </cell>
          <cell r="AG188">
            <v>0.05</v>
          </cell>
          <cell r="AH188">
            <v>82.18</v>
          </cell>
          <cell r="AI188">
            <v>0.2</v>
          </cell>
          <cell r="AJ188">
            <v>0.13319626812178059</v>
          </cell>
          <cell r="AK188">
            <v>18.506044020159695</v>
          </cell>
          <cell r="AL188">
            <v>5.8748176983757761</v>
          </cell>
          <cell r="AM188">
            <v>0</v>
          </cell>
          <cell r="AN188">
            <v>-9.4200000000000006E-2</v>
          </cell>
          <cell r="AO188">
            <v>5.7806176983757762</v>
          </cell>
          <cell r="AQ188">
            <v>8.8472639999999991</v>
          </cell>
          <cell r="AR188">
            <v>-0.44236319999999996</v>
          </cell>
          <cell r="AS188">
            <v>0.30965423999999997</v>
          </cell>
          <cell r="AT188">
            <v>8.7145550400000005</v>
          </cell>
          <cell r="AU188">
            <v>-1.7429110080000001</v>
          </cell>
          <cell r="AV188">
            <v>-1.1607462096698544</v>
          </cell>
          <cell r="AW188">
            <v>-1.1424173208592394</v>
          </cell>
          <cell r="AX188">
            <v>-9.4200000000000006E-2</v>
          </cell>
          <cell r="AY188">
            <v>-2.9795283288592396</v>
          </cell>
          <cell r="AZ188">
            <v>0</v>
          </cell>
          <cell r="BA188">
            <v>5.7350267111407609</v>
          </cell>
          <cell r="BC188">
            <v>0.65809747999947921</v>
          </cell>
          <cell r="BE188">
            <v>4.4999999999999998E-2</v>
          </cell>
          <cell r="BF188">
            <v>4.9999999999999996E-2</v>
          </cell>
          <cell r="BG188">
            <v>4.7500000000000001E-2</v>
          </cell>
          <cell r="BH188">
            <v>120.73740444506865</v>
          </cell>
          <cell r="BI188">
            <v>0</v>
          </cell>
          <cell r="BJ188">
            <v>120.73740444506865</v>
          </cell>
          <cell r="BK188">
            <v>370120.88040319394</v>
          </cell>
          <cell r="BL188">
            <v>411245.42267021548</v>
          </cell>
          <cell r="BM188">
            <v>390683.15153670474</v>
          </cell>
          <cell r="BN188">
            <v>-4.4550864424786618E-2</v>
          </cell>
          <cell r="BO188">
            <v>122.67450958252529</v>
          </cell>
          <cell r="BP188">
            <v>-1.9371051374566406</v>
          </cell>
          <cell r="BQ188">
            <v>-1.5790608367205361E-2</v>
          </cell>
          <cell r="BS188">
            <v>280</v>
          </cell>
          <cell r="BT188">
            <v>233800</v>
          </cell>
          <cell r="BU188">
            <v>60</v>
          </cell>
          <cell r="BV188">
            <v>50100</v>
          </cell>
          <cell r="BW188">
            <v>283900</v>
          </cell>
          <cell r="BX188">
            <v>125000</v>
          </cell>
          <cell r="BY188">
            <v>408900</v>
          </cell>
          <cell r="CA188">
            <v>0.95</v>
          </cell>
          <cell r="CB188">
            <v>1</v>
          </cell>
          <cell r="CC188">
            <v>9.9600000000000001E-3</v>
          </cell>
          <cell r="CD188">
            <v>0</v>
          </cell>
        </row>
        <row r="189">
          <cell r="C189">
            <v>181</v>
          </cell>
          <cell r="D189" t="str">
            <v>Park at Pentagon Row (fka Pentagon City)</v>
          </cell>
          <cell r="E189" t="str">
            <v>Park at Pentagon Row (fka Pentagon City)</v>
          </cell>
          <cell r="F189" t="str">
            <v>Washington, D.C.</v>
          </cell>
          <cell r="G189" t="str">
            <v>801 15th St. South Arlington VA 22202</v>
          </cell>
          <cell r="H189" t="str">
            <v xml:space="preserve">801 15th St. South </v>
          </cell>
          <cell r="I189" t="str">
            <v>Arlington</v>
          </cell>
          <cell r="J189" t="str">
            <v>VA</v>
          </cell>
          <cell r="K189" t="str">
            <v>22202</v>
          </cell>
          <cell r="L189" t="str">
            <v>Arlington, VA</v>
          </cell>
          <cell r="M189">
            <v>1990</v>
          </cell>
          <cell r="N189">
            <v>1</v>
          </cell>
          <cell r="O189">
            <v>298</v>
          </cell>
          <cell r="P189">
            <v>770</v>
          </cell>
          <cell r="Q189">
            <v>0.94</v>
          </cell>
          <cell r="R189">
            <v>1971</v>
          </cell>
          <cell r="T189">
            <v>5.9</v>
          </cell>
          <cell r="U189">
            <v>4.7500000000000001E-2</v>
          </cell>
          <cell r="V189">
            <v>375000</v>
          </cell>
          <cell r="W189" t="str">
            <v>Cap Rate</v>
          </cell>
          <cell r="X189">
            <v>124.21052631578948</v>
          </cell>
          <cell r="Y189">
            <v>416813.84669728013</v>
          </cell>
          <cell r="Z189">
            <v>4.7500000000000001E-2</v>
          </cell>
          <cell r="AA189">
            <v>0</v>
          </cell>
          <cell r="AB189">
            <v>0.94</v>
          </cell>
          <cell r="AC189">
            <v>2039</v>
          </cell>
          <cell r="AD189">
            <v>298</v>
          </cell>
          <cell r="AE189">
            <v>770</v>
          </cell>
          <cell r="AG189">
            <v>0.05</v>
          </cell>
          <cell r="AH189">
            <v>71.365000000000009</v>
          </cell>
          <cell r="AI189">
            <v>0.2</v>
          </cell>
          <cell r="AJ189">
            <v>0.13319627097079192</v>
          </cell>
          <cell r="AK189">
            <v>16.070623337258361</v>
          </cell>
          <cell r="AL189">
            <v>4.8417252578025236</v>
          </cell>
          <cell r="AM189">
            <v>0</v>
          </cell>
          <cell r="AN189">
            <v>-8.9399999999999993E-2</v>
          </cell>
          <cell r="AO189">
            <v>4.7523252578025232</v>
          </cell>
          <cell r="AQ189">
            <v>7.2914640000000004</v>
          </cell>
          <cell r="AR189">
            <v>-0.36457320000000004</v>
          </cell>
          <cell r="AS189">
            <v>0.25520124000000005</v>
          </cell>
          <cell r="AT189">
            <v>7.1820920400000006</v>
          </cell>
          <cell r="AU189">
            <v>-1.4364184080000002</v>
          </cell>
          <cell r="AV189">
            <v>-0.95662787749700784</v>
          </cell>
          <cell r="AW189">
            <v>-0.93956780144629759</v>
          </cell>
          <cell r="AX189">
            <v>-8.9399999999999993E-2</v>
          </cell>
          <cell r="AY189">
            <v>-2.4653862094462977</v>
          </cell>
          <cell r="AZ189">
            <v>0</v>
          </cell>
          <cell r="BA189">
            <v>4.7167058305537033</v>
          </cell>
          <cell r="BC189">
            <v>0.65673146546778349</v>
          </cell>
          <cell r="BE189">
            <v>4.4999999999999998E-2</v>
          </cell>
          <cell r="BF189">
            <v>0.05</v>
          </cell>
          <cell r="BG189">
            <v>4.7500000000000001E-2</v>
          </cell>
          <cell r="BH189">
            <v>99.299070116920063</v>
          </cell>
          <cell r="BI189">
            <v>0</v>
          </cell>
          <cell r="BJ189">
            <v>99.299070116920063</v>
          </cell>
          <cell r="BK189">
            <v>321412.46674516721</v>
          </cell>
          <cell r="BL189">
            <v>357124.96305018582</v>
          </cell>
          <cell r="BM189">
            <v>339268.71489767649</v>
          </cell>
          <cell r="BN189">
            <v>-0.1524638648571659</v>
          </cell>
          <cell r="BO189">
            <v>101.10207703950759</v>
          </cell>
          <cell r="BP189">
            <v>-1.803006922587528</v>
          </cell>
          <cell r="BQ189">
            <v>-1.7833529986559737E-2</v>
          </cell>
          <cell r="BS189">
            <v>310</v>
          </cell>
          <cell r="BT189">
            <v>238700</v>
          </cell>
          <cell r="BU189">
            <v>80</v>
          </cell>
          <cell r="BV189">
            <v>61600</v>
          </cell>
          <cell r="BW189">
            <v>300300</v>
          </cell>
          <cell r="BX189">
            <v>100000</v>
          </cell>
          <cell r="BY189">
            <v>400300</v>
          </cell>
          <cell r="CA189">
            <v>0.95</v>
          </cell>
          <cell r="CB189">
            <v>1</v>
          </cell>
          <cell r="CC189">
            <v>9.9600000000000001E-3</v>
          </cell>
          <cell r="CD189">
            <v>0</v>
          </cell>
        </row>
        <row r="190">
          <cell r="C190">
            <v>182</v>
          </cell>
          <cell r="D190" t="str">
            <v>Clarendon, The</v>
          </cell>
          <cell r="E190" t="str">
            <v>Clarendon, The</v>
          </cell>
          <cell r="F190" t="str">
            <v>Washington, D.C.</v>
          </cell>
          <cell r="G190" t="str">
            <v>1200 N Herndon Street Arlington VA 22201</v>
          </cell>
          <cell r="H190" t="str">
            <v xml:space="preserve">1200 N Herndon Street </v>
          </cell>
          <cell r="I190" t="str">
            <v>Arlington</v>
          </cell>
          <cell r="J190" t="str">
            <v>VA</v>
          </cell>
          <cell r="K190" t="str">
            <v>22201</v>
          </cell>
          <cell r="L190" t="str">
            <v>Arlington, VA</v>
          </cell>
          <cell r="M190">
            <v>2005</v>
          </cell>
          <cell r="N190">
            <v>1</v>
          </cell>
          <cell r="O190">
            <v>292</v>
          </cell>
          <cell r="P190">
            <v>914</v>
          </cell>
          <cell r="Q190">
            <v>0.95</v>
          </cell>
          <cell r="R190">
            <v>2493</v>
          </cell>
          <cell r="T190">
            <v>6.9</v>
          </cell>
          <cell r="U190">
            <v>4.4999999999999998E-2</v>
          </cell>
          <cell r="V190">
            <v>450000</v>
          </cell>
          <cell r="W190" t="str">
            <v>Cap Rate</v>
          </cell>
          <cell r="X190">
            <v>153.33333333333334</v>
          </cell>
          <cell r="Y190">
            <v>525114.15525114164</v>
          </cell>
          <cell r="Z190">
            <v>4.4999999999999998E-2</v>
          </cell>
          <cell r="AA190">
            <v>0</v>
          </cell>
          <cell r="AB190">
            <v>0.95</v>
          </cell>
          <cell r="AC190">
            <v>2652</v>
          </cell>
          <cell r="AD190">
            <v>292</v>
          </cell>
          <cell r="AE190">
            <v>909</v>
          </cell>
          <cell r="AG190">
            <v>0.05</v>
          </cell>
          <cell r="AH190">
            <v>92.820000000000007</v>
          </cell>
          <cell r="AI190">
            <v>0.2</v>
          </cell>
          <cell r="AJ190">
            <v>0.11147518294767163</v>
          </cell>
          <cell r="AK190">
            <v>21.582939571205198</v>
          </cell>
          <cell r="AL190">
            <v>6.3715427566946277</v>
          </cell>
          <cell r="AM190">
            <v>0</v>
          </cell>
          <cell r="AN190">
            <v>-8.7599999999999997E-2</v>
          </cell>
          <cell r="AO190">
            <v>6.2839427566946275</v>
          </cell>
          <cell r="AQ190">
            <v>9.2926079999999995</v>
          </cell>
          <cell r="AR190">
            <v>-0.4646304</v>
          </cell>
          <cell r="AS190">
            <v>0.32524128000000002</v>
          </cell>
          <cell r="AT190">
            <v>9.1532188799999989</v>
          </cell>
          <cell r="AU190">
            <v>-1.8306437759999998</v>
          </cell>
          <cell r="AV190">
            <v>-1.0203567492080818</v>
          </cell>
          <cell r="AW190">
            <v>-1.2569743019728983</v>
          </cell>
          <cell r="AX190">
            <v>-8.7599999999999997E-2</v>
          </cell>
          <cell r="AY190">
            <v>-3.1752180779728985</v>
          </cell>
          <cell r="AZ190">
            <v>0</v>
          </cell>
          <cell r="BA190">
            <v>5.9780008020271005</v>
          </cell>
          <cell r="BC190">
            <v>0.65310366554100163</v>
          </cell>
          <cell r="BE190">
            <v>4.2500000000000003E-2</v>
          </cell>
          <cell r="BF190">
            <v>4.7500000000000001E-2</v>
          </cell>
          <cell r="BG190">
            <v>4.4999999999999998E-2</v>
          </cell>
          <cell r="BH190">
            <v>132.84446226726891</v>
          </cell>
          <cell r="BI190">
            <v>0</v>
          </cell>
          <cell r="BJ190">
            <v>132.84446226726891</v>
          </cell>
          <cell r="BK190">
            <v>454377.67518326733</v>
          </cell>
          <cell r="BL190">
            <v>507833.87226365169</v>
          </cell>
          <cell r="BM190">
            <v>481105.77372345951</v>
          </cell>
          <cell r="BN190">
            <v>0.20283961178438537</v>
          </cell>
          <cell r="BO190">
            <v>140.48288592725018</v>
          </cell>
          <cell r="BP190">
            <v>-7.6384236599812709</v>
          </cell>
          <cell r="BQ190">
            <v>-5.437262773728091E-2</v>
          </cell>
          <cell r="BS190">
            <v>200</v>
          </cell>
          <cell r="BT190">
            <v>181800</v>
          </cell>
          <cell r="BU190">
            <v>75</v>
          </cell>
          <cell r="BV190">
            <v>68175</v>
          </cell>
          <cell r="BW190">
            <v>249975</v>
          </cell>
          <cell r="BX190">
            <v>150000</v>
          </cell>
          <cell r="BY190">
            <v>399975</v>
          </cell>
          <cell r="CA190">
            <v>0.95</v>
          </cell>
          <cell r="CB190">
            <v>1</v>
          </cell>
          <cell r="CC190">
            <v>9.9600000000000001E-3</v>
          </cell>
          <cell r="CD190">
            <v>0</v>
          </cell>
        </row>
        <row r="191">
          <cell r="C191">
            <v>183</v>
          </cell>
          <cell r="D191" t="str">
            <v>Town Square at Mark Center II</v>
          </cell>
          <cell r="E191" t="str">
            <v>Town Square at Mark Center II</v>
          </cell>
          <cell r="F191" t="str">
            <v>Washington, D.C.</v>
          </cell>
          <cell r="G191" t="str">
            <v>1459 N Beauregard Street Alexandria VA 22311</v>
          </cell>
          <cell r="H191" t="str">
            <v xml:space="preserve">1459 N Beauregard Street </v>
          </cell>
          <cell r="I191" t="str">
            <v>Alexandria</v>
          </cell>
          <cell r="J191" t="str">
            <v>VA</v>
          </cell>
          <cell r="K191" t="str">
            <v>22311</v>
          </cell>
          <cell r="L191" t="str">
            <v>Alexandria, VA</v>
          </cell>
          <cell r="M191">
            <v>2001</v>
          </cell>
          <cell r="N191">
            <v>1</v>
          </cell>
          <cell r="O191">
            <v>272</v>
          </cell>
          <cell r="P191">
            <v>973</v>
          </cell>
          <cell r="Q191">
            <v>0.94</v>
          </cell>
          <cell r="R191">
            <v>1813</v>
          </cell>
          <cell r="T191">
            <v>3.9</v>
          </cell>
          <cell r="U191">
            <v>0.05</v>
          </cell>
          <cell r="V191">
            <v>275000</v>
          </cell>
          <cell r="W191" t="str">
            <v>Cap Rate</v>
          </cell>
          <cell r="X191">
            <v>78</v>
          </cell>
          <cell r="Y191">
            <v>286764.70588235295</v>
          </cell>
          <cell r="Z191">
            <v>4.9999999999999996E-2</v>
          </cell>
          <cell r="AA191">
            <v>0</v>
          </cell>
          <cell r="AB191">
            <v>0.94</v>
          </cell>
          <cell r="AC191">
            <v>1924</v>
          </cell>
          <cell r="AD191">
            <v>272</v>
          </cell>
          <cell r="AE191">
            <v>973</v>
          </cell>
          <cell r="AG191">
            <v>0.05</v>
          </cell>
          <cell r="AH191">
            <v>67.34</v>
          </cell>
          <cell r="AI191">
            <v>0.2</v>
          </cell>
          <cell r="AJ191">
            <v>0.12725750021883239</v>
          </cell>
          <cell r="AK191">
            <v>15.299294652423381</v>
          </cell>
          <cell r="AL191">
            <v>4.2071836350592102</v>
          </cell>
          <cell r="AM191">
            <v>0</v>
          </cell>
          <cell r="AN191">
            <v>-8.1600000000000006E-2</v>
          </cell>
          <cell r="AO191">
            <v>4.1255836350592103</v>
          </cell>
          <cell r="AQ191">
            <v>6.2799360000000002</v>
          </cell>
          <cell r="AR191">
            <v>-0.31399680000000002</v>
          </cell>
          <cell r="AS191">
            <v>0.21979776000000001</v>
          </cell>
          <cell r="AT191">
            <v>6.1857369599999998</v>
          </cell>
          <cell r="AU191">
            <v>-1.237147392</v>
          </cell>
          <cell r="AV191">
            <v>-0.78718142254083956</v>
          </cell>
          <cell r="AW191">
            <v>-0.77272432656654133</v>
          </cell>
          <cell r="AX191">
            <v>-8.1600000000000006E-2</v>
          </cell>
          <cell r="AY191">
            <v>-2.0914717185665412</v>
          </cell>
          <cell r="AZ191">
            <v>0</v>
          </cell>
          <cell r="BA191">
            <v>4.0942652414334582</v>
          </cell>
          <cell r="BC191">
            <v>0.6618880285257811</v>
          </cell>
          <cell r="BE191">
            <v>0.05</v>
          </cell>
          <cell r="BF191">
            <v>5.5E-2</v>
          </cell>
          <cell r="BG191">
            <v>5.2500000000000005E-2</v>
          </cell>
          <cell r="BH191">
            <v>77.986004598732535</v>
          </cell>
          <cell r="BI191">
            <v>0</v>
          </cell>
          <cell r="BJ191">
            <v>77.986004598732535</v>
          </cell>
          <cell r="BK191">
            <v>278168.9936804251</v>
          </cell>
          <cell r="BL191">
            <v>305985.89304846758</v>
          </cell>
          <cell r="BM191">
            <v>292077.44336444634</v>
          </cell>
          <cell r="BN191">
            <v>1.1856518558300833E-2</v>
          </cell>
          <cell r="BO191">
            <v>79.445064595129395</v>
          </cell>
          <cell r="BP191">
            <v>-1.45905999639686</v>
          </cell>
          <cell r="BQ191">
            <v>-1.836564680049757E-2</v>
          </cell>
          <cell r="BS191">
            <v>180</v>
          </cell>
          <cell r="BT191">
            <v>175140</v>
          </cell>
          <cell r="BU191">
            <v>55</v>
          </cell>
          <cell r="BV191">
            <v>53515</v>
          </cell>
          <cell r="BW191">
            <v>228655</v>
          </cell>
          <cell r="BX191">
            <v>60000</v>
          </cell>
          <cell r="BY191">
            <v>288655</v>
          </cell>
          <cell r="CA191">
            <v>0.95</v>
          </cell>
          <cell r="CB191">
            <v>1</v>
          </cell>
          <cell r="CC191">
            <v>1.043E-2</v>
          </cell>
          <cell r="CD191">
            <v>0</v>
          </cell>
        </row>
        <row r="192">
          <cell r="C192">
            <v>184</v>
          </cell>
          <cell r="D192" t="str">
            <v>Prime, The</v>
          </cell>
          <cell r="E192" t="str">
            <v>Prime, The</v>
          </cell>
          <cell r="F192" t="str">
            <v>Washington, D.C.</v>
          </cell>
          <cell r="G192" t="str">
            <v>1415 North Taft Street Arlington VA 22201</v>
          </cell>
          <cell r="H192" t="str">
            <v xml:space="preserve">1415 North Taft Street </v>
          </cell>
          <cell r="I192" t="str">
            <v>Arlington</v>
          </cell>
          <cell r="J192" t="str">
            <v>VA</v>
          </cell>
          <cell r="K192" t="str">
            <v>22201</v>
          </cell>
          <cell r="L192" t="str">
            <v>Arlington, VA</v>
          </cell>
          <cell r="M192">
            <v>2002</v>
          </cell>
          <cell r="N192">
            <v>1</v>
          </cell>
          <cell r="O192">
            <v>256</v>
          </cell>
          <cell r="P192">
            <v>917</v>
          </cell>
          <cell r="Q192">
            <v>0.96</v>
          </cell>
          <cell r="R192">
            <v>2249</v>
          </cell>
          <cell r="T192">
            <v>5.4</v>
          </cell>
          <cell r="U192">
            <v>4.4999999999999998E-2</v>
          </cell>
          <cell r="V192">
            <v>400000</v>
          </cell>
          <cell r="W192" t="str">
            <v>Cap Rate</v>
          </cell>
          <cell r="X192">
            <v>120.00000000000001</v>
          </cell>
          <cell r="Y192">
            <v>468750.00000000006</v>
          </cell>
          <cell r="Z192">
            <v>4.4999999999999998E-2</v>
          </cell>
          <cell r="AA192">
            <v>0</v>
          </cell>
          <cell r="AB192">
            <v>0.96</v>
          </cell>
          <cell r="AC192">
            <v>2278</v>
          </cell>
          <cell r="AD192">
            <v>256</v>
          </cell>
          <cell r="AE192">
            <v>917</v>
          </cell>
          <cell r="AG192">
            <v>0.05</v>
          </cell>
          <cell r="AH192">
            <v>79.73</v>
          </cell>
          <cell r="AI192">
            <v>0.2</v>
          </cell>
          <cell r="AJ192">
            <v>0.13319626812178059</v>
          </cell>
          <cell r="AK192">
            <v>17.954330612403659</v>
          </cell>
          <cell r="AL192">
            <v>4.6468680317798654</v>
          </cell>
          <cell r="AM192">
            <v>0</v>
          </cell>
          <cell r="AN192">
            <v>-7.6799999999999993E-2</v>
          </cell>
          <cell r="AO192">
            <v>4.570068031779865</v>
          </cell>
          <cell r="AQ192">
            <v>6.9980159999999998</v>
          </cell>
          <cell r="AR192">
            <v>-0.34990080000000001</v>
          </cell>
          <cell r="AS192">
            <v>0.24493055999999999</v>
          </cell>
          <cell r="AT192">
            <v>6.8930457599999997</v>
          </cell>
          <cell r="AU192">
            <v>-1.3786091520000001</v>
          </cell>
          <cell r="AV192">
            <v>-0.91812797122466283</v>
          </cell>
          <cell r="AW192">
            <v>-0.90324984349032666</v>
          </cell>
          <cell r="AX192">
            <v>-7.6799999999999993E-2</v>
          </cell>
          <cell r="AY192">
            <v>-2.3586589954903268</v>
          </cell>
          <cell r="AZ192">
            <v>0</v>
          </cell>
          <cell r="BA192">
            <v>4.5343867645096729</v>
          </cell>
          <cell r="BC192">
            <v>0.65782049363758655</v>
          </cell>
          <cell r="BE192">
            <v>4.4999999999999998E-2</v>
          </cell>
          <cell r="BF192">
            <v>4.9999999999999996E-2</v>
          </cell>
          <cell r="BG192">
            <v>4.7500000000000001E-2</v>
          </cell>
          <cell r="BH192">
            <v>95.460773989677321</v>
          </cell>
          <cell r="BI192">
            <v>0</v>
          </cell>
          <cell r="BJ192">
            <v>95.460773989677321</v>
          </cell>
          <cell r="BK192">
            <v>359086.61224807322</v>
          </cell>
          <cell r="BL192">
            <v>398985.12472008134</v>
          </cell>
          <cell r="BM192">
            <v>379035.86848407728</v>
          </cell>
          <cell r="BN192">
            <v>-7.9518508708345981E-2</v>
          </cell>
          <cell r="BO192">
            <v>97.033182331923783</v>
          </cell>
          <cell r="BP192">
            <v>-1.5724083422464616</v>
          </cell>
          <cell r="BQ192">
            <v>-1.6204851829631717E-2</v>
          </cell>
          <cell r="BS192">
            <v>280</v>
          </cell>
          <cell r="BT192">
            <v>256760</v>
          </cell>
          <cell r="BU192">
            <v>60</v>
          </cell>
          <cell r="BV192">
            <v>55020</v>
          </cell>
          <cell r="BW192">
            <v>311780</v>
          </cell>
          <cell r="BX192">
            <v>100000</v>
          </cell>
          <cell r="BY192">
            <v>411780</v>
          </cell>
          <cell r="CA192">
            <v>0.95</v>
          </cell>
          <cell r="CB192">
            <v>1</v>
          </cell>
          <cell r="CC192">
            <v>9.9600000000000001E-3</v>
          </cell>
          <cell r="CD192">
            <v>0</v>
          </cell>
        </row>
        <row r="193">
          <cell r="C193">
            <v>185</v>
          </cell>
          <cell r="D193" t="str">
            <v>Reserve at Clarendon Centre, The</v>
          </cell>
          <cell r="E193" t="str">
            <v>Reserve at Clarendon Centre, The</v>
          </cell>
          <cell r="F193" t="str">
            <v>Washington, D.C.</v>
          </cell>
          <cell r="G193" t="str">
            <v>3000 N. Washington Blvd. Arlington VA 22201</v>
          </cell>
          <cell r="H193" t="str">
            <v xml:space="preserve">3000 N. Washington Blvd. </v>
          </cell>
          <cell r="I193" t="str">
            <v>Arlington</v>
          </cell>
          <cell r="J193" t="str">
            <v>VA</v>
          </cell>
          <cell r="K193" t="str">
            <v>22201</v>
          </cell>
          <cell r="L193" t="str">
            <v>Arlington, VA</v>
          </cell>
          <cell r="M193">
            <v>2003</v>
          </cell>
          <cell r="N193">
            <v>1</v>
          </cell>
          <cell r="O193">
            <v>252</v>
          </cell>
          <cell r="P193">
            <v>879</v>
          </cell>
          <cell r="Q193">
            <v>0.97</v>
          </cell>
          <cell r="R193">
            <v>2467</v>
          </cell>
          <cell r="T193">
            <v>5.6</v>
          </cell>
          <cell r="U193">
            <v>4.7500000000000001E-2</v>
          </cell>
          <cell r="V193">
            <v>425000</v>
          </cell>
          <cell r="W193" t="str">
            <v>Cap Rate</v>
          </cell>
          <cell r="X193">
            <v>117.89473684210526</v>
          </cell>
          <cell r="Y193">
            <v>467836.25730994146</v>
          </cell>
          <cell r="Z193">
            <v>4.7500000000000001E-2</v>
          </cell>
          <cell r="AA193">
            <v>0</v>
          </cell>
          <cell r="AB193">
            <v>0.97</v>
          </cell>
          <cell r="AC193">
            <v>2496</v>
          </cell>
          <cell r="AD193">
            <v>252</v>
          </cell>
          <cell r="AE193">
            <v>853</v>
          </cell>
          <cell r="AG193">
            <v>0.05</v>
          </cell>
          <cell r="AH193">
            <v>87.360000000000014</v>
          </cell>
          <cell r="AI193">
            <v>0.2</v>
          </cell>
          <cell r="AJ193">
            <v>0.14234917059321225</v>
          </cell>
          <cell r="AK193">
            <v>19.402488277756223</v>
          </cell>
          <cell r="AL193">
            <v>4.9432107435005079</v>
          </cell>
          <cell r="AM193">
            <v>0.91500000000000004</v>
          </cell>
          <cell r="AN193">
            <v>-7.5600000000000001E-2</v>
          </cell>
          <cell r="AO193">
            <v>5.7826107435005083</v>
          </cell>
          <cell r="AQ193">
            <v>7.5479039999999999</v>
          </cell>
          <cell r="AR193">
            <v>-0.37739520000000004</v>
          </cell>
          <cell r="AS193">
            <v>0.26417664000000007</v>
          </cell>
          <cell r="AT193">
            <v>7.4346854400000009</v>
          </cell>
          <cell r="AU193">
            <v>-1.4869370880000004</v>
          </cell>
          <cell r="AV193">
            <v>-1.0583213060054315</v>
          </cell>
          <cell r="AW193">
            <v>-1.1865327643505978</v>
          </cell>
          <cell r="AX193">
            <v>-7.5600000000000001E-2</v>
          </cell>
          <cell r="AY193">
            <v>-2.7490698523505981</v>
          </cell>
          <cell r="AZ193">
            <v>0.91500000000000004</v>
          </cell>
          <cell r="BA193">
            <v>5.6006155876494033</v>
          </cell>
          <cell r="BC193">
            <v>0.75330901796020067</v>
          </cell>
          <cell r="BE193">
            <v>4.2500000000000003E-2</v>
          </cell>
          <cell r="BF193">
            <v>4.4999999999999998E-2</v>
          </cell>
          <cell r="BG193">
            <v>4.3749999999999997E-2</v>
          </cell>
          <cell r="BH193">
            <v>107.09978486055779</v>
          </cell>
          <cell r="BI193">
            <v>18.3</v>
          </cell>
          <cell r="BJ193">
            <v>125.39978486055779</v>
          </cell>
          <cell r="BK193">
            <v>431166.40617236053</v>
          </cell>
          <cell r="BL193">
            <v>456529.13594720524</v>
          </cell>
          <cell r="BM193">
            <v>443847.77105978288</v>
          </cell>
          <cell r="BN193">
            <v>6.9461161051956211E-2</v>
          </cell>
          <cell r="BO193">
            <v>111.84963830706529</v>
          </cell>
          <cell r="BP193">
            <v>-4.7498534465075011</v>
          </cell>
          <cell r="BQ193">
            <v>-4.2466417579890003E-2</v>
          </cell>
          <cell r="BS193">
            <v>280</v>
          </cell>
          <cell r="BT193">
            <v>238840</v>
          </cell>
          <cell r="BU193">
            <v>60</v>
          </cell>
          <cell r="BV193">
            <v>51180</v>
          </cell>
          <cell r="BW193">
            <v>290020</v>
          </cell>
          <cell r="BX193">
            <v>125000</v>
          </cell>
          <cell r="BY193">
            <v>415020</v>
          </cell>
          <cell r="CA193">
            <v>0.95</v>
          </cell>
          <cell r="CB193">
            <v>1</v>
          </cell>
          <cell r="CC193">
            <v>9.9600000000000001E-3</v>
          </cell>
          <cell r="CD193">
            <v>0</v>
          </cell>
        </row>
        <row r="194">
          <cell r="C194">
            <v>186</v>
          </cell>
          <cell r="D194" t="str">
            <v>Columbia Crossing</v>
          </cell>
          <cell r="E194" t="str">
            <v>Columbia Crossing</v>
          </cell>
          <cell r="F194" t="str">
            <v>Washington, D.C.</v>
          </cell>
          <cell r="G194" t="str">
            <v>1957 Columbia Pike Arlington VA 22204</v>
          </cell>
          <cell r="H194" t="str">
            <v xml:space="preserve">1957 Columbia Pike </v>
          </cell>
          <cell r="I194" t="str">
            <v>Arlington</v>
          </cell>
          <cell r="J194" t="str">
            <v>VA</v>
          </cell>
          <cell r="K194" t="str">
            <v>22204</v>
          </cell>
          <cell r="L194" t="str">
            <v>Arlington, VA</v>
          </cell>
          <cell r="M194">
            <v>1991</v>
          </cell>
          <cell r="N194">
            <v>1</v>
          </cell>
          <cell r="O194">
            <v>247</v>
          </cell>
          <cell r="P194">
            <v>973</v>
          </cell>
          <cell r="Q194">
            <v>0.95</v>
          </cell>
          <cell r="R194">
            <v>2018</v>
          </cell>
          <cell r="T194">
            <v>3.9</v>
          </cell>
          <cell r="U194">
            <v>4.7500000000000001E-2</v>
          </cell>
          <cell r="V194">
            <v>300000</v>
          </cell>
          <cell r="W194" t="str">
            <v>Cap Rate</v>
          </cell>
          <cell r="X194">
            <v>82.10526315789474</v>
          </cell>
          <cell r="Y194">
            <v>332409.97229916899</v>
          </cell>
          <cell r="Z194">
            <v>4.7500000000000001E-2</v>
          </cell>
          <cell r="AA194">
            <v>0</v>
          </cell>
          <cell r="AB194">
            <v>0.95</v>
          </cell>
          <cell r="AC194">
            <v>1918</v>
          </cell>
          <cell r="AD194">
            <v>247</v>
          </cell>
          <cell r="AE194">
            <v>973</v>
          </cell>
          <cell r="AG194">
            <v>0.05</v>
          </cell>
          <cell r="AH194">
            <v>67.13000000000001</v>
          </cell>
          <cell r="AI194">
            <v>0.2</v>
          </cell>
          <cell r="AJ194">
            <v>0.12240036590380242</v>
          </cell>
          <cell r="AK194">
            <v>15.361698680682714</v>
          </cell>
          <cell r="AL194">
            <v>3.836077309444045</v>
          </cell>
          <cell r="AM194">
            <v>0</v>
          </cell>
          <cell r="AN194">
            <v>-7.4099999999999999E-2</v>
          </cell>
          <cell r="AO194">
            <v>3.761977309444045</v>
          </cell>
          <cell r="AQ194">
            <v>5.684952</v>
          </cell>
          <cell r="AR194">
            <v>-0.28424759999999999</v>
          </cell>
          <cell r="AS194">
            <v>0.19897332000000001</v>
          </cell>
          <cell r="AT194">
            <v>5.5996777200000007</v>
          </cell>
          <cell r="AU194">
            <v>-1.1199355440000003</v>
          </cell>
          <cell r="AV194">
            <v>-0.68540260187137014</v>
          </cell>
          <cell r="AW194">
            <v>-0.6727701860706885</v>
          </cell>
          <cell r="AX194">
            <v>-7.4099999999999999E-2</v>
          </cell>
          <cell r="AY194">
            <v>-1.8668057300706888</v>
          </cell>
          <cell r="AZ194">
            <v>0</v>
          </cell>
          <cell r="BA194">
            <v>3.7328719899293121</v>
          </cell>
          <cell r="BC194">
            <v>0.66662264804934379</v>
          </cell>
          <cell r="BE194">
            <v>0.05</v>
          </cell>
          <cell r="BF194">
            <v>5.5E-2</v>
          </cell>
          <cell r="BG194">
            <v>5.2500000000000005E-2</v>
          </cell>
          <cell r="BH194">
            <v>71.102323617701174</v>
          </cell>
          <cell r="BI194">
            <v>0</v>
          </cell>
          <cell r="BJ194">
            <v>71.102323617701174</v>
          </cell>
          <cell r="BK194">
            <v>279303.61237604934</v>
          </cell>
          <cell r="BL194">
            <v>307233.97361365426</v>
          </cell>
          <cell r="BM194">
            <v>293268.79299485183</v>
          </cell>
          <cell r="BN194">
            <v>-4.9849207060142176E-2</v>
          </cell>
          <cell r="BO194">
            <v>72.437391869728401</v>
          </cell>
          <cell r="BP194">
            <v>-1.3350682520272272</v>
          </cell>
          <cell r="BQ194">
            <v>-1.8430650490953826E-2</v>
          </cell>
          <cell r="BS194">
            <v>180</v>
          </cell>
          <cell r="BT194">
            <v>175140</v>
          </cell>
          <cell r="BU194">
            <v>55</v>
          </cell>
          <cell r="BV194">
            <v>53515</v>
          </cell>
          <cell r="BW194">
            <v>228655</v>
          </cell>
          <cell r="BX194">
            <v>80000</v>
          </cell>
          <cell r="BY194">
            <v>308655</v>
          </cell>
          <cell r="CA194">
            <v>0.95</v>
          </cell>
          <cell r="CB194">
            <v>1</v>
          </cell>
          <cell r="CC194">
            <v>9.9600000000000001E-3</v>
          </cell>
          <cell r="CD194">
            <v>0</v>
          </cell>
        </row>
        <row r="195">
          <cell r="C195">
            <v>187</v>
          </cell>
          <cell r="D195" t="str">
            <v>Liberty Tower</v>
          </cell>
          <cell r="E195" t="str">
            <v>Liberty Tower</v>
          </cell>
          <cell r="F195" t="str">
            <v>Washington, D.C.</v>
          </cell>
          <cell r="G195" t="str">
            <v>818 N. Quincy Street Arlington VA 22203</v>
          </cell>
          <cell r="H195" t="str">
            <v xml:space="preserve">818 N. Quincy Street </v>
          </cell>
          <cell r="I195" t="str">
            <v>Arlington</v>
          </cell>
          <cell r="J195" t="str">
            <v>VA</v>
          </cell>
          <cell r="K195" t="str">
            <v>22203</v>
          </cell>
          <cell r="L195" t="str">
            <v>Arlington, VA</v>
          </cell>
          <cell r="M195">
            <v>2008</v>
          </cell>
          <cell r="N195">
            <v>1</v>
          </cell>
          <cell r="O195">
            <v>235</v>
          </cell>
          <cell r="P195">
            <v>937</v>
          </cell>
          <cell r="Q195">
            <v>0.96</v>
          </cell>
          <cell r="R195">
            <v>2488</v>
          </cell>
          <cell r="T195">
            <v>5.3</v>
          </cell>
          <cell r="U195">
            <v>4.4999999999999998E-2</v>
          </cell>
          <cell r="V195">
            <v>425000</v>
          </cell>
          <cell r="W195" t="str">
            <v>Cap Rate</v>
          </cell>
          <cell r="X195">
            <v>117.77777777777777</v>
          </cell>
          <cell r="Y195">
            <v>501182.03309692669</v>
          </cell>
          <cell r="Z195">
            <v>4.4999999999999998E-2</v>
          </cell>
          <cell r="AA195">
            <v>0</v>
          </cell>
          <cell r="AB195">
            <v>0.96</v>
          </cell>
          <cell r="AC195">
            <v>2413</v>
          </cell>
          <cell r="AD195">
            <v>235</v>
          </cell>
          <cell r="AE195">
            <v>895</v>
          </cell>
          <cell r="AG195">
            <v>0.05</v>
          </cell>
          <cell r="AH195">
            <v>84.455000000000013</v>
          </cell>
          <cell r="AI195">
            <v>0.2</v>
          </cell>
          <cell r="AJ195">
            <v>0.1393440074615265</v>
          </cell>
          <cell r="AK195">
            <v>18.843005596144877</v>
          </cell>
          <cell r="AL195">
            <v>4.4768154845600803</v>
          </cell>
          <cell r="AM195">
            <v>6.9999999999999993E-2</v>
          </cell>
          <cell r="AN195">
            <v>-7.0499999999999993E-2</v>
          </cell>
          <cell r="AO195">
            <v>4.4763154845600805</v>
          </cell>
          <cell r="AQ195">
            <v>6.8046600000000002</v>
          </cell>
          <cell r="AR195">
            <v>-0.34023300000000001</v>
          </cell>
          <cell r="AS195">
            <v>0.23816310000000004</v>
          </cell>
          <cell r="AT195">
            <v>6.702590100000001</v>
          </cell>
          <cell r="AU195">
            <v>-1.3405180200000002</v>
          </cell>
          <cell r="AV195">
            <v>-0.93396576490595384</v>
          </cell>
          <cell r="AW195">
            <v>-0.93028094856891075</v>
          </cell>
          <cell r="AX195">
            <v>-7.0499999999999993E-2</v>
          </cell>
          <cell r="AY195">
            <v>-2.341298968568911</v>
          </cell>
          <cell r="AZ195">
            <v>6.9999999999999993E-2</v>
          </cell>
          <cell r="BA195">
            <v>4.4312911314310899</v>
          </cell>
          <cell r="BC195">
            <v>0.66113115457128868</v>
          </cell>
          <cell r="BE195">
            <v>4.2500000000000003E-2</v>
          </cell>
          <cell r="BF195">
            <v>4.7500000000000001E-2</v>
          </cell>
          <cell r="BG195">
            <v>4.4999999999999998E-2</v>
          </cell>
          <cell r="BH195">
            <v>96.917580698468655</v>
          </cell>
          <cell r="BI195">
            <v>1.4</v>
          </cell>
          <cell r="BJ195">
            <v>98.31758069846866</v>
          </cell>
          <cell r="BK195">
            <v>396694.85465568164</v>
          </cell>
          <cell r="BL195">
            <v>443364.83755635004</v>
          </cell>
          <cell r="BM195">
            <v>420029.84610601584</v>
          </cell>
          <cell r="BN195">
            <v>-2.1593649881165078E-2</v>
          </cell>
          <cell r="BO195">
            <v>98.707013834913724</v>
          </cell>
          <cell r="BP195">
            <v>-1.7894331364450693</v>
          </cell>
          <cell r="BQ195">
            <v>-1.8128733378945827E-2</v>
          </cell>
          <cell r="BS195">
            <v>280</v>
          </cell>
          <cell r="BT195">
            <v>250600</v>
          </cell>
          <cell r="BU195">
            <v>60</v>
          </cell>
          <cell r="BV195">
            <v>53700</v>
          </cell>
          <cell r="BW195">
            <v>304300</v>
          </cell>
          <cell r="BX195">
            <v>125000</v>
          </cell>
          <cell r="BY195">
            <v>429300</v>
          </cell>
          <cell r="CA195">
            <v>0.95</v>
          </cell>
          <cell r="CB195">
            <v>1</v>
          </cell>
          <cell r="CC195">
            <v>9.9600000000000001E-3</v>
          </cell>
          <cell r="CD195">
            <v>0</v>
          </cell>
        </row>
        <row r="196">
          <cell r="C196">
            <v>188</v>
          </cell>
          <cell r="D196" t="str">
            <v>Virginia Square</v>
          </cell>
          <cell r="E196" t="str">
            <v>Virginia Square</v>
          </cell>
          <cell r="F196" t="str">
            <v>Washington, D.C.</v>
          </cell>
          <cell r="G196" t="str">
            <v>901 N. Nelson St. Arlington VA 22203</v>
          </cell>
          <cell r="H196" t="str">
            <v xml:space="preserve">901 N. Nelson St. </v>
          </cell>
          <cell r="I196" t="str">
            <v>Arlington</v>
          </cell>
          <cell r="J196" t="str">
            <v>VA</v>
          </cell>
          <cell r="K196" t="str">
            <v>22203</v>
          </cell>
          <cell r="L196" t="str">
            <v>Arlington, VA</v>
          </cell>
          <cell r="M196">
            <v>2002</v>
          </cell>
          <cell r="N196">
            <v>1</v>
          </cell>
          <cell r="O196">
            <v>231</v>
          </cell>
          <cell r="P196">
            <v>840</v>
          </cell>
          <cell r="Q196">
            <v>0.96</v>
          </cell>
          <cell r="R196">
            <v>2242</v>
          </cell>
          <cell r="T196">
            <v>4.9000000000000004</v>
          </cell>
          <cell r="U196">
            <v>4.4999999999999998E-2</v>
          </cell>
          <cell r="V196">
            <v>400000</v>
          </cell>
          <cell r="W196" t="str">
            <v>Cap Rate</v>
          </cell>
          <cell r="X196">
            <v>108.8888888888889</v>
          </cell>
          <cell r="Y196">
            <v>471380.47138047143</v>
          </cell>
          <cell r="Z196">
            <v>4.4999999999999998E-2</v>
          </cell>
          <cell r="AA196">
            <v>0</v>
          </cell>
          <cell r="AB196">
            <v>0.96</v>
          </cell>
          <cell r="AC196">
            <v>2271</v>
          </cell>
          <cell r="AD196">
            <v>231</v>
          </cell>
          <cell r="AE196">
            <v>840</v>
          </cell>
          <cell r="AG196">
            <v>0.05</v>
          </cell>
          <cell r="AH196">
            <v>79.485000000000014</v>
          </cell>
          <cell r="AI196">
            <v>0.36</v>
          </cell>
          <cell r="AJ196">
            <v>0.13934400746152648</v>
          </cell>
          <cell r="AK196">
            <v>13.4392189520286</v>
          </cell>
          <cell r="AL196">
            <v>3.138608633275711</v>
          </cell>
          <cell r="AM196">
            <v>0</v>
          </cell>
          <cell r="AN196">
            <v>-6.93E-2</v>
          </cell>
          <cell r="AO196">
            <v>3.0693086332757109</v>
          </cell>
          <cell r="AQ196">
            <v>6.2952120000000003</v>
          </cell>
          <cell r="AR196">
            <v>-0.31476060000000006</v>
          </cell>
          <cell r="AS196">
            <v>0.22033242000000003</v>
          </cell>
          <cell r="AT196">
            <v>6.2007838199999998</v>
          </cell>
          <cell r="AU196">
            <v>-2.2322821751999999</v>
          </cell>
          <cell r="AV196">
            <v>-0.86404206688139262</v>
          </cell>
          <cell r="AW196">
            <v>-0.67743097872089886</v>
          </cell>
          <cell r="AX196">
            <v>-6.93E-2</v>
          </cell>
          <cell r="AY196">
            <v>-2.9790131539208988</v>
          </cell>
          <cell r="AZ196">
            <v>0</v>
          </cell>
          <cell r="BA196">
            <v>3.221770666079101</v>
          </cell>
          <cell r="BC196">
            <v>0.51957474403277959</v>
          </cell>
          <cell r="BE196">
            <v>4.2500000000000003E-2</v>
          </cell>
          <cell r="BF196">
            <v>4.7500000000000001E-2</v>
          </cell>
          <cell r="BG196">
            <v>4.4999999999999998E-2</v>
          </cell>
          <cell r="BH196">
            <v>71.594903690646689</v>
          </cell>
          <cell r="BI196">
            <v>0</v>
          </cell>
          <cell r="BJ196">
            <v>71.594903690646689</v>
          </cell>
          <cell r="BK196">
            <v>282930.9253058653</v>
          </cell>
          <cell r="BL196">
            <v>316216.91651831998</v>
          </cell>
          <cell r="BM196">
            <v>299573.92091209267</v>
          </cell>
          <cell r="BN196">
            <v>-0.2703996081049862</v>
          </cell>
          <cell r="BO196">
            <v>69.201575730693406</v>
          </cell>
          <cell r="BP196">
            <v>2.3933279599532824</v>
          </cell>
          <cell r="BQ196">
            <v>3.4584876640197049E-2</v>
          </cell>
          <cell r="BS196">
            <v>280</v>
          </cell>
          <cell r="BT196">
            <v>235200</v>
          </cell>
          <cell r="BU196">
            <v>60</v>
          </cell>
          <cell r="BV196">
            <v>50400</v>
          </cell>
          <cell r="BW196">
            <v>285600</v>
          </cell>
          <cell r="BX196">
            <v>125000</v>
          </cell>
          <cell r="BY196">
            <v>410600</v>
          </cell>
          <cell r="CA196">
            <v>0.95</v>
          </cell>
          <cell r="CB196">
            <v>1</v>
          </cell>
          <cell r="CC196">
            <v>9.9600000000000001E-3</v>
          </cell>
          <cell r="CD196">
            <v>0</v>
          </cell>
        </row>
        <row r="197">
          <cell r="C197">
            <v>189</v>
          </cell>
          <cell r="D197" t="str">
            <v>Reserve at Eisenhower, The</v>
          </cell>
          <cell r="E197" t="str">
            <v>Reserve at Eisenhower, The</v>
          </cell>
          <cell r="F197" t="str">
            <v>Washington, D.C.</v>
          </cell>
          <cell r="G197" t="str">
            <v>5000 Eisenhower Avenue Alexandria VA 22304</v>
          </cell>
          <cell r="H197" t="str">
            <v xml:space="preserve">5000 Eisenhower Avenue </v>
          </cell>
          <cell r="I197" t="str">
            <v>Alexandria</v>
          </cell>
          <cell r="J197" t="str">
            <v>VA</v>
          </cell>
          <cell r="K197" t="str">
            <v>22304</v>
          </cell>
          <cell r="L197" t="str">
            <v>Alexandria, VA</v>
          </cell>
          <cell r="M197">
            <v>2002</v>
          </cell>
          <cell r="N197">
            <v>1</v>
          </cell>
          <cell r="O197">
            <v>226</v>
          </cell>
          <cell r="P197">
            <v>969</v>
          </cell>
          <cell r="Q197">
            <v>0.97</v>
          </cell>
          <cell r="R197">
            <v>1889</v>
          </cell>
          <cell r="T197">
            <v>3.6</v>
          </cell>
          <cell r="U197">
            <v>0.05</v>
          </cell>
          <cell r="V197">
            <v>300000</v>
          </cell>
          <cell r="W197" t="str">
            <v>Cap Rate</v>
          </cell>
          <cell r="X197">
            <v>72</v>
          </cell>
          <cell r="Y197">
            <v>318584.0707964602</v>
          </cell>
          <cell r="Z197">
            <v>0.05</v>
          </cell>
          <cell r="AA197">
            <v>0</v>
          </cell>
          <cell r="AB197">
            <v>0.97</v>
          </cell>
          <cell r="AC197">
            <v>1890</v>
          </cell>
          <cell r="AD197">
            <v>226</v>
          </cell>
          <cell r="AE197">
            <v>969</v>
          </cell>
          <cell r="AG197">
            <v>0.05</v>
          </cell>
          <cell r="AH197">
            <v>66.150000000000006</v>
          </cell>
          <cell r="AI197">
            <v>0.2</v>
          </cell>
          <cell r="AJ197">
            <v>0.13259176863181313</v>
          </cell>
          <cell r="AK197">
            <v>14.909766407119022</v>
          </cell>
          <cell r="AL197">
            <v>3.4066728872969962</v>
          </cell>
          <cell r="AM197">
            <v>0</v>
          </cell>
          <cell r="AN197">
            <v>-6.7799999999999999E-2</v>
          </cell>
          <cell r="AO197">
            <v>3.3388728872969962</v>
          </cell>
          <cell r="AQ197">
            <v>5.12568</v>
          </cell>
          <cell r="AR197">
            <v>-0.25628400000000001</v>
          </cell>
          <cell r="AS197">
            <v>0.17939880000000002</v>
          </cell>
          <cell r="AT197">
            <v>5.0487948000000005</v>
          </cell>
          <cell r="AU197">
            <v>-1.0097589600000001</v>
          </cell>
          <cell r="AV197">
            <v>-0.66942863199110125</v>
          </cell>
          <cell r="AW197">
            <v>-0.65681815302736679</v>
          </cell>
          <cell r="AX197">
            <v>-6.7799999999999999E-2</v>
          </cell>
          <cell r="AY197">
            <v>-1.7343771130273669</v>
          </cell>
          <cell r="AZ197">
            <v>0</v>
          </cell>
          <cell r="BA197">
            <v>3.3144176869726336</v>
          </cell>
          <cell r="BC197">
            <v>0.65647700456604674</v>
          </cell>
          <cell r="BE197">
            <v>4.7500000000000001E-2</v>
          </cell>
          <cell r="BF197">
            <v>5.2499999999999998E-2</v>
          </cell>
          <cell r="BG197">
            <v>0.05</v>
          </cell>
          <cell r="BH197">
            <v>66.288353739452674</v>
          </cell>
          <cell r="BI197">
            <v>0</v>
          </cell>
          <cell r="BJ197">
            <v>66.288353739452674</v>
          </cell>
          <cell r="BK197">
            <v>283995.55061179091</v>
          </cell>
          <cell r="BL197">
            <v>313889.81909724261</v>
          </cell>
          <cell r="BM197">
            <v>298942.68485451676</v>
          </cell>
          <cell r="BN197">
            <v>-2.8507921763590516E-2</v>
          </cell>
          <cell r="BO197">
            <v>67.561046777120779</v>
          </cell>
          <cell r="BP197">
            <v>-1.2726930376681054</v>
          </cell>
          <cell r="BQ197">
            <v>-1.8837674938143478E-2</v>
          </cell>
          <cell r="BS197">
            <v>180</v>
          </cell>
          <cell r="BT197">
            <v>174420</v>
          </cell>
          <cell r="BU197">
            <v>55</v>
          </cell>
          <cell r="BV197">
            <v>53295</v>
          </cell>
          <cell r="BW197">
            <v>227715</v>
          </cell>
          <cell r="BX197">
            <v>80000</v>
          </cell>
          <cell r="BY197">
            <v>307715</v>
          </cell>
          <cell r="CA197">
            <v>0.95</v>
          </cell>
          <cell r="CB197">
            <v>1</v>
          </cell>
          <cell r="CC197">
            <v>1.043E-2</v>
          </cell>
          <cell r="CD197">
            <v>0</v>
          </cell>
        </row>
        <row r="198">
          <cell r="C198">
            <v>190</v>
          </cell>
          <cell r="D198" t="str">
            <v>Vista on Courthouse</v>
          </cell>
          <cell r="E198" t="str">
            <v>Vista on Courthouse</v>
          </cell>
          <cell r="F198" t="str">
            <v>Washington, D.C.</v>
          </cell>
          <cell r="G198" t="str">
            <v>2200 12th Court North Arlington VA 22201</v>
          </cell>
          <cell r="H198" t="str">
            <v xml:space="preserve">2200 12th Court North </v>
          </cell>
          <cell r="I198" t="str">
            <v>Arlington</v>
          </cell>
          <cell r="J198" t="str">
            <v>VA</v>
          </cell>
          <cell r="K198" t="str">
            <v>22201</v>
          </cell>
          <cell r="L198" t="str">
            <v>Arlington, VA</v>
          </cell>
          <cell r="M198">
            <v>2008</v>
          </cell>
          <cell r="N198">
            <v>1</v>
          </cell>
          <cell r="O198">
            <v>220</v>
          </cell>
          <cell r="P198">
            <v>1140</v>
          </cell>
          <cell r="Q198">
            <v>0.96</v>
          </cell>
          <cell r="R198">
            <v>2628</v>
          </cell>
          <cell r="T198">
            <v>5.2</v>
          </cell>
          <cell r="U198">
            <v>4.7500000000000001E-2</v>
          </cell>
          <cell r="V198">
            <v>450000</v>
          </cell>
          <cell r="W198" t="str">
            <v>Cap Rate</v>
          </cell>
          <cell r="X198">
            <v>109.47368421052632</v>
          </cell>
          <cell r="Y198">
            <v>497607.65550239233</v>
          </cell>
          <cell r="Z198">
            <v>4.7500000000000001E-2</v>
          </cell>
          <cell r="AA198">
            <v>0</v>
          </cell>
          <cell r="AB198">
            <v>0.96</v>
          </cell>
          <cell r="AC198">
            <v>2675</v>
          </cell>
          <cell r="AD198">
            <v>220</v>
          </cell>
          <cell r="AE198">
            <v>1145</v>
          </cell>
          <cell r="AG198">
            <v>0.05</v>
          </cell>
          <cell r="AH198">
            <v>93.625000000000014</v>
          </cell>
          <cell r="AI198">
            <v>0.2</v>
          </cell>
          <cell r="AJ198">
            <v>0.13595263302963959</v>
          </cell>
          <cell r="AK198">
            <v>20.996181672552339</v>
          </cell>
          <cell r="AL198">
            <v>4.6699707276090905</v>
          </cell>
          <cell r="AM198">
            <v>0</v>
          </cell>
          <cell r="AN198">
            <v>-6.6000000000000003E-2</v>
          </cell>
          <cell r="AO198">
            <v>4.6039707276090907</v>
          </cell>
          <cell r="AQ198">
            <v>7.0620000000000003</v>
          </cell>
          <cell r="AR198">
            <v>-0.35310000000000002</v>
          </cell>
          <cell r="AS198">
            <v>0.24717000000000006</v>
          </cell>
          <cell r="AT198">
            <v>6.9560699999999995</v>
          </cell>
          <cell r="AU198">
            <v>-1.391214</v>
          </cell>
          <cell r="AV198">
            <v>-0.94569603203848496</v>
          </cell>
          <cell r="AW198">
            <v>-0.93391325875933362</v>
          </cell>
          <cell r="AX198">
            <v>-6.6000000000000003E-2</v>
          </cell>
          <cell r="AY198">
            <v>-2.3911272587593335</v>
          </cell>
          <cell r="AZ198">
            <v>0</v>
          </cell>
          <cell r="BA198">
            <v>4.5649427412406656</v>
          </cell>
          <cell r="BC198">
            <v>0.65625313449126677</v>
          </cell>
          <cell r="BE198">
            <v>4.4999999999999998E-2</v>
          </cell>
          <cell r="BF198">
            <v>4.7500000000000001E-2</v>
          </cell>
          <cell r="BG198">
            <v>4.6249999999999999E-2</v>
          </cell>
          <cell r="BH198">
            <v>98.701464675473858</v>
          </cell>
          <cell r="BI198">
            <v>0</v>
          </cell>
          <cell r="BJ198">
            <v>98.701464675473858</v>
          </cell>
          <cell r="BK198">
            <v>442024.87731689133</v>
          </cell>
          <cell r="BL198">
            <v>466581.81494560756</v>
          </cell>
          <cell r="BM198">
            <v>454303.34613124945</v>
          </cell>
          <cell r="BN198">
            <v>2.1021117274411694E-2</v>
          </cell>
          <cell r="BO198">
            <v>99.946736148874876</v>
          </cell>
          <cell r="BP198">
            <v>-1.2452714734010186</v>
          </cell>
          <cell r="BQ198">
            <v>-1.2459351064212143E-2</v>
          </cell>
          <cell r="BS198">
            <v>260</v>
          </cell>
          <cell r="BT198">
            <v>297700</v>
          </cell>
          <cell r="BU198">
            <v>50</v>
          </cell>
          <cell r="BV198">
            <v>57250</v>
          </cell>
          <cell r="BW198">
            <v>354950</v>
          </cell>
          <cell r="BX198">
            <v>90000</v>
          </cell>
          <cell r="BY198">
            <v>444950</v>
          </cell>
          <cell r="CA198">
            <v>0.95</v>
          </cell>
          <cell r="CB198">
            <v>1</v>
          </cell>
          <cell r="CC198">
            <v>9.9600000000000001E-3</v>
          </cell>
          <cell r="CD198">
            <v>0</v>
          </cell>
        </row>
        <row r="199">
          <cell r="C199">
            <v>191</v>
          </cell>
          <cell r="D199" t="str">
            <v>2201 Wilson</v>
          </cell>
          <cell r="E199" t="str">
            <v>2201 Wilson</v>
          </cell>
          <cell r="F199" t="str">
            <v>Washington, D.C.</v>
          </cell>
          <cell r="G199" t="str">
            <v>2201 Wilson Blvd. Arlington VA 22201</v>
          </cell>
          <cell r="H199" t="str">
            <v xml:space="preserve">2201 Wilson Blvd. </v>
          </cell>
          <cell r="I199" t="str">
            <v>Arlington</v>
          </cell>
          <cell r="J199" t="str">
            <v>VA</v>
          </cell>
          <cell r="K199" t="str">
            <v>22201</v>
          </cell>
          <cell r="L199" t="str">
            <v>Arlington, VA</v>
          </cell>
          <cell r="M199">
            <v>2000</v>
          </cell>
          <cell r="N199">
            <v>1</v>
          </cell>
          <cell r="O199">
            <v>219</v>
          </cell>
          <cell r="P199">
            <v>832</v>
          </cell>
          <cell r="Q199">
            <v>0.95</v>
          </cell>
          <cell r="R199">
            <v>2377</v>
          </cell>
          <cell r="T199">
            <v>4.5999999999999996</v>
          </cell>
          <cell r="U199">
            <v>4.4999999999999998E-2</v>
          </cell>
          <cell r="V199">
            <v>400000</v>
          </cell>
          <cell r="W199" t="str">
            <v>Cap Rate</v>
          </cell>
          <cell r="X199">
            <v>102.22222222222221</v>
          </cell>
          <cell r="Y199">
            <v>466768.13800101465</v>
          </cell>
          <cell r="Z199">
            <v>4.4999999999999998E-2</v>
          </cell>
          <cell r="AA199">
            <v>0</v>
          </cell>
          <cell r="AB199">
            <v>0.95</v>
          </cell>
          <cell r="AC199">
            <v>2279</v>
          </cell>
          <cell r="AD199">
            <v>219</v>
          </cell>
          <cell r="AE199">
            <v>832</v>
          </cell>
          <cell r="AG199">
            <v>0.05</v>
          </cell>
          <cell r="AH199">
            <v>79.765000000000001</v>
          </cell>
          <cell r="AI199">
            <v>0.2</v>
          </cell>
          <cell r="AJ199">
            <v>0.13934400746152648</v>
          </cell>
          <cell r="AK199">
            <v>17.796605782683038</v>
          </cell>
          <cell r="AL199">
            <v>3.940328689738068</v>
          </cell>
          <cell r="AM199">
            <v>0.31000000000000005</v>
          </cell>
          <cell r="AN199">
            <v>-6.5699999999999995E-2</v>
          </cell>
          <cell r="AO199">
            <v>4.1846286897380685</v>
          </cell>
          <cell r="AQ199">
            <v>5.9892120000000002</v>
          </cell>
          <cell r="AR199">
            <v>-0.29946060000000002</v>
          </cell>
          <cell r="AS199">
            <v>0.20962241999999998</v>
          </cell>
          <cell r="AT199">
            <v>5.8993738200000001</v>
          </cell>
          <cell r="AU199">
            <v>-1.179874764</v>
          </cell>
          <cell r="AV199">
            <v>-0.82204238959241394</v>
          </cell>
          <cell r="AW199">
            <v>-0.85700386816260887</v>
          </cell>
          <cell r="AX199">
            <v>-6.5699999999999995E-2</v>
          </cell>
          <cell r="AY199">
            <v>-2.1025786321626092</v>
          </cell>
          <cell r="AZ199">
            <v>0.31000000000000005</v>
          </cell>
          <cell r="BA199">
            <v>4.1067951878373909</v>
          </cell>
          <cell r="BC199">
            <v>0.69614086395314934</v>
          </cell>
          <cell r="BE199">
            <v>4.2500000000000003E-2</v>
          </cell>
          <cell r="BF199">
            <v>4.7500000000000001E-2</v>
          </cell>
          <cell r="BG199">
            <v>4.4999999999999998E-2</v>
          </cell>
          <cell r="BH199">
            <v>84.373226396386471</v>
          </cell>
          <cell r="BI199">
            <v>6.2</v>
          </cell>
          <cell r="BJ199">
            <v>90.573226396386474</v>
          </cell>
          <cell r="BK199">
            <v>374665.38489859027</v>
          </cell>
          <cell r="BL199">
            <v>418743.66547489498</v>
          </cell>
          <cell r="BM199">
            <v>396704.52518674266</v>
          </cell>
          <cell r="BN199">
            <v>-2.7398928148615664E-2</v>
          </cell>
          <cell r="BO199">
            <v>86.87829101589665</v>
          </cell>
          <cell r="BP199">
            <v>-2.5050646195101791</v>
          </cell>
          <cell r="BQ199">
            <v>-2.8834183893555299E-2</v>
          </cell>
          <cell r="BS199">
            <v>280</v>
          </cell>
          <cell r="BT199">
            <v>232960</v>
          </cell>
          <cell r="BU199">
            <v>60</v>
          </cell>
          <cell r="BV199">
            <v>49920</v>
          </cell>
          <cell r="BW199">
            <v>282880</v>
          </cell>
          <cell r="BX199">
            <v>125000</v>
          </cell>
          <cell r="BY199">
            <v>407880</v>
          </cell>
          <cell r="CA199">
            <v>0.95</v>
          </cell>
          <cell r="CB199">
            <v>1</v>
          </cell>
          <cell r="CC199">
            <v>9.9600000000000001E-3</v>
          </cell>
          <cell r="CD199">
            <v>0</v>
          </cell>
        </row>
        <row r="200">
          <cell r="C200">
            <v>192</v>
          </cell>
          <cell r="D200" t="str">
            <v>Lofts 590</v>
          </cell>
          <cell r="E200" t="str">
            <v>Lofts 590</v>
          </cell>
          <cell r="F200" t="str">
            <v>Washington, D.C.</v>
          </cell>
          <cell r="G200" t="str">
            <v>590 S. 15th St. Arlington VA 22202</v>
          </cell>
          <cell r="H200" t="str">
            <v xml:space="preserve">590 S. 15th St. </v>
          </cell>
          <cell r="I200" t="str">
            <v>Arlington</v>
          </cell>
          <cell r="J200" t="str">
            <v>VA</v>
          </cell>
          <cell r="K200" t="str">
            <v>22202</v>
          </cell>
          <cell r="L200" t="str">
            <v>Arlington, VA</v>
          </cell>
          <cell r="M200">
            <v>2005</v>
          </cell>
          <cell r="N200">
            <v>1</v>
          </cell>
          <cell r="O200">
            <v>212</v>
          </cell>
          <cell r="P200">
            <v>857</v>
          </cell>
          <cell r="Q200">
            <v>0.97</v>
          </cell>
          <cell r="R200">
            <v>2254</v>
          </cell>
          <cell r="T200">
            <v>4.5</v>
          </cell>
          <cell r="U200">
            <v>4.4999999999999998E-2</v>
          </cell>
          <cell r="V200">
            <v>400000</v>
          </cell>
          <cell r="W200" t="str">
            <v>Cap Rate</v>
          </cell>
          <cell r="X200">
            <v>100</v>
          </cell>
          <cell r="Y200">
            <v>471698.11320754717</v>
          </cell>
          <cell r="Z200">
            <v>4.4999999999999998E-2</v>
          </cell>
          <cell r="AA200">
            <v>0</v>
          </cell>
          <cell r="AB200">
            <v>0.97</v>
          </cell>
          <cell r="AC200">
            <v>2303</v>
          </cell>
          <cell r="AD200">
            <v>212</v>
          </cell>
          <cell r="AE200">
            <v>857</v>
          </cell>
          <cell r="AG200">
            <v>0.05</v>
          </cell>
          <cell r="AH200">
            <v>80.605000000000004</v>
          </cell>
          <cell r="AI200">
            <v>0.2</v>
          </cell>
          <cell r="AJ200">
            <v>0.13319626812178059</v>
          </cell>
          <cell r="AK200">
            <v>18.151371115173671</v>
          </cell>
          <cell r="AL200">
            <v>3.8904196738574028</v>
          </cell>
          <cell r="AM200">
            <v>0</v>
          </cell>
          <cell r="AN200">
            <v>-6.3600000000000004E-2</v>
          </cell>
          <cell r="AO200">
            <v>3.8268196738574027</v>
          </cell>
          <cell r="AQ200">
            <v>5.8588319999999996</v>
          </cell>
          <cell r="AR200">
            <v>-0.29294159999999997</v>
          </cell>
          <cell r="AS200">
            <v>0.20505912000000001</v>
          </cell>
          <cell r="AT200">
            <v>5.7709495199999994</v>
          </cell>
          <cell r="AU200">
            <v>-1.1541899039999999</v>
          </cell>
          <cell r="AV200">
            <v>-0.76866893958318094</v>
          </cell>
          <cell r="AW200">
            <v>-0.75632871539959967</v>
          </cell>
          <cell r="AX200">
            <v>-6.3600000000000004E-2</v>
          </cell>
          <cell r="AY200">
            <v>-1.9741186193995997</v>
          </cell>
          <cell r="AZ200">
            <v>0</v>
          </cell>
          <cell r="BA200">
            <v>3.7968309006003995</v>
          </cell>
          <cell r="BC200">
            <v>0.65792135028074206</v>
          </cell>
          <cell r="BE200">
            <v>4.4999999999999998E-2</v>
          </cell>
          <cell r="BF200">
            <v>4.9999999999999996E-2</v>
          </cell>
          <cell r="BG200">
            <v>4.7500000000000001E-2</v>
          </cell>
          <cell r="BH200">
            <v>79.933282117903147</v>
          </cell>
          <cell r="BI200">
            <v>0</v>
          </cell>
          <cell r="BJ200">
            <v>79.933282117903147</v>
          </cell>
          <cell r="BK200">
            <v>363027.4223034734</v>
          </cell>
          <cell r="BL200">
            <v>403363.80255941494</v>
          </cell>
          <cell r="BM200">
            <v>383195.61243144417</v>
          </cell>
          <cell r="BN200">
            <v>0.1766196743116426</v>
          </cell>
          <cell r="BO200">
            <v>81.237469835466158</v>
          </cell>
          <cell r="BP200">
            <v>-1.3041877175630106</v>
          </cell>
          <cell r="BQ200">
            <v>-1.6054016948145233E-2</v>
          </cell>
          <cell r="BS200">
            <v>200</v>
          </cell>
          <cell r="BT200">
            <v>171400</v>
          </cell>
          <cell r="BU200">
            <v>75</v>
          </cell>
          <cell r="BV200">
            <v>64275</v>
          </cell>
          <cell r="BW200">
            <v>235675</v>
          </cell>
          <cell r="BX200">
            <v>90000</v>
          </cell>
          <cell r="BY200">
            <v>325675</v>
          </cell>
          <cell r="CA200">
            <v>0.95</v>
          </cell>
          <cell r="CB200">
            <v>1</v>
          </cell>
          <cell r="CC200">
            <v>9.9600000000000001E-3</v>
          </cell>
          <cell r="CD200">
            <v>0</v>
          </cell>
        </row>
        <row r="201">
          <cell r="C201">
            <v>193</v>
          </cell>
          <cell r="D201" t="str">
            <v>2201 Pershing Drive</v>
          </cell>
          <cell r="E201" t="str">
            <v>2201 Pershing Drive</v>
          </cell>
          <cell r="F201" t="str">
            <v>Washington, D.C.</v>
          </cell>
          <cell r="G201" t="str">
            <v>2209 Pershing Drive Arlington VA 22201</v>
          </cell>
          <cell r="H201" t="str">
            <v xml:space="preserve">2201 Pershing Drive </v>
          </cell>
          <cell r="I201" t="str">
            <v>Arlington</v>
          </cell>
          <cell r="J201" t="str">
            <v>VA</v>
          </cell>
          <cell r="K201" t="str">
            <v>22201</v>
          </cell>
          <cell r="L201" t="str">
            <v>Arlington, VA</v>
          </cell>
          <cell r="M201">
            <v>2012</v>
          </cell>
          <cell r="N201">
            <v>1</v>
          </cell>
          <cell r="O201">
            <v>188</v>
          </cell>
          <cell r="P201">
            <v>988</v>
          </cell>
          <cell r="Q201">
            <v>0.97</v>
          </cell>
          <cell r="R201">
            <v>2316</v>
          </cell>
          <cell r="T201">
            <v>3.7</v>
          </cell>
          <cell r="U201">
            <v>4.7500000000000001E-2</v>
          </cell>
          <cell r="V201">
            <v>375000</v>
          </cell>
          <cell r="W201" t="str">
            <v>Cap Rate</v>
          </cell>
          <cell r="X201">
            <v>77.89473684210526</v>
          </cell>
          <cell r="Y201">
            <v>414333.70660694287</v>
          </cell>
          <cell r="Z201">
            <v>4.7500000000000007E-2</v>
          </cell>
          <cell r="AA201">
            <v>0</v>
          </cell>
          <cell r="AB201">
            <v>0.97</v>
          </cell>
          <cell r="AC201">
            <v>2377</v>
          </cell>
          <cell r="AD201">
            <v>188</v>
          </cell>
          <cell r="AE201">
            <v>963</v>
          </cell>
          <cell r="AG201">
            <v>0.05</v>
          </cell>
          <cell r="AH201">
            <v>83.195000000000007</v>
          </cell>
          <cell r="AI201">
            <v>0.2</v>
          </cell>
          <cell r="AJ201">
            <v>0.13319626812178056</v>
          </cell>
          <cell r="AK201">
            <v>18.734611003372915</v>
          </cell>
          <cell r="AL201">
            <v>3.5608500441890829</v>
          </cell>
          <cell r="AM201">
            <v>0.80500000000000016</v>
          </cell>
          <cell r="AN201">
            <v>-5.6399999999999999E-2</v>
          </cell>
          <cell r="AO201">
            <v>4.3094500441890826</v>
          </cell>
          <cell r="AQ201">
            <v>5.3625119999999997</v>
          </cell>
          <cell r="AR201">
            <v>-0.26812560000000002</v>
          </cell>
          <cell r="AS201">
            <v>0.18768792000000001</v>
          </cell>
          <cell r="AT201">
            <v>5.2820743199999995</v>
          </cell>
          <cell r="AU201">
            <v>-1.056414864</v>
          </cell>
          <cell r="AV201">
            <v>-0.70355258736589166</v>
          </cell>
          <cell r="AW201">
            <v>-0.81959196433889259</v>
          </cell>
          <cell r="AX201">
            <v>-5.6399999999999999E-2</v>
          </cell>
          <cell r="AY201">
            <v>-1.9324068283388924</v>
          </cell>
          <cell r="AZ201">
            <v>0.80500000000000016</v>
          </cell>
          <cell r="BA201">
            <v>4.1546674916611073</v>
          </cell>
          <cell r="BC201">
            <v>0.78655983236167482</v>
          </cell>
          <cell r="BE201">
            <v>4.4999999999999998E-2</v>
          </cell>
          <cell r="BF201">
            <v>4.9999999999999996E-2</v>
          </cell>
          <cell r="BG201">
            <v>4.7500000000000001E-2</v>
          </cell>
          <cell r="BH201">
            <v>70.519315613918039</v>
          </cell>
          <cell r="BI201">
            <v>16.100000000000001</v>
          </cell>
          <cell r="BJ201">
            <v>86.619315613918047</v>
          </cell>
          <cell r="BK201">
            <v>374692.22006745834</v>
          </cell>
          <cell r="BL201">
            <v>416324.68896384258</v>
          </cell>
          <cell r="BM201">
            <v>395508.45451565046</v>
          </cell>
          <cell r="BN201">
            <v>0.11465780177735629</v>
          </cell>
          <cell r="BO201">
            <v>74.355589448942283</v>
          </cell>
          <cell r="BP201">
            <v>-3.8362738350242438</v>
          </cell>
          <cell r="BQ201">
            <v>-5.1593617419420701E-2</v>
          </cell>
          <cell r="BS201">
            <v>200</v>
          </cell>
          <cell r="BT201">
            <v>192600</v>
          </cell>
          <cell r="BU201">
            <v>75</v>
          </cell>
          <cell r="BV201">
            <v>72225</v>
          </cell>
          <cell r="BW201">
            <v>264825</v>
          </cell>
          <cell r="BX201">
            <v>90000</v>
          </cell>
          <cell r="BY201">
            <v>354825</v>
          </cell>
          <cell r="CA201">
            <v>0.95</v>
          </cell>
          <cell r="CB201">
            <v>1</v>
          </cell>
          <cell r="CC201">
            <v>9.9600000000000001E-3</v>
          </cell>
          <cell r="CD201">
            <v>0</v>
          </cell>
        </row>
        <row r="202">
          <cell r="C202">
            <v>194</v>
          </cell>
          <cell r="D202" t="str">
            <v>Crystal Place</v>
          </cell>
          <cell r="E202" t="str">
            <v>Crystal Place</v>
          </cell>
          <cell r="F202" t="str">
            <v>Washington, D.C.</v>
          </cell>
          <cell r="G202" t="str">
            <v>1801 Crystal Dr. Arlington VA 22202</v>
          </cell>
          <cell r="H202" t="str">
            <v xml:space="preserve">1801 Crystal Dr. </v>
          </cell>
          <cell r="I202" t="str">
            <v>Arlington</v>
          </cell>
          <cell r="J202" t="str">
            <v>VA</v>
          </cell>
          <cell r="K202" t="str">
            <v>22202</v>
          </cell>
          <cell r="L202" t="str">
            <v>Arlington, VA</v>
          </cell>
          <cell r="M202">
            <v>1986</v>
          </cell>
          <cell r="N202">
            <v>1</v>
          </cell>
          <cell r="O202">
            <v>181</v>
          </cell>
          <cell r="P202">
            <v>913</v>
          </cell>
          <cell r="Q202">
            <v>0.96</v>
          </cell>
          <cell r="R202">
            <v>2114</v>
          </cell>
          <cell r="T202">
            <v>4.0999999999999996</v>
          </cell>
          <cell r="U202">
            <v>4.7500000000000001E-2</v>
          </cell>
          <cell r="V202">
            <v>425000</v>
          </cell>
          <cell r="W202" t="str">
            <v>Cap Rate</v>
          </cell>
          <cell r="X202">
            <v>86.315789473684205</v>
          </cell>
          <cell r="Y202">
            <v>476882.81477173592</v>
          </cell>
          <cell r="Z202">
            <v>4.7500000000000001E-2</v>
          </cell>
          <cell r="AA202">
            <v>0</v>
          </cell>
          <cell r="AB202">
            <v>0.96</v>
          </cell>
          <cell r="AC202">
            <v>2364</v>
          </cell>
          <cell r="AD202">
            <v>181</v>
          </cell>
          <cell r="AE202">
            <v>944</v>
          </cell>
          <cell r="AG202">
            <v>0.05</v>
          </cell>
          <cell r="AH202">
            <v>82.740000000000009</v>
          </cell>
          <cell r="AI202">
            <v>0.2</v>
          </cell>
          <cell r="AJ202">
            <v>0.1275696445725264</v>
          </cell>
          <cell r="AK202">
            <v>18.789371757925071</v>
          </cell>
          <cell r="AL202">
            <v>3.4382859273544661</v>
          </cell>
          <cell r="AM202">
            <v>0</v>
          </cell>
          <cell r="AN202">
            <v>-5.4300000000000001E-2</v>
          </cell>
          <cell r="AO202">
            <v>3.3839859273544661</v>
          </cell>
          <cell r="AQ202">
            <v>5.1346080000000001</v>
          </cell>
          <cell r="AR202">
            <v>-0.25673040000000003</v>
          </cell>
          <cell r="AS202">
            <v>0.17971128000000003</v>
          </cell>
          <cell r="AT202">
            <v>5.05758888</v>
          </cell>
          <cell r="AU202">
            <v>-1.011517776</v>
          </cell>
          <cell r="AV202">
            <v>-0.64519481581556182</v>
          </cell>
          <cell r="AW202">
            <v>-0.63519791103642664</v>
          </cell>
          <cell r="AX202">
            <v>-5.4300000000000001E-2</v>
          </cell>
          <cell r="AY202">
            <v>-1.7010156870364268</v>
          </cell>
          <cell r="AZ202">
            <v>0</v>
          </cell>
          <cell r="BA202">
            <v>3.3565731929635731</v>
          </cell>
          <cell r="BC202">
            <v>0.66367062895068152</v>
          </cell>
          <cell r="BE202">
            <v>4.7500000000000001E-2</v>
          </cell>
          <cell r="BF202">
            <v>5.2499999999999998E-2</v>
          </cell>
          <cell r="BG202">
            <v>0.05</v>
          </cell>
          <cell r="BH202">
            <v>67.131463859271463</v>
          </cell>
          <cell r="BI202">
            <v>0</v>
          </cell>
          <cell r="BJ202">
            <v>67.131463859271463</v>
          </cell>
          <cell r="BK202">
            <v>357892.79538904899</v>
          </cell>
          <cell r="BL202">
            <v>395565.72121947515</v>
          </cell>
          <cell r="BM202">
            <v>376729.25830426207</v>
          </cell>
          <cell r="BN202">
            <v>-6.0431817876441363E-2</v>
          </cell>
          <cell r="BO202">
            <v>68.187995753071434</v>
          </cell>
          <cell r="BP202">
            <v>-1.0565318937999706</v>
          </cell>
          <cell r="BQ202">
            <v>-1.5494397248835168E-2</v>
          </cell>
          <cell r="BS202">
            <v>280</v>
          </cell>
          <cell r="BT202">
            <v>264320</v>
          </cell>
          <cell r="BU202">
            <v>60</v>
          </cell>
          <cell r="BV202">
            <v>56640</v>
          </cell>
          <cell r="BW202">
            <v>320960</v>
          </cell>
          <cell r="BX202">
            <v>80000</v>
          </cell>
          <cell r="BY202">
            <v>400960</v>
          </cell>
          <cell r="CA202">
            <v>0.95</v>
          </cell>
          <cell r="CB202">
            <v>1</v>
          </cell>
          <cell r="CC202">
            <v>9.9600000000000001E-3</v>
          </cell>
          <cell r="CD202">
            <v>0</v>
          </cell>
        </row>
        <row r="203">
          <cell r="C203">
            <v>195</v>
          </cell>
          <cell r="D203" t="str">
            <v>Oakwood Crystal City</v>
          </cell>
          <cell r="E203" t="str">
            <v>Oakwood Crystal City</v>
          </cell>
          <cell r="F203" t="str">
            <v>Washington, D.C.</v>
          </cell>
          <cell r="G203" t="str">
            <v>N/A</v>
          </cell>
          <cell r="H203" t="str">
            <v>400 15th Street S.</v>
          </cell>
          <cell r="I203" t="str">
            <v>Arlington</v>
          </cell>
          <cell r="J203" t="str">
            <v>VA</v>
          </cell>
          <cell r="K203" t="str">
            <v>22202</v>
          </cell>
          <cell r="L203" t="str">
            <v>Arlington, VA</v>
          </cell>
          <cell r="M203">
            <v>1987</v>
          </cell>
          <cell r="N203">
            <v>1</v>
          </cell>
          <cell r="O203">
            <v>162</v>
          </cell>
          <cell r="P203">
            <v>0</v>
          </cell>
          <cell r="Q203">
            <v>0</v>
          </cell>
          <cell r="R203">
            <v>0</v>
          </cell>
          <cell r="T203">
            <v>3.2</v>
          </cell>
          <cell r="U203">
            <v>4.4999999999999998E-2</v>
          </cell>
          <cell r="V203">
            <v>375000</v>
          </cell>
          <cell r="W203" t="str">
            <v>Cap Rate</v>
          </cell>
          <cell r="X203">
            <v>71.111111111111114</v>
          </cell>
          <cell r="Y203">
            <v>438957.47599451308</v>
          </cell>
          <cell r="Z203">
            <v>4.4999999999999998E-2</v>
          </cell>
          <cell r="AA203">
            <v>0</v>
          </cell>
          <cell r="AB203">
            <v>0</v>
          </cell>
          <cell r="AC203">
            <v>0</v>
          </cell>
          <cell r="AD203">
            <v>162</v>
          </cell>
          <cell r="AE203">
            <v>890</v>
          </cell>
          <cell r="AG203">
            <v>0</v>
          </cell>
          <cell r="AH203">
            <v>0</v>
          </cell>
          <cell r="AI203">
            <v>0</v>
          </cell>
          <cell r="AJ203">
            <v>0.14942808798646362</v>
          </cell>
          <cell r="AK203">
            <v>0</v>
          </cell>
          <cell r="AL203">
            <v>0</v>
          </cell>
          <cell r="AM203">
            <v>0</v>
          </cell>
          <cell r="AN203">
            <v>-4.8599999999999997E-2</v>
          </cell>
          <cell r="AO203">
            <v>-4.8599999999999997E-2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-0.6728533333333333</v>
          </cell>
          <cell r="AX203">
            <v>-4.8599999999999997E-2</v>
          </cell>
          <cell r="AY203">
            <v>-0.72145333333333328</v>
          </cell>
          <cell r="AZ203">
            <v>0</v>
          </cell>
          <cell r="BA203">
            <v>-4.8599999999999997E-2</v>
          </cell>
          <cell r="BC203">
            <v>0</v>
          </cell>
          <cell r="BE203">
            <v>4.7500000000000001E-2</v>
          </cell>
          <cell r="BF203">
            <v>5.2499999999999998E-2</v>
          </cell>
          <cell r="BG203">
            <v>0.05</v>
          </cell>
          <cell r="BH203">
            <v>-14.429066666666666</v>
          </cell>
          <cell r="BI203">
            <v>0</v>
          </cell>
          <cell r="BJ203">
            <v>71.111111111111114</v>
          </cell>
          <cell r="BK203">
            <v>0</v>
          </cell>
          <cell r="BL203">
            <v>0</v>
          </cell>
          <cell r="BM203">
            <v>0</v>
          </cell>
          <cell r="BN203">
            <v>-1</v>
          </cell>
          <cell r="BO203">
            <v>71.111111111111114</v>
          </cell>
          <cell r="BP203">
            <v>-85.540177777777785</v>
          </cell>
          <cell r="BQ203">
            <v>-1.20290875</v>
          </cell>
          <cell r="BS203">
            <v>280</v>
          </cell>
          <cell r="BT203">
            <v>249200</v>
          </cell>
          <cell r="BU203">
            <v>60</v>
          </cell>
          <cell r="BV203">
            <v>53400</v>
          </cell>
          <cell r="BW203">
            <v>302600</v>
          </cell>
          <cell r="BX203">
            <v>80000</v>
          </cell>
          <cell r="BY203">
            <v>382600</v>
          </cell>
          <cell r="CA203">
            <v>0.95</v>
          </cell>
          <cell r="CB203">
            <v>1</v>
          </cell>
          <cell r="CC203">
            <v>9.9600000000000001E-3</v>
          </cell>
          <cell r="CD203">
            <v>0</v>
          </cell>
        </row>
        <row r="204">
          <cell r="C204">
            <v>196</v>
          </cell>
          <cell r="D204" t="str">
            <v>4701 Willard</v>
          </cell>
          <cell r="E204" t="str">
            <v>4701 Willard</v>
          </cell>
          <cell r="F204" t="str">
            <v>Washington, D.C.</v>
          </cell>
          <cell r="G204" t="str">
            <v>4701 Willard Avenue Chevy Chase MD 20815</v>
          </cell>
          <cell r="H204" t="str">
            <v xml:space="preserve">4701 Willard Avenue </v>
          </cell>
          <cell r="I204" t="str">
            <v>Chevy Chase</v>
          </cell>
          <cell r="J204" t="str">
            <v>MD</v>
          </cell>
          <cell r="K204" t="str">
            <v>20815</v>
          </cell>
          <cell r="L204" t="str">
            <v>Chevy Chase, MD</v>
          </cell>
          <cell r="M204">
            <v>1966</v>
          </cell>
          <cell r="N204">
            <v>1</v>
          </cell>
          <cell r="O204">
            <v>517</v>
          </cell>
          <cell r="P204">
            <v>1472</v>
          </cell>
          <cell r="Q204">
            <v>0.96</v>
          </cell>
          <cell r="R204">
            <v>2874</v>
          </cell>
          <cell r="T204">
            <v>13.7</v>
          </cell>
          <cell r="U204">
            <v>4.4999999999999998E-2</v>
          </cell>
          <cell r="V204">
            <v>500000</v>
          </cell>
          <cell r="W204" t="str">
            <v>Cap Rate</v>
          </cell>
          <cell r="X204">
            <v>304.44444444444446</v>
          </cell>
          <cell r="Y204">
            <v>588867.3973780357</v>
          </cell>
          <cell r="Z204">
            <v>4.4999999999999998E-2</v>
          </cell>
          <cell r="AA204">
            <v>0</v>
          </cell>
          <cell r="AB204">
            <v>0.96</v>
          </cell>
          <cell r="AC204">
            <v>3074</v>
          </cell>
          <cell r="AD204">
            <v>517</v>
          </cell>
          <cell r="AE204">
            <v>1472</v>
          </cell>
          <cell r="AG204">
            <v>0.05</v>
          </cell>
          <cell r="AH204">
            <v>107.59</v>
          </cell>
          <cell r="AI204">
            <v>0.2</v>
          </cell>
          <cell r="AJ204">
            <v>0.11988853813631295</v>
          </cell>
          <cell r="AK204">
            <v>24.711632331149271</v>
          </cell>
          <cell r="AL204">
            <v>12.916448968271418</v>
          </cell>
          <cell r="AM204">
            <v>0</v>
          </cell>
          <cell r="AN204">
            <v>-0.15509999999999999</v>
          </cell>
          <cell r="AO204">
            <v>12.761348968271419</v>
          </cell>
          <cell r="AQ204">
            <v>19.071096000000001</v>
          </cell>
          <cell r="AR204">
            <v>-0.95355480000000004</v>
          </cell>
          <cell r="AS204">
            <v>0.66748836</v>
          </cell>
          <cell r="AT204">
            <v>18.785029560000002</v>
          </cell>
          <cell r="AU204">
            <v>-3.7570059120000003</v>
          </cell>
          <cell r="AV204">
            <v>-2.2521097327958262</v>
          </cell>
          <cell r="AW204">
            <v>-2.223615263398389</v>
          </cell>
          <cell r="AX204">
            <v>-0.15509999999999999</v>
          </cell>
          <cell r="AY204">
            <v>-6.1357211753983893</v>
          </cell>
          <cell r="AZ204">
            <v>0</v>
          </cell>
          <cell r="BA204">
            <v>12.649308384601612</v>
          </cell>
          <cell r="BC204">
            <v>0.67337175830356322</v>
          </cell>
          <cell r="BE204">
            <v>4.4999999999999998E-2</v>
          </cell>
          <cell r="BF204">
            <v>4.9999999999999996E-2</v>
          </cell>
          <cell r="BG204">
            <v>4.7500000000000001E-2</v>
          </cell>
          <cell r="BH204">
            <v>266.30122914950761</v>
          </cell>
          <cell r="BI204">
            <v>0</v>
          </cell>
          <cell r="BJ204">
            <v>266.30122914950761</v>
          </cell>
          <cell r="BK204">
            <v>494232.64662298543</v>
          </cell>
          <cell r="BL204">
            <v>549147.38513665053</v>
          </cell>
          <cell r="BM204">
            <v>521690.01587981801</v>
          </cell>
          <cell r="BN204">
            <v>7.0265090841576505E-2</v>
          </cell>
          <cell r="BO204">
            <v>269.71373820986594</v>
          </cell>
          <cell r="BP204">
            <v>-3.4125090603583317</v>
          </cell>
          <cell r="BQ204">
            <v>-1.2652336818316012E-2</v>
          </cell>
          <cell r="BS204">
            <v>230</v>
          </cell>
          <cell r="BT204">
            <v>338560</v>
          </cell>
          <cell r="BU204">
            <v>40</v>
          </cell>
          <cell r="BV204">
            <v>58880</v>
          </cell>
          <cell r="BW204">
            <v>397440</v>
          </cell>
          <cell r="BX204">
            <v>90000</v>
          </cell>
          <cell r="BY204">
            <v>487440</v>
          </cell>
          <cell r="CA204">
            <v>1</v>
          </cell>
          <cell r="CB204">
            <v>1</v>
          </cell>
          <cell r="CC204">
            <v>8.3499999999999998E-3</v>
          </cell>
          <cell r="CD204">
            <v>0</v>
          </cell>
        </row>
        <row r="205">
          <cell r="C205">
            <v>197</v>
          </cell>
          <cell r="D205" t="str">
            <v>Veridian (fka Silver Spring)</v>
          </cell>
          <cell r="E205" t="str">
            <v>Veridian (fka Silver Spring)</v>
          </cell>
          <cell r="F205" t="str">
            <v>Washington, D.C.</v>
          </cell>
          <cell r="G205" t="str">
            <v>1133 East-West Highway Silver Spring MD 20910</v>
          </cell>
          <cell r="H205" t="str">
            <v xml:space="preserve">1133 East-West Highway </v>
          </cell>
          <cell r="I205" t="str">
            <v>Silver Spring</v>
          </cell>
          <cell r="J205" t="str">
            <v>MD</v>
          </cell>
          <cell r="K205" t="str">
            <v>20910</v>
          </cell>
          <cell r="L205" t="str">
            <v>Silver Spring, MD</v>
          </cell>
          <cell r="M205">
            <v>2009</v>
          </cell>
          <cell r="N205">
            <v>1</v>
          </cell>
          <cell r="O205">
            <v>457</v>
          </cell>
          <cell r="P205">
            <v>881</v>
          </cell>
          <cell r="Q205">
            <v>0.97</v>
          </cell>
          <cell r="R205">
            <v>1921</v>
          </cell>
          <cell r="T205">
            <v>8.4</v>
          </cell>
          <cell r="U205">
            <v>4.7500000000000001E-2</v>
          </cell>
          <cell r="V205">
            <v>350000</v>
          </cell>
          <cell r="W205" t="str">
            <v>Cap Rate</v>
          </cell>
          <cell r="X205">
            <v>176.84210526315789</v>
          </cell>
          <cell r="Y205">
            <v>386963.03121041117</v>
          </cell>
          <cell r="Z205">
            <v>4.7500000000000001E-2</v>
          </cell>
          <cell r="AA205">
            <v>0</v>
          </cell>
          <cell r="AB205">
            <v>0.97</v>
          </cell>
          <cell r="AC205">
            <v>2089</v>
          </cell>
          <cell r="AD205">
            <v>457</v>
          </cell>
          <cell r="AE205">
            <v>878</v>
          </cell>
          <cell r="AG205">
            <v>0.05</v>
          </cell>
          <cell r="AH205">
            <v>73.115000000000009</v>
          </cell>
          <cell r="AI205">
            <v>0.2</v>
          </cell>
          <cell r="AJ205">
            <v>0.11988853728805555</v>
          </cell>
          <cell r="AK205">
            <v>16.793298635054079</v>
          </cell>
          <cell r="AL205">
            <v>7.7589573884581302</v>
          </cell>
          <cell r="AM205">
            <v>0</v>
          </cell>
          <cell r="AN205">
            <v>-0.1371</v>
          </cell>
          <cell r="AO205">
            <v>7.62185738845813</v>
          </cell>
          <cell r="AQ205">
            <v>11.456075999999999</v>
          </cell>
          <cell r="AR205">
            <v>-0.57280379999999997</v>
          </cell>
          <cell r="AS205">
            <v>0.40096266000000008</v>
          </cell>
          <cell r="AT205">
            <v>11.28423486</v>
          </cell>
          <cell r="AU205">
            <v>-2.256846972</v>
          </cell>
          <cell r="AV205">
            <v>-1.3528504117802864</v>
          </cell>
          <cell r="AW205">
            <v>-1.3291656914019694</v>
          </cell>
          <cell r="AX205">
            <v>-0.1371</v>
          </cell>
          <cell r="AY205">
            <v>-3.7231126634019693</v>
          </cell>
          <cell r="AZ205">
            <v>0</v>
          </cell>
          <cell r="BA205">
            <v>7.5611221965980304</v>
          </cell>
          <cell r="BC205">
            <v>0.67006069001633939</v>
          </cell>
          <cell r="BE205">
            <v>4.4999999999999998E-2</v>
          </cell>
          <cell r="BF205">
            <v>4.9999999999999996E-2</v>
          </cell>
          <cell r="BG205">
            <v>4.7500000000000001E-2</v>
          </cell>
          <cell r="BH205">
            <v>159.18151992837957</v>
          </cell>
          <cell r="BI205">
            <v>0</v>
          </cell>
          <cell r="BJ205">
            <v>159.18151992837957</v>
          </cell>
          <cell r="BK205">
            <v>335865.9727010816</v>
          </cell>
          <cell r="BL205">
            <v>373184.41411231289</v>
          </cell>
          <cell r="BM205">
            <v>354525.19340669725</v>
          </cell>
          <cell r="BN205">
            <v>-3.7975704421205791E-2</v>
          </cell>
          <cell r="BO205">
            <v>162.01801338686064</v>
          </cell>
          <cell r="BP205">
            <v>-2.8364934584810726</v>
          </cell>
          <cell r="BQ205">
            <v>-1.7507272180335876E-2</v>
          </cell>
          <cell r="BS205">
            <v>280</v>
          </cell>
          <cell r="BT205">
            <v>245840</v>
          </cell>
          <cell r="BU205">
            <v>60</v>
          </cell>
          <cell r="BV205">
            <v>52680</v>
          </cell>
          <cell r="BW205">
            <v>298520</v>
          </cell>
          <cell r="BX205">
            <v>70000</v>
          </cell>
          <cell r="BY205">
            <v>368520</v>
          </cell>
          <cell r="CA205">
            <v>1</v>
          </cell>
          <cell r="CB205">
            <v>1</v>
          </cell>
          <cell r="CC205">
            <v>8.3499999999999998E-3</v>
          </cell>
          <cell r="CD205">
            <v>0</v>
          </cell>
        </row>
        <row r="206">
          <cell r="C206">
            <v>198</v>
          </cell>
          <cell r="D206" t="str">
            <v>Wisconsin Place</v>
          </cell>
          <cell r="E206" t="str">
            <v>Wisconsin Place</v>
          </cell>
          <cell r="F206" t="str">
            <v>Washington, D.C.</v>
          </cell>
          <cell r="G206" t="str">
            <v>4440 Willard Ave. Chevy Chase MD 20815</v>
          </cell>
          <cell r="H206" t="str">
            <v xml:space="preserve">4440 Willard Ave. </v>
          </cell>
          <cell r="I206" t="str">
            <v>Chevy Chase</v>
          </cell>
          <cell r="J206" t="str">
            <v>MD</v>
          </cell>
          <cell r="K206" t="str">
            <v>20815</v>
          </cell>
          <cell r="L206" t="str">
            <v>Chevy Chase, MD</v>
          </cell>
          <cell r="M206">
            <v>2009</v>
          </cell>
          <cell r="N206">
            <v>1</v>
          </cell>
          <cell r="O206">
            <v>330</v>
          </cell>
          <cell r="P206">
            <v>935</v>
          </cell>
          <cell r="Q206">
            <v>0.95</v>
          </cell>
          <cell r="R206">
            <v>2776</v>
          </cell>
          <cell r="T206">
            <v>9.6</v>
          </cell>
          <cell r="U206">
            <v>4.4999999999999998E-2</v>
          </cell>
          <cell r="V206">
            <v>550000</v>
          </cell>
          <cell r="W206" t="str">
            <v>Cap Rate</v>
          </cell>
          <cell r="X206">
            <v>213.33333333333334</v>
          </cell>
          <cell r="Y206">
            <v>646464.64646464644</v>
          </cell>
          <cell r="Z206">
            <v>4.4999999999999998E-2</v>
          </cell>
          <cell r="AA206">
            <v>0.76388888888888884</v>
          </cell>
          <cell r="AB206">
            <v>0.95</v>
          </cell>
          <cell r="AC206">
            <v>2859</v>
          </cell>
          <cell r="AD206">
            <v>432</v>
          </cell>
          <cell r="AE206">
            <v>956</v>
          </cell>
          <cell r="AG206">
            <v>0.05</v>
          </cell>
          <cell r="AH206">
            <v>100.06500000000001</v>
          </cell>
          <cell r="AI206">
            <v>0.2</v>
          </cell>
          <cell r="AJ206">
            <v>0.1255376905408227</v>
          </cell>
          <cell r="AK206">
            <v>22.792361119231568</v>
          </cell>
          <cell r="AL206">
            <v>9.9546093035466239</v>
          </cell>
          <cell r="AM206">
            <v>0</v>
          </cell>
          <cell r="AN206">
            <v>-0.12959999999999999</v>
          </cell>
          <cell r="AO206">
            <v>9.8250093035466239</v>
          </cell>
          <cell r="AQ206">
            <v>14.821056</v>
          </cell>
          <cell r="AR206">
            <v>-0.74105280000000007</v>
          </cell>
          <cell r="AS206">
            <v>0.51873696000000002</v>
          </cell>
          <cell r="AT206">
            <v>14.59874016</v>
          </cell>
          <cell r="AU206">
            <v>-2.9197480320000002</v>
          </cell>
          <cell r="AV206">
            <v>-1.8326921244919605</v>
          </cell>
          <cell r="AW206">
            <v>-1.807636818534208</v>
          </cell>
          <cell r="AX206">
            <v>-0.12959999999999999</v>
          </cell>
          <cell r="AY206">
            <v>-4.8569848505342081</v>
          </cell>
          <cell r="AZ206">
            <v>0</v>
          </cell>
          <cell r="BA206">
            <v>9.7417553094657912</v>
          </cell>
          <cell r="BC206">
            <v>0.66730109603278198</v>
          </cell>
          <cell r="BE206">
            <v>4.2500000000000003E-2</v>
          </cell>
          <cell r="BF206">
            <v>4.7500000000000001E-2</v>
          </cell>
          <cell r="BG206">
            <v>4.4999999999999998E-2</v>
          </cell>
          <cell r="BH206">
            <v>216.48345132146204</v>
          </cell>
          <cell r="BI206">
            <v>0</v>
          </cell>
          <cell r="BJ206">
            <v>216.48345132146204</v>
          </cell>
          <cell r="BK206">
            <v>479839.18145750673</v>
          </cell>
          <cell r="BL206">
            <v>536290.84986427205</v>
          </cell>
          <cell r="BM206">
            <v>508065.01566088939</v>
          </cell>
          <cell r="BN206">
            <v>0.12893301853366235</v>
          </cell>
          <cell r="BO206">
            <v>219.4840867655042</v>
          </cell>
          <cell r="BP206">
            <v>-3.0006354440421603</v>
          </cell>
          <cell r="BQ206">
            <v>-1.367131206759431E-2</v>
          </cell>
          <cell r="BS206">
            <v>280</v>
          </cell>
          <cell r="BT206">
            <v>267680</v>
          </cell>
          <cell r="BU206">
            <v>60</v>
          </cell>
          <cell r="BV206">
            <v>57360</v>
          </cell>
          <cell r="BW206">
            <v>325040</v>
          </cell>
          <cell r="BX206">
            <v>125000</v>
          </cell>
          <cell r="BY206">
            <v>450040</v>
          </cell>
          <cell r="CA206">
            <v>1</v>
          </cell>
          <cell r="CB206">
            <v>1</v>
          </cell>
          <cell r="CC206">
            <v>8.3499999999999998E-3</v>
          </cell>
          <cell r="CD206">
            <v>0</v>
          </cell>
        </row>
        <row r="207">
          <cell r="C207">
            <v>199</v>
          </cell>
          <cell r="D207" t="str">
            <v>Gaithersburg Station</v>
          </cell>
          <cell r="E207" t="str">
            <v>Gaithersburg Station</v>
          </cell>
          <cell r="F207" t="str">
            <v>Washington, D.C.</v>
          </cell>
          <cell r="G207" t="str">
            <v>370 E. Diamond Ave Gaithersburg MD 20877</v>
          </cell>
          <cell r="H207" t="str">
            <v xml:space="preserve">370 E. Diamond Ave </v>
          </cell>
          <cell r="I207" t="str">
            <v>Gaithersburg</v>
          </cell>
          <cell r="J207" t="str">
            <v>MD</v>
          </cell>
          <cell r="K207" t="str">
            <v>20877</v>
          </cell>
          <cell r="L207" t="str">
            <v>Gaithersburg, MD</v>
          </cell>
          <cell r="M207">
            <v>2013</v>
          </cell>
          <cell r="N207">
            <v>1</v>
          </cell>
          <cell r="O207">
            <v>389</v>
          </cell>
          <cell r="P207">
            <v>1100</v>
          </cell>
          <cell r="Q207">
            <v>0.97</v>
          </cell>
          <cell r="R207">
            <v>1729</v>
          </cell>
          <cell r="T207">
            <v>5.3</v>
          </cell>
          <cell r="U207">
            <v>5.2499999999999998E-2</v>
          </cell>
          <cell r="V207">
            <v>260000</v>
          </cell>
          <cell r="W207" t="str">
            <v>Cap Rate</v>
          </cell>
          <cell r="X207">
            <v>100.95238095238095</v>
          </cell>
          <cell r="Y207">
            <v>259517.68882360143</v>
          </cell>
          <cell r="Z207">
            <v>5.2499999999999998E-2</v>
          </cell>
          <cell r="AA207">
            <v>0</v>
          </cell>
          <cell r="AB207">
            <v>0.97</v>
          </cell>
          <cell r="AC207">
            <v>1728</v>
          </cell>
          <cell r="AD207">
            <v>389</v>
          </cell>
          <cell r="AE207">
            <v>1096</v>
          </cell>
          <cell r="AG207">
            <v>0.05</v>
          </cell>
          <cell r="AH207">
            <v>60.480000000000004</v>
          </cell>
          <cell r="AI207">
            <v>0.2</v>
          </cell>
          <cell r="AJ207">
            <v>0.10999333516289644</v>
          </cell>
          <cell r="AK207">
            <v>14.093358529031246</v>
          </cell>
          <cell r="AL207">
            <v>5.5426219489388782</v>
          </cell>
          <cell r="AM207">
            <v>0</v>
          </cell>
          <cell r="AN207">
            <v>-0.1167</v>
          </cell>
          <cell r="AO207">
            <v>5.4259219489388784</v>
          </cell>
          <cell r="AQ207">
            <v>8.0663040000000006</v>
          </cell>
          <cell r="AR207">
            <v>-0.40331520000000004</v>
          </cell>
          <cell r="AS207">
            <v>0.28232064000000001</v>
          </cell>
          <cell r="AT207">
            <v>7.9453094400000008</v>
          </cell>
          <cell r="AU207">
            <v>-1.5890618880000003</v>
          </cell>
          <cell r="AV207">
            <v>-0.87393108420684518</v>
          </cell>
          <cell r="AW207">
            <v>-0.8562074290747741</v>
          </cell>
          <cell r="AX207">
            <v>-0.1167</v>
          </cell>
          <cell r="AY207">
            <v>-2.5619693170747739</v>
          </cell>
          <cell r="AZ207">
            <v>0</v>
          </cell>
          <cell r="BA207">
            <v>5.3833401229252269</v>
          </cell>
          <cell r="BC207">
            <v>0.677549460292037</v>
          </cell>
          <cell r="BE207">
            <v>0.05</v>
          </cell>
          <cell r="BF207">
            <v>5.5E-2</v>
          </cell>
          <cell r="BG207">
            <v>5.2500000000000005E-2</v>
          </cell>
          <cell r="BH207">
            <v>102.53981186524241</v>
          </cell>
          <cell r="BI207">
            <v>0</v>
          </cell>
          <cell r="BJ207">
            <v>102.53981186524241</v>
          </cell>
          <cell r="BK207">
            <v>256242.88234602267</v>
          </cell>
          <cell r="BL207">
            <v>281867.17058062489</v>
          </cell>
          <cell r="BM207">
            <v>269055.0264633238</v>
          </cell>
          <cell r="BN207">
            <v>-0.12519499784327026</v>
          </cell>
          <cell r="BO207">
            <v>104.66240529423295</v>
          </cell>
          <cell r="BP207">
            <v>-2.122593428990541</v>
          </cell>
          <cell r="BQ207">
            <v>-2.0280380744388427E-2</v>
          </cell>
          <cell r="BS207">
            <v>180</v>
          </cell>
          <cell r="BT207">
            <v>197280</v>
          </cell>
          <cell r="BU207">
            <v>55</v>
          </cell>
          <cell r="BV207">
            <v>60280</v>
          </cell>
          <cell r="BW207">
            <v>257560</v>
          </cell>
          <cell r="BX207">
            <v>50000</v>
          </cell>
          <cell r="BY207">
            <v>307560</v>
          </cell>
          <cell r="CA207">
            <v>1</v>
          </cell>
          <cell r="CB207">
            <v>1</v>
          </cell>
          <cell r="CC207">
            <v>8.3499999999999998E-3</v>
          </cell>
          <cell r="CD207">
            <v>0</v>
          </cell>
        </row>
        <row r="208">
          <cell r="C208">
            <v>200</v>
          </cell>
          <cell r="D208" t="str">
            <v>Mosaic at Metro</v>
          </cell>
          <cell r="E208" t="str">
            <v>Mosaic at Metro</v>
          </cell>
          <cell r="F208" t="str">
            <v>Washington, D.C.</v>
          </cell>
          <cell r="G208" t="str">
            <v>6210 Belcrest Road Hyattsville MD 20782</v>
          </cell>
          <cell r="H208" t="str">
            <v xml:space="preserve">6210 Belcrest Road </v>
          </cell>
          <cell r="I208" t="str">
            <v>Hyattsville</v>
          </cell>
          <cell r="J208" t="str">
            <v>MD</v>
          </cell>
          <cell r="K208" t="str">
            <v>20782</v>
          </cell>
          <cell r="L208" t="str">
            <v>Hyattsville, MD</v>
          </cell>
          <cell r="M208">
            <v>2008</v>
          </cell>
          <cell r="N208">
            <v>1</v>
          </cell>
          <cell r="O208">
            <v>260</v>
          </cell>
          <cell r="P208">
            <v>1036</v>
          </cell>
          <cell r="Q208">
            <v>0.97</v>
          </cell>
          <cell r="R208">
            <v>2008</v>
          </cell>
          <cell r="T208">
            <v>3</v>
          </cell>
          <cell r="U208">
            <v>5.2499999999999998E-2</v>
          </cell>
          <cell r="V208">
            <v>220000</v>
          </cell>
          <cell r="W208" t="str">
            <v>Cap Rate</v>
          </cell>
          <cell r="X208">
            <v>57.142857142857146</v>
          </cell>
          <cell r="Y208">
            <v>219780.21978021981</v>
          </cell>
          <cell r="Z208">
            <v>5.2499999999999998E-2</v>
          </cell>
          <cell r="AA208">
            <v>0</v>
          </cell>
          <cell r="AB208">
            <v>0.97</v>
          </cell>
          <cell r="AC208">
            <v>1995</v>
          </cell>
          <cell r="AD208">
            <v>260</v>
          </cell>
          <cell r="AE208">
            <v>1036</v>
          </cell>
          <cell r="AG208">
            <v>0.05</v>
          </cell>
          <cell r="AH208">
            <v>69.825000000000003</v>
          </cell>
          <cell r="AI208">
            <v>0.2</v>
          </cell>
          <cell r="AJ208">
            <v>0.13477488396435605</v>
          </cell>
          <cell r="AK208">
            <v>15.686606938724918</v>
          </cell>
          <cell r="AL208">
            <v>4.1233814999132319</v>
          </cell>
          <cell r="AM208">
            <v>0</v>
          </cell>
          <cell r="AN208">
            <v>-7.8E-2</v>
          </cell>
          <cell r="AO208">
            <v>4.0453814999132316</v>
          </cell>
          <cell r="AQ208">
            <v>6.2244000000000002</v>
          </cell>
          <cell r="AR208">
            <v>-0.31122000000000005</v>
          </cell>
          <cell r="AS208">
            <v>0.21785399999999999</v>
          </cell>
          <cell r="AT208">
            <v>6.1310340000000005</v>
          </cell>
          <cell r="AU208">
            <v>-1.2262068000000002</v>
          </cell>
          <cell r="AV208">
            <v>-0.82630939593152186</v>
          </cell>
          <cell r="AW208">
            <v>-0.81177130163339395</v>
          </cell>
          <cell r="AX208">
            <v>-7.8E-2</v>
          </cell>
          <cell r="AY208">
            <v>-2.1159781016333938</v>
          </cell>
          <cell r="AZ208">
            <v>0</v>
          </cell>
          <cell r="BA208">
            <v>4.0150558983666063</v>
          </cell>
          <cell r="BC208">
            <v>0.65487418571917977</v>
          </cell>
          <cell r="BE208">
            <v>5.2499999999999998E-2</v>
          </cell>
          <cell r="BF208">
            <v>5.7499999999999996E-2</v>
          </cell>
          <cell r="BG208">
            <v>5.4999999999999993E-2</v>
          </cell>
          <cell r="BH208">
            <v>73.00101633393831</v>
          </cell>
          <cell r="BI208">
            <v>0</v>
          </cell>
          <cell r="BJ208">
            <v>73.00101633393831</v>
          </cell>
          <cell r="BK208">
            <v>272810.55545608554</v>
          </cell>
          <cell r="BL208">
            <v>298792.51311856986</v>
          </cell>
          <cell r="BM208">
            <v>285801.53428732767</v>
          </cell>
          <cell r="BN208">
            <v>-2.6097136620569561E-2</v>
          </cell>
          <cell r="BO208">
            <v>74.308398914705194</v>
          </cell>
          <cell r="BP208">
            <v>-1.307382580766884</v>
          </cell>
          <cell r="BQ208">
            <v>-1.7594008212551637E-2</v>
          </cell>
          <cell r="BS208">
            <v>180</v>
          </cell>
          <cell r="BT208">
            <v>186480</v>
          </cell>
          <cell r="BU208">
            <v>55</v>
          </cell>
          <cell r="BV208">
            <v>56980</v>
          </cell>
          <cell r="BW208">
            <v>243460</v>
          </cell>
          <cell r="BX208">
            <v>50000</v>
          </cell>
          <cell r="BY208">
            <v>293460</v>
          </cell>
          <cell r="CA208">
            <v>1</v>
          </cell>
          <cell r="CB208">
            <v>1</v>
          </cell>
          <cell r="CC208">
            <v>1.112E-2</v>
          </cell>
          <cell r="CD208">
            <v>0</v>
          </cell>
        </row>
        <row r="209">
          <cell r="C209">
            <v>201</v>
          </cell>
          <cell r="D209" t="str">
            <v>Westchester at Rockville</v>
          </cell>
          <cell r="E209" t="str">
            <v>Westchester at Rockville</v>
          </cell>
          <cell r="F209" t="str">
            <v>Washington, D.C.</v>
          </cell>
          <cell r="G209" t="str">
            <v>100 First St. Rockville MD 20851</v>
          </cell>
          <cell r="H209" t="str">
            <v xml:space="preserve">100 First St. </v>
          </cell>
          <cell r="I209" t="str">
            <v>Rockville</v>
          </cell>
          <cell r="J209" t="str">
            <v>MD</v>
          </cell>
          <cell r="K209" t="str">
            <v>20851</v>
          </cell>
          <cell r="L209" t="str">
            <v>Rockville, MD</v>
          </cell>
          <cell r="M209">
            <v>2009</v>
          </cell>
          <cell r="N209">
            <v>1</v>
          </cell>
          <cell r="O209">
            <v>192</v>
          </cell>
          <cell r="P209">
            <v>1047</v>
          </cell>
          <cell r="Q209">
            <v>0.98</v>
          </cell>
          <cell r="R209">
            <v>1863</v>
          </cell>
          <cell r="T209">
            <v>2.4</v>
          </cell>
          <cell r="U209">
            <v>0.05</v>
          </cell>
          <cell r="V209">
            <v>240000</v>
          </cell>
          <cell r="W209" t="str">
            <v>Cap Rate</v>
          </cell>
          <cell r="X209">
            <v>47.999999999999993</v>
          </cell>
          <cell r="Y209">
            <v>249999.99999999997</v>
          </cell>
          <cell r="Z209">
            <v>0.05</v>
          </cell>
          <cell r="AA209">
            <v>0</v>
          </cell>
          <cell r="AB209">
            <v>0.98</v>
          </cell>
          <cell r="AC209">
            <v>2046</v>
          </cell>
          <cell r="AD209">
            <v>192</v>
          </cell>
          <cell r="AE209">
            <v>1044</v>
          </cell>
          <cell r="AG209">
            <v>0.05</v>
          </cell>
          <cell r="AH209">
            <v>71.610000000000014</v>
          </cell>
          <cell r="AI209">
            <v>0.2</v>
          </cell>
          <cell r="AJ209">
            <v>0.10293020147228621</v>
          </cell>
          <cell r="AK209">
            <v>16.857740828050641</v>
          </cell>
          <cell r="AL209">
            <v>3.2722897876145662</v>
          </cell>
          <cell r="AM209">
            <v>0</v>
          </cell>
          <cell r="AN209">
            <v>-5.7599999999999998E-2</v>
          </cell>
          <cell r="AO209">
            <v>3.2146897876145664</v>
          </cell>
          <cell r="AQ209">
            <v>4.713984</v>
          </cell>
          <cell r="AR209">
            <v>-0.2356992</v>
          </cell>
          <cell r="AS209">
            <v>0.16498944000000004</v>
          </cell>
          <cell r="AT209">
            <v>4.6432742400000002</v>
          </cell>
          <cell r="AU209">
            <v>-0.92865484800000009</v>
          </cell>
          <cell r="AV209">
            <v>-0.47793315301427663</v>
          </cell>
          <cell r="AW209">
            <v>-0.47030043086839862</v>
          </cell>
          <cell r="AX209">
            <v>-5.7599999999999998E-2</v>
          </cell>
          <cell r="AY209">
            <v>-1.4565552788683989</v>
          </cell>
          <cell r="AZ209">
            <v>0</v>
          </cell>
          <cell r="BA209">
            <v>3.1867189611316014</v>
          </cell>
          <cell r="BC209">
            <v>0.6863085823532149</v>
          </cell>
          <cell r="BE209">
            <v>5.2499999999999998E-2</v>
          </cell>
          <cell r="BF209">
            <v>5.5E-2</v>
          </cell>
          <cell r="BG209">
            <v>5.3749999999999999E-2</v>
          </cell>
          <cell r="BH209">
            <v>59.287794625704215</v>
          </cell>
          <cell r="BI209">
            <v>0</v>
          </cell>
          <cell r="BJ209">
            <v>59.287794625704215</v>
          </cell>
          <cell r="BK209">
            <v>306504.37869182986</v>
          </cell>
          <cell r="BL209">
            <v>321099.82529620273</v>
          </cell>
          <cell r="BM209">
            <v>313802.10199401632</v>
          </cell>
          <cell r="BN209">
            <v>6.2511349610673506E-2</v>
          </cell>
          <cell r="BO209">
            <v>60.250003582851136</v>
          </cell>
          <cell r="BP209">
            <v>-0.96220895714692034</v>
          </cell>
          <cell r="BQ209">
            <v>-1.597027219797198E-2</v>
          </cell>
          <cell r="BS209">
            <v>180</v>
          </cell>
          <cell r="BT209">
            <v>187920</v>
          </cell>
          <cell r="BU209">
            <v>55</v>
          </cell>
          <cell r="BV209">
            <v>57420</v>
          </cell>
          <cell r="BW209">
            <v>245340</v>
          </cell>
          <cell r="BX209">
            <v>50000</v>
          </cell>
          <cell r="BY209">
            <v>295340</v>
          </cell>
          <cell r="CA209">
            <v>0.95</v>
          </cell>
          <cell r="CB209">
            <v>1</v>
          </cell>
          <cell r="CC209">
            <v>8.3499999999999998E-3</v>
          </cell>
          <cell r="CD209">
            <v>0</v>
          </cell>
        </row>
        <row r="210">
          <cell r="C210">
            <v>202</v>
          </cell>
          <cell r="D210" t="str">
            <v>Edgemont at Bethesda Metro</v>
          </cell>
          <cell r="E210" t="str">
            <v>Edgemont at Bethesda Metro</v>
          </cell>
          <cell r="F210" t="str">
            <v>Washington, D.C.</v>
          </cell>
          <cell r="G210" t="str">
            <v>4903 Edgemoor Lane Bethesda MD 20814</v>
          </cell>
          <cell r="H210" t="str">
            <v xml:space="preserve">4903 Edgemoor Lane </v>
          </cell>
          <cell r="I210" t="str">
            <v>Bethesda</v>
          </cell>
          <cell r="J210" t="str">
            <v>MD</v>
          </cell>
          <cell r="K210" t="str">
            <v>20814</v>
          </cell>
          <cell r="L210" t="str">
            <v>Bethesda, MD</v>
          </cell>
          <cell r="M210">
            <v>1989</v>
          </cell>
          <cell r="N210">
            <v>1</v>
          </cell>
          <cell r="O210">
            <v>122</v>
          </cell>
          <cell r="P210">
            <v>829</v>
          </cell>
          <cell r="Q210">
            <v>0.96</v>
          </cell>
          <cell r="R210">
            <v>2175</v>
          </cell>
          <cell r="T210">
            <v>3.2</v>
          </cell>
          <cell r="U210">
            <v>4.4999999999999998E-2</v>
          </cell>
          <cell r="V210">
            <v>500000</v>
          </cell>
          <cell r="W210" t="str">
            <v>Cap Rate</v>
          </cell>
          <cell r="X210">
            <v>71.111111111111114</v>
          </cell>
          <cell r="Y210">
            <v>582877.95992714027</v>
          </cell>
          <cell r="Z210">
            <v>4.4999999999999998E-2</v>
          </cell>
          <cell r="AA210">
            <v>0</v>
          </cell>
          <cell r="AB210">
            <v>0.96</v>
          </cell>
          <cell r="AC210">
            <v>2336</v>
          </cell>
          <cell r="AD210">
            <v>122</v>
          </cell>
          <cell r="AE210">
            <v>829</v>
          </cell>
          <cell r="AG210">
            <v>0.05</v>
          </cell>
          <cell r="AH210">
            <v>81.760000000000005</v>
          </cell>
          <cell r="AI210">
            <v>0.2</v>
          </cell>
          <cell r="AJ210">
            <v>0.11988853813631295</v>
          </cell>
          <cell r="AK210">
            <v>18.778911231478428</v>
          </cell>
          <cell r="AL210">
            <v>2.3162284691130122</v>
          </cell>
          <cell r="AM210">
            <v>0</v>
          </cell>
          <cell r="AN210">
            <v>-3.6600000000000001E-2</v>
          </cell>
          <cell r="AO210">
            <v>2.2796284691130122</v>
          </cell>
          <cell r="AQ210">
            <v>3.4199039999999998</v>
          </cell>
          <cell r="AR210">
            <v>-0.17099520000000001</v>
          </cell>
          <cell r="AS210">
            <v>0.11969664000000002</v>
          </cell>
          <cell r="AT210">
            <v>3.3686054399999996</v>
          </cell>
          <cell r="AU210">
            <v>-0.67372108799999997</v>
          </cell>
          <cell r="AV210">
            <v>-0.4038571817596312</v>
          </cell>
          <cell r="AW210">
            <v>-0.39743373928737685</v>
          </cell>
          <cell r="AX210">
            <v>-3.6600000000000001E-2</v>
          </cell>
          <cell r="AY210">
            <v>-1.1077548272873767</v>
          </cell>
          <cell r="AZ210">
            <v>0</v>
          </cell>
          <cell r="BA210">
            <v>2.2608506127126229</v>
          </cell>
          <cell r="BC210">
            <v>0.671153286718145</v>
          </cell>
          <cell r="BE210">
            <v>4.4999999999999998E-2</v>
          </cell>
          <cell r="BF210">
            <v>4.9999999999999996E-2</v>
          </cell>
          <cell r="BG210">
            <v>4.7500000000000001E-2</v>
          </cell>
          <cell r="BH210">
            <v>47.596855004476268</v>
          </cell>
          <cell r="BI210">
            <v>0</v>
          </cell>
          <cell r="BJ210">
            <v>47.596855004476268</v>
          </cell>
          <cell r="BK210">
            <v>375578.22462956858</v>
          </cell>
          <cell r="BL210">
            <v>417309.13847729843</v>
          </cell>
          <cell r="BM210">
            <v>396443.68155343353</v>
          </cell>
          <cell r="BN210">
            <v>3.8191173606645146E-2</v>
          </cell>
          <cell r="BO210">
            <v>48.366129149518891</v>
          </cell>
          <cell r="BP210">
            <v>-0.76927414504262259</v>
          </cell>
          <cell r="BQ210">
            <v>-1.5905224556310715E-2</v>
          </cell>
          <cell r="BS210">
            <v>280</v>
          </cell>
          <cell r="BT210">
            <v>232120</v>
          </cell>
          <cell r="BU210">
            <v>60</v>
          </cell>
          <cell r="BV210">
            <v>49740</v>
          </cell>
          <cell r="BW210">
            <v>281860</v>
          </cell>
          <cell r="BX210">
            <v>100000</v>
          </cell>
          <cell r="BY210">
            <v>381860</v>
          </cell>
          <cell r="CA210">
            <v>1</v>
          </cell>
          <cell r="CB210">
            <v>1</v>
          </cell>
          <cell r="CC210">
            <v>8.3499999999999998E-3</v>
          </cell>
          <cell r="CD210">
            <v>0</v>
          </cell>
        </row>
        <row r="211">
          <cell r="C211">
            <v>203</v>
          </cell>
          <cell r="D211" t="str">
            <v>Longfellow Place</v>
          </cell>
          <cell r="E211" t="str">
            <v>Longfellow Place</v>
          </cell>
          <cell r="F211" t="str">
            <v>Boston Area</v>
          </cell>
          <cell r="G211" t="str">
            <v>72 Staniford St. Boston MA 02114</v>
          </cell>
          <cell r="H211" t="str">
            <v xml:space="preserve">72 Staniford St. </v>
          </cell>
          <cell r="I211" t="str">
            <v>Boston</v>
          </cell>
          <cell r="J211" t="str">
            <v>MA</v>
          </cell>
          <cell r="K211" t="str">
            <v>02114</v>
          </cell>
          <cell r="L211" t="str">
            <v>Boston, MA</v>
          </cell>
          <cell r="M211">
            <v>1975</v>
          </cell>
          <cell r="N211">
            <v>1</v>
          </cell>
          <cell r="O211">
            <v>710</v>
          </cell>
          <cell r="P211">
            <v>1015</v>
          </cell>
          <cell r="Q211">
            <v>0.95</v>
          </cell>
          <cell r="R211">
            <v>3066</v>
          </cell>
          <cell r="T211">
            <v>20.100000000000001</v>
          </cell>
          <cell r="U211">
            <v>4.8500000000000001E-2</v>
          </cell>
          <cell r="V211">
            <v>550000</v>
          </cell>
          <cell r="W211" t="str">
            <v>Cap Rate</v>
          </cell>
          <cell r="X211">
            <v>414.43298969072168</v>
          </cell>
          <cell r="Y211">
            <v>583708.43618411501</v>
          </cell>
          <cell r="Z211">
            <v>4.8500000000000001E-2</v>
          </cell>
          <cell r="AA211">
            <v>0</v>
          </cell>
          <cell r="AB211">
            <v>0.95</v>
          </cell>
          <cell r="AC211">
            <v>3214.3333333333335</v>
          </cell>
          <cell r="AD211">
            <v>710</v>
          </cell>
          <cell r="AE211">
            <v>1015</v>
          </cell>
          <cell r="AG211">
            <v>6.5000000000000002E-2</v>
          </cell>
          <cell r="AH211">
            <v>500</v>
          </cell>
          <cell r="AI211">
            <v>0.25</v>
          </cell>
          <cell r="AJ211">
            <v>350</v>
          </cell>
          <cell r="AK211">
            <v>27.348615000000006</v>
          </cell>
          <cell r="AL211">
            <v>19.631109333150004</v>
          </cell>
          <cell r="AM211">
            <v>0</v>
          </cell>
          <cell r="AN211">
            <v>-0.21299999999999999</v>
          </cell>
          <cell r="AO211">
            <v>19.418109333150003</v>
          </cell>
          <cell r="AQ211">
            <v>27.386120000000005</v>
          </cell>
          <cell r="AR211">
            <v>-1.7800978000000005</v>
          </cell>
          <cell r="AS211">
            <v>4.26</v>
          </cell>
          <cell r="AT211">
            <v>29.866022200000003</v>
          </cell>
          <cell r="AU211">
            <v>-7.4665055500000008</v>
          </cell>
          <cell r="AV211">
            <v>-2.9820000000000002</v>
          </cell>
          <cell r="AW211">
            <v>-2.9820000000000002</v>
          </cell>
          <cell r="AX211">
            <v>-0.21299999999999999</v>
          </cell>
          <cell r="AY211">
            <v>-10.661505549999999</v>
          </cell>
          <cell r="AZ211">
            <v>0</v>
          </cell>
          <cell r="BA211">
            <v>19.204516650000002</v>
          </cell>
          <cell r="BC211">
            <v>0.64302224519206308</v>
          </cell>
          <cell r="BE211">
            <v>3.7499999999999999E-2</v>
          </cell>
          <cell r="BF211">
            <v>4.2500000000000003E-2</v>
          </cell>
          <cell r="BG211">
            <v>0.04</v>
          </cell>
          <cell r="BH211">
            <v>480.11291625000007</v>
          </cell>
          <cell r="BI211">
            <v>0</v>
          </cell>
          <cell r="BJ211">
            <v>480.11291625000007</v>
          </cell>
          <cell r="BK211">
            <v>643496.82352941181</v>
          </cell>
          <cell r="BL211">
            <v>729296.40000000014</v>
          </cell>
          <cell r="BM211">
            <v>686396.61176470597</v>
          </cell>
          <cell r="BN211">
            <v>-0.12574862376729057</v>
          </cell>
          <cell r="BO211">
            <v>487.34159435294123</v>
          </cell>
          <cell r="BP211">
            <v>-7.22867810294116</v>
          </cell>
          <cell r="BQ211">
            <v>-1.4832877363030961E-2</v>
          </cell>
          <cell r="BS211">
            <v>600</v>
          </cell>
          <cell r="BT211">
            <v>609000</v>
          </cell>
          <cell r="BU211">
            <v>75</v>
          </cell>
          <cell r="BV211">
            <v>76125</v>
          </cell>
          <cell r="BW211">
            <v>685125</v>
          </cell>
          <cell r="BX211">
            <v>100000</v>
          </cell>
          <cell r="BY211">
            <v>785125</v>
          </cell>
          <cell r="CA211" t="str">
            <v>Taxes aren't  reassessed in the event of a sale.</v>
          </cell>
        </row>
        <row r="212">
          <cell r="C212">
            <v>204</v>
          </cell>
          <cell r="D212" t="str">
            <v>Emerson Place</v>
          </cell>
          <cell r="E212" t="str">
            <v>Emerson Place</v>
          </cell>
          <cell r="F212" t="str">
            <v>Boston Area</v>
          </cell>
          <cell r="G212" t="str">
            <v>10 Emerson Pl, Boston, MA 02114</v>
          </cell>
          <cell r="H212" t="str">
            <v>1 Emerson Place</v>
          </cell>
          <cell r="I212" t="str">
            <v>Boston</v>
          </cell>
          <cell r="J212" t="str">
            <v>MA</v>
          </cell>
          <cell r="K212" t="str">
            <v>02114</v>
          </cell>
          <cell r="L212" t="str">
            <v>Boston, MA</v>
          </cell>
          <cell r="M212">
            <v>1962</v>
          </cell>
          <cell r="N212">
            <v>1</v>
          </cell>
          <cell r="O212">
            <v>444</v>
          </cell>
          <cell r="P212">
            <v>904</v>
          </cell>
          <cell r="Q212">
            <v>0.96</v>
          </cell>
          <cell r="R212">
            <v>2908</v>
          </cell>
          <cell r="T212">
            <v>12.4</v>
          </cell>
          <cell r="U212">
            <v>4.7500000000000001E-2</v>
          </cell>
          <cell r="V212">
            <v>545000</v>
          </cell>
          <cell r="W212" t="str">
            <v>Cap Rate</v>
          </cell>
          <cell r="X212">
            <v>261.0526315789474</v>
          </cell>
          <cell r="Y212">
            <v>587956.37743006169</v>
          </cell>
          <cell r="Z212">
            <v>4.7499999999999994E-2</v>
          </cell>
          <cell r="AA212">
            <v>0</v>
          </cell>
          <cell r="AB212">
            <v>0.96</v>
          </cell>
          <cell r="AC212">
            <v>3027.6666666666665</v>
          </cell>
          <cell r="AD212">
            <v>444</v>
          </cell>
          <cell r="AE212">
            <v>904</v>
          </cell>
          <cell r="AG212">
            <v>6.5000000000000002E-2</v>
          </cell>
          <cell r="AH212">
            <v>300</v>
          </cell>
          <cell r="AI212">
            <v>0.25</v>
          </cell>
          <cell r="AJ212">
            <v>350</v>
          </cell>
          <cell r="AK212">
            <v>23.977815</v>
          </cell>
          <cell r="AL212">
            <v>10.763257508459999</v>
          </cell>
          <cell r="AM212">
            <v>0</v>
          </cell>
          <cell r="AN212">
            <v>-0.13320000000000001</v>
          </cell>
          <cell r="AO212">
            <v>10.630057508459998</v>
          </cell>
          <cell r="AQ212">
            <v>16.131408</v>
          </cell>
          <cell r="AR212">
            <v>-1.0485415200000001</v>
          </cell>
          <cell r="AS212">
            <v>1.5984</v>
          </cell>
          <cell r="AT212">
            <v>16.681266480000001</v>
          </cell>
          <cell r="AU212">
            <v>-4.1703166200000004</v>
          </cell>
          <cell r="AV212">
            <v>-1.8648</v>
          </cell>
          <cell r="AW212">
            <v>-1.8648</v>
          </cell>
          <cell r="AX212">
            <v>-0.13320000000000001</v>
          </cell>
          <cell r="AY212">
            <v>-6.1683166200000006</v>
          </cell>
          <cell r="AZ212">
            <v>0</v>
          </cell>
          <cell r="BA212">
            <v>10.512949860000001</v>
          </cell>
          <cell r="BC212">
            <v>0.6302249216271737</v>
          </cell>
          <cell r="BE212">
            <v>3.7499999999999999E-2</v>
          </cell>
          <cell r="BF212">
            <v>4.2500000000000003E-2</v>
          </cell>
          <cell r="BG212">
            <v>0.04</v>
          </cell>
          <cell r="BH212">
            <v>262.82374650000003</v>
          </cell>
          <cell r="BI212">
            <v>0</v>
          </cell>
          <cell r="BJ212">
            <v>262.82374650000003</v>
          </cell>
          <cell r="BK212">
            <v>564183.8823529412</v>
          </cell>
          <cell r="BL212">
            <v>639408.4</v>
          </cell>
          <cell r="BM212">
            <v>601796.14117647056</v>
          </cell>
          <cell r="BN212">
            <v>-0.15263849454171985</v>
          </cell>
          <cell r="BO212">
            <v>267.19748668235292</v>
          </cell>
          <cell r="BP212">
            <v>-4.3737401823528899</v>
          </cell>
          <cell r="BQ212">
            <v>-1.6368942075987603E-2</v>
          </cell>
          <cell r="BS212">
            <v>600</v>
          </cell>
          <cell r="BT212">
            <v>542400</v>
          </cell>
          <cell r="BU212">
            <v>75</v>
          </cell>
          <cell r="BV212">
            <v>67800</v>
          </cell>
          <cell r="BW212">
            <v>610200</v>
          </cell>
          <cell r="BX212">
            <v>100000</v>
          </cell>
          <cell r="BY212">
            <v>710200</v>
          </cell>
          <cell r="CA212" t="str">
            <v>Taxes aren't  reassessed in the event of a sale.</v>
          </cell>
        </row>
        <row r="213">
          <cell r="C213">
            <v>205</v>
          </cell>
          <cell r="D213" t="str">
            <v>660 Washington (fka Boston Common)</v>
          </cell>
          <cell r="E213" t="str">
            <v>660 Washington (fka Boston Common)</v>
          </cell>
          <cell r="F213" t="str">
            <v>Boston Area</v>
          </cell>
          <cell r="G213" t="str">
            <v>660 Washington St. Boston MA 02111</v>
          </cell>
          <cell r="H213" t="str">
            <v xml:space="preserve">660 Washington St. </v>
          </cell>
          <cell r="I213" t="str">
            <v>Boston</v>
          </cell>
          <cell r="J213" t="str">
            <v>MA</v>
          </cell>
          <cell r="K213" t="str">
            <v>02111</v>
          </cell>
          <cell r="L213" t="str">
            <v>Boston, MA</v>
          </cell>
          <cell r="M213">
            <v>2006</v>
          </cell>
          <cell r="N213">
            <v>1</v>
          </cell>
          <cell r="O213">
            <v>420</v>
          </cell>
          <cell r="P213">
            <v>881</v>
          </cell>
          <cell r="Q213">
            <v>0.96</v>
          </cell>
          <cell r="R213">
            <v>3535</v>
          </cell>
          <cell r="T213">
            <v>18.7</v>
          </cell>
          <cell r="U213">
            <v>4.4999999999999998E-2</v>
          </cell>
          <cell r="V213">
            <v>850000</v>
          </cell>
          <cell r="W213" t="str">
            <v>Per Unit</v>
          </cell>
          <cell r="X213">
            <v>357</v>
          </cell>
          <cell r="Y213">
            <v>850000</v>
          </cell>
          <cell r="Z213">
            <v>5.2380952380952382E-2</v>
          </cell>
          <cell r="AA213">
            <v>0</v>
          </cell>
          <cell r="AB213">
            <v>0.96</v>
          </cell>
          <cell r="AC213">
            <v>3641.6666666666665</v>
          </cell>
          <cell r="AD213">
            <v>420</v>
          </cell>
          <cell r="AE213">
            <v>881</v>
          </cell>
          <cell r="AG213">
            <v>6.5000000000000002E-2</v>
          </cell>
          <cell r="AH213">
            <v>400</v>
          </cell>
          <cell r="AI213">
            <v>0.25</v>
          </cell>
          <cell r="AJ213">
            <v>458.33333333333331</v>
          </cell>
          <cell r="AK213">
            <v>28.744624999999999</v>
          </cell>
          <cell r="AL213">
            <v>12.2055426675</v>
          </cell>
          <cell r="AM213">
            <v>0</v>
          </cell>
          <cell r="AN213">
            <v>-0.126</v>
          </cell>
          <cell r="AO213">
            <v>12.0795426675</v>
          </cell>
          <cell r="AQ213">
            <v>18.353999999999999</v>
          </cell>
          <cell r="AR213">
            <v>-1.1930099999999999</v>
          </cell>
          <cell r="AS213">
            <v>2.016</v>
          </cell>
          <cell r="AT213">
            <v>19.176989999999996</v>
          </cell>
          <cell r="AU213">
            <v>-4.7942474999999991</v>
          </cell>
          <cell r="AV213">
            <v>-2.31</v>
          </cell>
          <cell r="AW213">
            <v>-2.31</v>
          </cell>
          <cell r="AX213">
            <v>-0.126</v>
          </cell>
          <cell r="AY213">
            <v>-7.2302474999999999</v>
          </cell>
          <cell r="AZ213">
            <v>0</v>
          </cell>
          <cell r="BA213">
            <v>11.946742499999996</v>
          </cell>
          <cell r="BC213">
            <v>0.62297276579901217</v>
          </cell>
          <cell r="BE213">
            <v>3.7499999999999999E-2</v>
          </cell>
          <cell r="BF213">
            <v>4.2500000000000003E-2</v>
          </cell>
          <cell r="BG213">
            <v>0.04</v>
          </cell>
          <cell r="BH213">
            <v>298.66856249999989</v>
          </cell>
          <cell r="BI213">
            <v>0</v>
          </cell>
          <cell r="BJ213">
            <v>298.66856249999989</v>
          </cell>
          <cell r="BK213">
            <v>676344.1176470588</v>
          </cell>
          <cell r="BL213">
            <v>766523.33333333326</v>
          </cell>
          <cell r="BM213">
            <v>721433.72549019603</v>
          </cell>
          <cell r="BN213">
            <v>3.8519776140203632E-2</v>
          </cell>
          <cell r="BO213">
            <v>303.00216470588231</v>
          </cell>
          <cell r="BP213">
            <v>-4.3336022058824142</v>
          </cell>
          <cell r="BQ213">
            <v>-1.4302215332649304E-2</v>
          </cell>
          <cell r="BS213">
            <v>600</v>
          </cell>
          <cell r="BT213">
            <v>528600</v>
          </cell>
          <cell r="BU213">
            <v>75</v>
          </cell>
          <cell r="BV213">
            <v>66075</v>
          </cell>
          <cell r="BW213">
            <v>594675</v>
          </cell>
          <cell r="BX213">
            <v>100000</v>
          </cell>
          <cell r="BY213">
            <v>694675</v>
          </cell>
          <cell r="CA213" t="str">
            <v>Taxes aren't  reassessed in the event of a sale.</v>
          </cell>
        </row>
        <row r="214">
          <cell r="C214">
            <v>206</v>
          </cell>
          <cell r="D214" t="str">
            <v>West End Apartments (fka Emerson Place / CRP II)</v>
          </cell>
          <cell r="E214" t="str">
            <v>West End Apartments (fka Emerson Place / CRP II)</v>
          </cell>
          <cell r="F214" t="str">
            <v>Boston Area</v>
          </cell>
          <cell r="G214" t="str">
            <v>4 Emerson Place Boston MA 02114</v>
          </cell>
          <cell r="H214" t="str">
            <v xml:space="preserve">4 Emerson Place </v>
          </cell>
          <cell r="I214" t="str">
            <v>Boston</v>
          </cell>
          <cell r="J214" t="str">
            <v>MA</v>
          </cell>
          <cell r="K214" t="str">
            <v>02114</v>
          </cell>
          <cell r="L214" t="str">
            <v>Boston, MA</v>
          </cell>
          <cell r="M214">
            <v>2008</v>
          </cell>
          <cell r="N214">
            <v>1</v>
          </cell>
          <cell r="O214">
            <v>310</v>
          </cell>
          <cell r="P214">
            <v>1014.8360128617363</v>
          </cell>
          <cell r="Q214">
            <v>0.97999999999999987</v>
          </cell>
          <cell r="R214">
            <v>3458.0514469453378</v>
          </cell>
          <cell r="T214">
            <v>12.5</v>
          </cell>
          <cell r="U214">
            <v>4.2500000000000003E-2</v>
          </cell>
          <cell r="V214">
            <v>775000</v>
          </cell>
          <cell r="W214" t="str">
            <v>Per Unit</v>
          </cell>
          <cell r="X214">
            <v>240.25</v>
          </cell>
          <cell r="Y214">
            <v>775000</v>
          </cell>
          <cell r="Z214">
            <v>5.2029136316337148E-2</v>
          </cell>
          <cell r="AA214">
            <v>0</v>
          </cell>
          <cell r="AB214">
            <v>0.97999999999999987</v>
          </cell>
          <cell r="AC214">
            <v>3396.6666666666665</v>
          </cell>
          <cell r="AD214">
            <v>310</v>
          </cell>
          <cell r="AE214">
            <v>1014.8360128617363</v>
          </cell>
          <cell r="AG214">
            <v>6.5000000000000002E-2</v>
          </cell>
          <cell r="AH214">
            <v>300</v>
          </cell>
          <cell r="AI214">
            <v>0.25</v>
          </cell>
          <cell r="AJ214">
            <v>400</v>
          </cell>
          <cell r="AK214">
            <v>26.482949999999995</v>
          </cell>
          <cell r="AL214">
            <v>8.300021359499997</v>
          </cell>
          <cell r="AM214">
            <v>0</v>
          </cell>
          <cell r="AN214">
            <v>-9.2999999999999999E-2</v>
          </cell>
          <cell r="AO214">
            <v>8.207021359499997</v>
          </cell>
          <cell r="AQ214">
            <v>12.635599999999998</v>
          </cell>
          <cell r="AR214">
            <v>-0.82131399999999988</v>
          </cell>
          <cell r="AS214">
            <v>1.1160000000000001</v>
          </cell>
          <cell r="AT214">
            <v>12.930285999999999</v>
          </cell>
          <cell r="AU214">
            <v>-3.2325714999999997</v>
          </cell>
          <cell r="AV214">
            <v>-1.488</v>
          </cell>
          <cell r="AW214">
            <v>-1.488</v>
          </cell>
          <cell r="AX214">
            <v>-9.2999999999999999E-2</v>
          </cell>
          <cell r="AY214">
            <v>-4.8135715000000001</v>
          </cell>
          <cell r="AZ214">
            <v>0</v>
          </cell>
          <cell r="BA214">
            <v>8.1167144999999987</v>
          </cell>
          <cell r="BC214">
            <v>0.62772892262398527</v>
          </cell>
          <cell r="BE214">
            <v>3.7499999999999999E-2</v>
          </cell>
          <cell r="BF214">
            <v>4.2500000000000003E-2</v>
          </cell>
          <cell r="BG214">
            <v>0.04</v>
          </cell>
          <cell r="BH214">
            <v>202.91786249999996</v>
          </cell>
          <cell r="BI214">
            <v>0</v>
          </cell>
          <cell r="BJ214">
            <v>202.91786249999996</v>
          </cell>
          <cell r="BK214">
            <v>623128.23529411748</v>
          </cell>
          <cell r="BL214">
            <v>706211.99999999988</v>
          </cell>
          <cell r="BM214">
            <v>664670.11764705868</v>
          </cell>
          <cell r="BN214">
            <v>-0.15330190762600937</v>
          </cell>
          <cell r="BO214">
            <v>206.04773647058818</v>
          </cell>
          <cell r="BP214">
            <v>-3.1298739705882213</v>
          </cell>
          <cell r="BQ214">
            <v>-1.5190042968683537E-2</v>
          </cell>
          <cell r="BS214">
            <v>600</v>
          </cell>
          <cell r="BT214">
            <v>608901.60771704174</v>
          </cell>
          <cell r="BU214">
            <v>75</v>
          </cell>
          <cell r="BV214">
            <v>76112.700964630218</v>
          </cell>
          <cell r="BW214">
            <v>685014.30868167197</v>
          </cell>
          <cell r="BX214">
            <v>100000</v>
          </cell>
          <cell r="BY214">
            <v>785014.30868167197</v>
          </cell>
          <cell r="CA214" t="str">
            <v>Taxes aren't  reassessed in the event of a sale.</v>
          </cell>
        </row>
        <row r="215">
          <cell r="C215">
            <v>207</v>
          </cell>
          <cell r="D215" t="str">
            <v>CityView at Longwood</v>
          </cell>
          <cell r="E215" t="str">
            <v>CityView at Longwood</v>
          </cell>
          <cell r="F215" t="str">
            <v>Boston Area</v>
          </cell>
          <cell r="G215" t="str">
            <v>75 St. Alphonsus Street Boston MA 02120</v>
          </cell>
          <cell r="H215" t="str">
            <v xml:space="preserve">75 St. Alphonsus Street </v>
          </cell>
          <cell r="I215" t="str">
            <v>Boston</v>
          </cell>
          <cell r="J215" t="str">
            <v>MA</v>
          </cell>
          <cell r="K215" t="str">
            <v>02120</v>
          </cell>
          <cell r="L215" t="str">
            <v>Boston, MA</v>
          </cell>
          <cell r="M215">
            <v>1970</v>
          </cell>
          <cell r="N215">
            <v>1</v>
          </cell>
          <cell r="O215">
            <v>295</v>
          </cell>
          <cell r="P215">
            <v>918</v>
          </cell>
          <cell r="Q215">
            <v>0.97</v>
          </cell>
          <cell r="R215">
            <v>2766</v>
          </cell>
          <cell r="T215">
            <v>8.1999999999999993</v>
          </cell>
          <cell r="U215">
            <v>0.05</v>
          </cell>
          <cell r="V215">
            <v>550000</v>
          </cell>
          <cell r="W215" t="str">
            <v>Cap Rate</v>
          </cell>
          <cell r="X215">
            <v>163.99999999999997</v>
          </cell>
          <cell r="Y215">
            <v>555932.20338983042</v>
          </cell>
          <cell r="Z215">
            <v>0.05</v>
          </cell>
          <cell r="AA215">
            <v>0</v>
          </cell>
          <cell r="AB215">
            <v>0.97</v>
          </cell>
          <cell r="AC215">
            <v>2703</v>
          </cell>
          <cell r="AD215">
            <v>295</v>
          </cell>
          <cell r="AE215">
            <v>918</v>
          </cell>
          <cell r="AG215">
            <v>0.06</v>
          </cell>
          <cell r="AH215">
            <v>300</v>
          </cell>
          <cell r="AI215">
            <v>0.25</v>
          </cell>
          <cell r="AJ215">
            <v>333.33333333333331</v>
          </cell>
          <cell r="AK215">
            <v>21.567379999999996</v>
          </cell>
          <cell r="AL215">
            <v>6.4323632480999979</v>
          </cell>
          <cell r="AM215">
            <v>0</v>
          </cell>
          <cell r="AN215">
            <v>-8.8499999999999995E-2</v>
          </cell>
          <cell r="AO215">
            <v>6.3438632480999981</v>
          </cell>
          <cell r="AQ215">
            <v>9.5686199999999992</v>
          </cell>
          <cell r="AR215">
            <v>-0.57411719999999988</v>
          </cell>
          <cell r="AS215">
            <v>1.0620000000000001</v>
          </cell>
          <cell r="AT215">
            <v>10.056502799999999</v>
          </cell>
          <cell r="AU215">
            <v>-2.5141256999999997</v>
          </cell>
          <cell r="AV215">
            <v>-1.18</v>
          </cell>
          <cell r="AW215">
            <v>-1.18</v>
          </cell>
          <cell r="AX215">
            <v>-8.8499999999999995E-2</v>
          </cell>
          <cell r="AY215">
            <v>-3.7826256999999996</v>
          </cell>
          <cell r="AZ215">
            <v>0</v>
          </cell>
          <cell r="BA215">
            <v>6.2738770999999991</v>
          </cell>
          <cell r="BC215">
            <v>0.62386271100128365</v>
          </cell>
          <cell r="BE215">
            <v>3.7499999999999999E-2</v>
          </cell>
          <cell r="BF215">
            <v>4.2500000000000003E-2</v>
          </cell>
          <cell r="BG215">
            <v>0.04</v>
          </cell>
          <cell r="BH215">
            <v>156.84692749999996</v>
          </cell>
          <cell r="BI215">
            <v>0</v>
          </cell>
          <cell r="BJ215">
            <v>156.84692749999996</v>
          </cell>
          <cell r="BK215">
            <v>507467.76470588223</v>
          </cell>
          <cell r="BL215">
            <v>575130.13333333319</v>
          </cell>
          <cell r="BM215">
            <v>541298.94901960774</v>
          </cell>
          <cell r="BN215">
            <v>-0.22632895159064137</v>
          </cell>
          <cell r="BO215">
            <v>159.68318996078429</v>
          </cell>
          <cell r="BP215">
            <v>-2.8362624607843259</v>
          </cell>
          <cell r="BQ215">
            <v>-1.776180987792686E-2</v>
          </cell>
          <cell r="BS215">
            <v>600</v>
          </cell>
          <cell r="BT215">
            <v>550800</v>
          </cell>
          <cell r="BU215">
            <v>75</v>
          </cell>
          <cell r="BV215">
            <v>68850</v>
          </cell>
          <cell r="BW215">
            <v>619650</v>
          </cell>
          <cell r="BX215">
            <v>80000</v>
          </cell>
          <cell r="BY215">
            <v>699650</v>
          </cell>
          <cell r="CA215" t="str">
            <v>Taxes aren't  reassessed in the event of a sale.</v>
          </cell>
        </row>
        <row r="216">
          <cell r="C216">
            <v>208</v>
          </cell>
          <cell r="D216" t="str">
            <v>Avenir Apartments</v>
          </cell>
          <cell r="E216" t="str">
            <v>Avenir Apartments</v>
          </cell>
          <cell r="F216" t="str">
            <v>Boston Area</v>
          </cell>
          <cell r="G216" t="str">
            <v>101 Canal St. Boston MA 02114</v>
          </cell>
          <cell r="H216" t="str">
            <v xml:space="preserve">101 Canal St. </v>
          </cell>
          <cell r="I216" t="str">
            <v>Boston</v>
          </cell>
          <cell r="J216" t="str">
            <v>MA</v>
          </cell>
          <cell r="K216" t="str">
            <v>02114</v>
          </cell>
          <cell r="L216" t="str">
            <v>Boston, MA</v>
          </cell>
          <cell r="M216">
            <v>2009</v>
          </cell>
          <cell r="N216">
            <v>1</v>
          </cell>
          <cell r="O216">
            <v>241</v>
          </cell>
          <cell r="P216">
            <v>1113</v>
          </cell>
          <cell r="Q216">
            <v>0.95</v>
          </cell>
          <cell r="R216">
            <v>3397</v>
          </cell>
          <cell r="T216">
            <v>9.1</v>
          </cell>
          <cell r="U216">
            <v>4.4999999999999998E-2</v>
          </cell>
          <cell r="V216">
            <v>750000</v>
          </cell>
          <cell r="W216" t="str">
            <v>Per Unit</v>
          </cell>
          <cell r="X216">
            <v>180.75</v>
          </cell>
          <cell r="Y216">
            <v>750000</v>
          </cell>
          <cell r="Z216">
            <v>5.0345781466113411E-2</v>
          </cell>
          <cell r="AA216">
            <v>0</v>
          </cell>
          <cell r="AB216">
            <v>0.95</v>
          </cell>
          <cell r="AC216">
            <v>3300</v>
          </cell>
          <cell r="AD216">
            <v>241</v>
          </cell>
          <cell r="AE216">
            <v>1113</v>
          </cell>
          <cell r="AG216">
            <v>7.4999999999999997E-2</v>
          </cell>
          <cell r="AH216">
            <v>300</v>
          </cell>
          <cell r="AI216">
            <v>0.25</v>
          </cell>
          <cell r="AJ216">
            <v>400</v>
          </cell>
          <cell r="AK216">
            <v>25.372499999999999</v>
          </cell>
          <cell r="AL216">
            <v>6.1820349974999997</v>
          </cell>
          <cell r="AM216">
            <v>0</v>
          </cell>
          <cell r="AN216">
            <v>-7.2300000000000003E-2</v>
          </cell>
          <cell r="AO216">
            <v>6.1097349974999995</v>
          </cell>
          <cell r="AQ216">
            <v>9.5435999999999996</v>
          </cell>
          <cell r="AR216">
            <v>-0.71576999999999991</v>
          </cell>
          <cell r="AS216">
            <v>0.86760000000000004</v>
          </cell>
          <cell r="AT216">
            <v>9.69543</v>
          </cell>
          <cell r="AU216">
            <v>-2.4238575</v>
          </cell>
          <cell r="AV216">
            <v>-1.1568000000000001</v>
          </cell>
          <cell r="AW216">
            <v>-1.1568000000000001</v>
          </cell>
          <cell r="AX216">
            <v>-7.2300000000000003E-2</v>
          </cell>
          <cell r="AY216">
            <v>-3.6529574999999999</v>
          </cell>
          <cell r="AZ216">
            <v>0</v>
          </cell>
          <cell r="BA216">
            <v>6.0424725000000006</v>
          </cell>
          <cell r="BC216">
            <v>0.62322893363161824</v>
          </cell>
          <cell r="BE216">
            <v>3.7499999999999999E-2</v>
          </cell>
          <cell r="BF216">
            <v>4.2500000000000003E-2</v>
          </cell>
          <cell r="BG216">
            <v>0.04</v>
          </cell>
          <cell r="BH216">
            <v>151.0618125</v>
          </cell>
          <cell r="BI216">
            <v>0</v>
          </cell>
          <cell r="BJ216">
            <v>151.0618125</v>
          </cell>
          <cell r="BK216">
            <v>596999.99999999988</v>
          </cell>
          <cell r="BL216">
            <v>676600</v>
          </cell>
          <cell r="BM216">
            <v>636800</v>
          </cell>
          <cell r="BN216">
            <v>-0.2519456109952718</v>
          </cell>
          <cell r="BO216">
            <v>153.46879999999999</v>
          </cell>
          <cell r="BP216">
            <v>-2.4069874999999854</v>
          </cell>
          <cell r="BQ216">
            <v>-1.5683888190954676E-2</v>
          </cell>
          <cell r="BS216">
            <v>600</v>
          </cell>
          <cell r="BT216">
            <v>667800</v>
          </cell>
          <cell r="BU216">
            <v>75</v>
          </cell>
          <cell r="BV216">
            <v>83475</v>
          </cell>
          <cell r="BW216">
            <v>751275</v>
          </cell>
          <cell r="BX216">
            <v>100000</v>
          </cell>
          <cell r="BY216">
            <v>851275</v>
          </cell>
          <cell r="CA216" t="str">
            <v>Taxes aren't  reassessed in the event of a sale.</v>
          </cell>
        </row>
        <row r="217">
          <cell r="C217">
            <v>209</v>
          </cell>
          <cell r="D217" t="str">
            <v>315 on A</v>
          </cell>
          <cell r="E217" t="str">
            <v>315 on A</v>
          </cell>
          <cell r="F217" t="str">
            <v>Boston Area</v>
          </cell>
          <cell r="G217" t="str">
            <v>315 A Street Boston MA 02210</v>
          </cell>
          <cell r="H217" t="str">
            <v xml:space="preserve">315 A Street </v>
          </cell>
          <cell r="I217" t="str">
            <v>Boston</v>
          </cell>
          <cell r="J217" t="str">
            <v>MA</v>
          </cell>
          <cell r="K217" t="str">
            <v>02210</v>
          </cell>
          <cell r="L217" t="str">
            <v>Boston, MA</v>
          </cell>
          <cell r="M217">
            <v>2013</v>
          </cell>
          <cell r="N217">
            <v>1</v>
          </cell>
          <cell r="O217">
            <v>202</v>
          </cell>
          <cell r="P217">
            <v>787</v>
          </cell>
          <cell r="Q217">
            <v>0.95</v>
          </cell>
          <cell r="R217">
            <v>3044</v>
          </cell>
          <cell r="T217">
            <v>8.4</v>
          </cell>
          <cell r="U217">
            <v>4.2500000000000003E-2</v>
          </cell>
          <cell r="V217">
            <v>800000</v>
          </cell>
          <cell r="W217" t="str">
            <v>Per Unit</v>
          </cell>
          <cell r="X217">
            <v>161.6</v>
          </cell>
          <cell r="Y217">
            <v>800000</v>
          </cell>
          <cell r="Z217">
            <v>5.1980198019801985E-2</v>
          </cell>
          <cell r="AA217">
            <v>0</v>
          </cell>
          <cell r="AB217">
            <v>0.95</v>
          </cell>
          <cell r="AC217">
            <v>3282.3333333333335</v>
          </cell>
          <cell r="AD217">
            <v>202</v>
          </cell>
          <cell r="AE217">
            <v>787</v>
          </cell>
          <cell r="AG217">
            <v>7.0000000000000007E-2</v>
          </cell>
          <cell r="AH217">
            <v>300</v>
          </cell>
          <cell r="AI217">
            <v>0.25</v>
          </cell>
          <cell r="AJ217">
            <v>350</v>
          </cell>
          <cell r="AK217">
            <v>25.973130000000005</v>
          </cell>
          <cell r="AL217">
            <v>5.3042845548599997</v>
          </cell>
          <cell r="AM217">
            <v>0</v>
          </cell>
          <cell r="AN217">
            <v>-6.0600000000000001E-2</v>
          </cell>
          <cell r="AO217">
            <v>5.2436845548599997</v>
          </cell>
          <cell r="AQ217">
            <v>7.9563759999999997</v>
          </cell>
          <cell r="AR217">
            <v>-0.55694631999999999</v>
          </cell>
          <cell r="AS217">
            <v>0.72719999999999996</v>
          </cell>
          <cell r="AT217">
            <v>8.1266296800000006</v>
          </cell>
          <cell r="AU217">
            <v>-2.0316574200000002</v>
          </cell>
          <cell r="AV217">
            <v>-0.84840000000000004</v>
          </cell>
          <cell r="AW217">
            <v>-0.84840000000000004</v>
          </cell>
          <cell r="AX217">
            <v>-6.0600000000000001E-2</v>
          </cell>
          <cell r="AY217">
            <v>-2.94065742</v>
          </cell>
          <cell r="AZ217">
            <v>0</v>
          </cell>
          <cell r="BA217">
            <v>5.1859722600000007</v>
          </cell>
          <cell r="BC217">
            <v>0.63814551224881211</v>
          </cell>
          <cell r="BE217">
            <v>3.7499999999999999E-2</v>
          </cell>
          <cell r="BF217">
            <v>4.2500000000000003E-2</v>
          </cell>
          <cell r="BG217">
            <v>0.04</v>
          </cell>
          <cell r="BH217">
            <v>129.64930650000002</v>
          </cell>
          <cell r="BI217">
            <v>0</v>
          </cell>
          <cell r="BJ217">
            <v>129.64930650000002</v>
          </cell>
          <cell r="BK217">
            <v>611132.47058823542</v>
          </cell>
          <cell r="BL217">
            <v>692616.80000000016</v>
          </cell>
          <cell r="BM217">
            <v>651874.63529411773</v>
          </cell>
          <cell r="BN217">
            <v>3.2713589122923992E-2</v>
          </cell>
          <cell r="BO217">
            <v>131.67867632941179</v>
          </cell>
          <cell r="BP217">
            <v>-2.0293698294117632</v>
          </cell>
          <cell r="BQ217">
            <v>-1.5411529687122782E-2</v>
          </cell>
          <cell r="BS217">
            <v>600</v>
          </cell>
          <cell r="BT217">
            <v>472200</v>
          </cell>
          <cell r="BU217">
            <v>75</v>
          </cell>
          <cell r="BV217">
            <v>59025</v>
          </cell>
          <cell r="BW217">
            <v>531225</v>
          </cell>
          <cell r="BX217">
            <v>100000</v>
          </cell>
          <cell r="BY217">
            <v>631225</v>
          </cell>
          <cell r="CA217" t="str">
            <v>Taxes aren't  reassessed in the event of a sale.</v>
          </cell>
        </row>
        <row r="218">
          <cell r="C218">
            <v>210</v>
          </cell>
          <cell r="D218" t="str">
            <v>Oakwood Boston</v>
          </cell>
          <cell r="E218" t="str">
            <v>Oakwood Boston</v>
          </cell>
          <cell r="F218" t="str">
            <v>Boston Area</v>
          </cell>
          <cell r="G218" t="str">
            <v>1 India St, Boston, MA 02109</v>
          </cell>
          <cell r="H218" t="str">
            <v>1 India St, B</v>
          </cell>
          <cell r="I218" t="str">
            <v>Boston</v>
          </cell>
          <cell r="J218" t="str">
            <v>MA</v>
          </cell>
          <cell r="K218" t="str">
            <v>02109</v>
          </cell>
          <cell r="L218" t="str">
            <v>Boston, MA</v>
          </cell>
          <cell r="M218">
            <v>1901</v>
          </cell>
          <cell r="N218">
            <v>1</v>
          </cell>
          <cell r="O218">
            <v>94</v>
          </cell>
          <cell r="P218">
            <v>0</v>
          </cell>
          <cell r="Q218">
            <v>0</v>
          </cell>
          <cell r="R218">
            <v>0</v>
          </cell>
          <cell r="T218">
            <v>3.2</v>
          </cell>
          <cell r="U218">
            <v>4.7500000000000001E-2</v>
          </cell>
          <cell r="V218">
            <v>650000</v>
          </cell>
          <cell r="W218" t="str">
            <v>Cap Rate</v>
          </cell>
          <cell r="X218">
            <v>67.368421052631575</v>
          </cell>
          <cell r="Y218">
            <v>716685.33034714439</v>
          </cell>
          <cell r="Z218">
            <v>4.7500000000000007E-2</v>
          </cell>
          <cell r="AA218">
            <v>0</v>
          </cell>
          <cell r="AB218">
            <v>0</v>
          </cell>
          <cell r="AC218">
            <v>0</v>
          </cell>
          <cell r="AD218">
            <v>94</v>
          </cell>
          <cell r="AE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-2.8199999999999999E-2</v>
          </cell>
          <cell r="AO218">
            <v>3.2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-0.51200000000000001</v>
          </cell>
          <cell r="AW218">
            <v>-0.51200000000000001</v>
          </cell>
          <cell r="AX218">
            <v>-2.8199999999999999E-2</v>
          </cell>
          <cell r="AY218">
            <v>-0.54020000000000001</v>
          </cell>
          <cell r="AZ218">
            <v>0</v>
          </cell>
          <cell r="BA218">
            <v>3.2</v>
          </cell>
          <cell r="BC218">
            <v>0</v>
          </cell>
          <cell r="BG218">
            <v>0.04</v>
          </cell>
          <cell r="BH218">
            <v>80</v>
          </cell>
          <cell r="BI218">
            <v>0</v>
          </cell>
          <cell r="BJ218">
            <v>61.1</v>
          </cell>
          <cell r="BK218">
            <v>600000</v>
          </cell>
          <cell r="BL218">
            <v>700000</v>
          </cell>
          <cell r="BM218">
            <v>650000</v>
          </cell>
          <cell r="BN218">
            <v>0</v>
          </cell>
          <cell r="BO218">
            <v>61.1</v>
          </cell>
          <cell r="BP218">
            <v>18.899999999999999</v>
          </cell>
          <cell r="BQ218">
            <v>0.30932896890343686</v>
          </cell>
          <cell r="BT218">
            <v>0</v>
          </cell>
          <cell r="BV218">
            <v>0</v>
          </cell>
          <cell r="BW218">
            <v>0</v>
          </cell>
          <cell r="BY218">
            <v>0</v>
          </cell>
          <cell r="CA218" t="str">
            <v>Taxes aren't  reassessed in the event of a sale.</v>
          </cell>
        </row>
        <row r="219">
          <cell r="C219">
            <v>211</v>
          </cell>
          <cell r="D219" t="str">
            <v>Third Square</v>
          </cell>
          <cell r="E219" t="str">
            <v>Third Square</v>
          </cell>
          <cell r="F219" t="str">
            <v>Boston Area</v>
          </cell>
          <cell r="G219" t="str">
            <v>285 Third Street Cambridge MA 02142</v>
          </cell>
          <cell r="H219" t="str">
            <v xml:space="preserve">285 Third Street </v>
          </cell>
          <cell r="I219" t="str">
            <v>Cambridge</v>
          </cell>
          <cell r="J219" t="str">
            <v>MA</v>
          </cell>
          <cell r="K219" t="str">
            <v>02142</v>
          </cell>
          <cell r="L219" t="str">
            <v>Cambridge, MA</v>
          </cell>
          <cell r="M219">
            <v>2009</v>
          </cell>
          <cell r="N219">
            <v>1</v>
          </cell>
          <cell r="O219">
            <v>471</v>
          </cell>
          <cell r="P219">
            <v>1012</v>
          </cell>
          <cell r="Q219">
            <v>0.96</v>
          </cell>
          <cell r="R219">
            <v>3533</v>
          </cell>
          <cell r="T219">
            <v>16.600000000000001</v>
          </cell>
          <cell r="U219">
            <v>4.4999999999999998E-2</v>
          </cell>
          <cell r="V219">
            <v>725000</v>
          </cell>
          <cell r="W219" t="str">
            <v>Cap Rate</v>
          </cell>
          <cell r="X219">
            <v>368.88888888888891</v>
          </cell>
          <cell r="Y219">
            <v>783203.58575135644</v>
          </cell>
          <cell r="Z219">
            <v>4.4999999999999998E-2</v>
          </cell>
          <cell r="AA219">
            <v>0</v>
          </cell>
          <cell r="AB219">
            <v>0.96</v>
          </cell>
          <cell r="AC219">
            <v>3574.6666666666665</v>
          </cell>
          <cell r="AD219">
            <v>471</v>
          </cell>
          <cell r="AE219">
            <v>1012</v>
          </cell>
          <cell r="AG219">
            <v>6.5000000000000002E-2</v>
          </cell>
          <cell r="AH219">
            <v>225</v>
          </cell>
          <cell r="AI219">
            <v>0.25</v>
          </cell>
          <cell r="AJ219">
            <v>208.33333333333334</v>
          </cell>
          <cell r="AK219">
            <v>29.605820000000001</v>
          </cell>
          <cell r="AL219">
            <v>14.097728973419999</v>
          </cell>
          <cell r="AM219">
            <v>0</v>
          </cell>
          <cell r="AN219">
            <v>-0.14130000000000001</v>
          </cell>
          <cell r="AO219">
            <v>13.95642897342</v>
          </cell>
          <cell r="AQ219">
            <v>20.204015999999999</v>
          </cell>
          <cell r="AR219">
            <v>-1.31326104</v>
          </cell>
          <cell r="AS219">
            <v>1.2717000000000001</v>
          </cell>
          <cell r="AT219">
            <v>20.162454959999998</v>
          </cell>
          <cell r="AU219">
            <v>-5.0406137399999995</v>
          </cell>
          <cell r="AV219">
            <v>-1.1775</v>
          </cell>
          <cell r="AW219">
            <v>-1.1775</v>
          </cell>
          <cell r="AX219">
            <v>-0.14130000000000001</v>
          </cell>
          <cell r="AY219">
            <v>-6.3594137399999999</v>
          </cell>
          <cell r="AZ219">
            <v>0</v>
          </cell>
          <cell r="BA219">
            <v>13.803041219999997</v>
          </cell>
          <cell r="BC219">
            <v>0.68459129840010313</v>
          </cell>
          <cell r="BE219">
            <v>3.7499999999999999E-2</v>
          </cell>
          <cell r="BF219">
            <v>4.2500000000000003E-2</v>
          </cell>
          <cell r="BG219">
            <v>0.04</v>
          </cell>
          <cell r="BH219">
            <v>345.07603049999994</v>
          </cell>
          <cell r="BI219">
            <v>0</v>
          </cell>
          <cell r="BJ219">
            <v>345.07603049999994</v>
          </cell>
          <cell r="BK219">
            <v>696607.5294117647</v>
          </cell>
          <cell r="BL219">
            <v>789488.53333333344</v>
          </cell>
          <cell r="BM219">
            <v>743048.03137254901</v>
          </cell>
          <cell r="BN219">
            <v>-5.1145407518134345E-2</v>
          </cell>
          <cell r="BO219">
            <v>349.97562277647063</v>
          </cell>
          <cell r="BP219">
            <v>-4.8995922764706847</v>
          </cell>
          <cell r="BQ219">
            <v>-1.3999810151348879E-2</v>
          </cell>
          <cell r="BS219">
            <v>600</v>
          </cell>
          <cell r="BT219">
            <v>607200</v>
          </cell>
          <cell r="BU219">
            <v>75</v>
          </cell>
          <cell r="BV219">
            <v>75900</v>
          </cell>
          <cell r="BW219">
            <v>683100</v>
          </cell>
          <cell r="BX219">
            <v>100000</v>
          </cell>
          <cell r="BY219">
            <v>783100</v>
          </cell>
          <cell r="CA219" t="str">
            <v>Taxes aren't  reassessed in the event of a sale.</v>
          </cell>
        </row>
        <row r="220">
          <cell r="C220">
            <v>212</v>
          </cell>
          <cell r="D220" t="str">
            <v>Cambridge Park</v>
          </cell>
          <cell r="E220" t="str">
            <v>Cambridge Park</v>
          </cell>
          <cell r="F220" t="str">
            <v>Boston Area</v>
          </cell>
          <cell r="G220" t="str">
            <v>30 Cambridge Park Dr. Cambridge MA 02140</v>
          </cell>
          <cell r="H220" t="str">
            <v xml:space="preserve">30 Cambridge Park Dr. </v>
          </cell>
          <cell r="I220" t="str">
            <v>Cambridge</v>
          </cell>
          <cell r="J220" t="str">
            <v>MA</v>
          </cell>
          <cell r="K220" t="str">
            <v>02140</v>
          </cell>
          <cell r="L220" t="str">
            <v>Cambridge, MA</v>
          </cell>
          <cell r="M220">
            <v>2002</v>
          </cell>
          <cell r="N220">
            <v>1</v>
          </cell>
          <cell r="O220">
            <v>312</v>
          </cell>
          <cell r="P220">
            <v>1030</v>
          </cell>
          <cell r="Q220">
            <v>0.97</v>
          </cell>
          <cell r="R220">
            <v>2890</v>
          </cell>
          <cell r="T220">
            <v>8.3000000000000007</v>
          </cell>
          <cell r="U220">
            <v>4.7500000000000001E-2</v>
          </cell>
          <cell r="V220">
            <v>515000</v>
          </cell>
          <cell r="W220" t="str">
            <v>Cap Rate</v>
          </cell>
          <cell r="X220">
            <v>174.73684210526318</v>
          </cell>
          <cell r="Y220">
            <v>560053.98110661271</v>
          </cell>
          <cell r="Z220">
            <v>4.7500000000000001E-2</v>
          </cell>
          <cell r="AA220">
            <v>0</v>
          </cell>
          <cell r="AB220">
            <v>0.97</v>
          </cell>
          <cell r="AC220">
            <v>2857.3333333333335</v>
          </cell>
          <cell r="AD220">
            <v>312</v>
          </cell>
          <cell r="AE220">
            <v>1030</v>
          </cell>
          <cell r="AG220">
            <v>6.5000000000000002E-2</v>
          </cell>
          <cell r="AH220">
            <v>208.33333333333334</v>
          </cell>
          <cell r="AI220">
            <v>0.25</v>
          </cell>
          <cell r="AJ220">
            <v>183.33333333333334</v>
          </cell>
          <cell r="AK220">
            <v>23.719460000000005</v>
          </cell>
          <cell r="AL220">
            <v>7.4818767067200014</v>
          </cell>
          <cell r="AM220">
            <v>0</v>
          </cell>
          <cell r="AN220">
            <v>-9.3600000000000003E-2</v>
          </cell>
          <cell r="AO220">
            <v>7.388276706720001</v>
          </cell>
          <cell r="AQ220">
            <v>10.697856</v>
          </cell>
          <cell r="AR220">
            <v>-0.69536063999999997</v>
          </cell>
          <cell r="AS220">
            <v>0.78</v>
          </cell>
          <cell r="AT220">
            <v>10.782495359999999</v>
          </cell>
          <cell r="AU220">
            <v>-2.6956238399999997</v>
          </cell>
          <cell r="AV220">
            <v>-0.68640000000000001</v>
          </cell>
          <cell r="AW220">
            <v>-0.68640000000000001</v>
          </cell>
          <cell r="AX220">
            <v>-9.3600000000000003E-2</v>
          </cell>
          <cell r="AY220">
            <v>-3.4756238399999995</v>
          </cell>
          <cell r="AZ220">
            <v>0</v>
          </cell>
          <cell r="BA220">
            <v>7.3068715199999996</v>
          </cell>
          <cell r="BC220">
            <v>0.67766052996474468</v>
          </cell>
          <cell r="BE220">
            <v>4.2500000000000003E-2</v>
          </cell>
          <cell r="BF220">
            <v>4.7500000000000001E-2</v>
          </cell>
          <cell r="BG220">
            <v>4.4999999999999998E-2</v>
          </cell>
          <cell r="BH220">
            <v>162.37492266666666</v>
          </cell>
          <cell r="BI220">
            <v>0</v>
          </cell>
          <cell r="BJ220">
            <v>162.37492266666666</v>
          </cell>
          <cell r="BK220">
            <v>499357.05263157905</v>
          </cell>
          <cell r="BL220">
            <v>558104.94117647072</v>
          </cell>
          <cell r="BM220">
            <v>528730.99690402485</v>
          </cell>
          <cell r="BN220">
            <v>-2.7173878741444613E-2</v>
          </cell>
          <cell r="BO220">
            <v>164.96407103405576</v>
          </cell>
          <cell r="BP220">
            <v>-2.5891483673891003</v>
          </cell>
          <cell r="BQ220">
            <v>-1.5695225943196944E-2</v>
          </cell>
          <cell r="BS220">
            <v>400</v>
          </cell>
          <cell r="BT220">
            <v>412000</v>
          </cell>
          <cell r="BU220">
            <v>50</v>
          </cell>
          <cell r="BV220">
            <v>51500</v>
          </cell>
          <cell r="BW220">
            <v>463500</v>
          </cell>
          <cell r="BX220">
            <v>80000</v>
          </cell>
          <cell r="BY220">
            <v>543500</v>
          </cell>
          <cell r="CA220" t="str">
            <v>Taxes aren't  reassessed in the event of a sale.</v>
          </cell>
        </row>
        <row r="221">
          <cell r="C221">
            <v>213</v>
          </cell>
          <cell r="D221" t="str">
            <v>Walden Park</v>
          </cell>
          <cell r="E221" t="str">
            <v>Walden Park</v>
          </cell>
          <cell r="F221" t="str">
            <v>Boston Area</v>
          </cell>
          <cell r="G221" t="str">
            <v>205 Walden St Cambridge MA 02140</v>
          </cell>
          <cell r="H221" t="str">
            <v xml:space="preserve">205 Walden St </v>
          </cell>
          <cell r="I221" t="str">
            <v>Cambridge</v>
          </cell>
          <cell r="J221" t="str">
            <v>MA</v>
          </cell>
          <cell r="K221" t="str">
            <v>02140</v>
          </cell>
          <cell r="L221" t="str">
            <v>Cambridge, MA</v>
          </cell>
          <cell r="M221">
            <v>1966</v>
          </cell>
          <cell r="N221">
            <v>1</v>
          </cell>
          <cell r="O221">
            <v>232</v>
          </cell>
          <cell r="P221">
            <v>719</v>
          </cell>
          <cell r="Q221">
            <v>0.96</v>
          </cell>
          <cell r="R221">
            <v>2116</v>
          </cell>
          <cell r="T221">
            <v>6.5</v>
          </cell>
          <cell r="U221">
            <v>0.05</v>
          </cell>
          <cell r="V221">
            <v>560000</v>
          </cell>
          <cell r="W221" t="str">
            <v>Cap Rate</v>
          </cell>
          <cell r="X221">
            <v>130</v>
          </cell>
          <cell r="Y221">
            <v>560344.82758620684</v>
          </cell>
          <cell r="Z221">
            <v>0.05</v>
          </cell>
          <cell r="AA221">
            <v>0</v>
          </cell>
          <cell r="AB221">
            <v>0.96</v>
          </cell>
          <cell r="AC221">
            <v>2276</v>
          </cell>
          <cell r="AD221">
            <v>232</v>
          </cell>
          <cell r="AE221">
            <v>719</v>
          </cell>
          <cell r="AG221">
            <v>6.5000000000000002E-2</v>
          </cell>
          <cell r="AH221">
            <v>191.66666666666666</v>
          </cell>
          <cell r="AI221">
            <v>0.3</v>
          </cell>
          <cell r="AJ221">
            <v>183.33333333333334</v>
          </cell>
          <cell r="AK221">
            <v>17.285703999999999</v>
          </cell>
          <cell r="AL221">
            <v>4.0543964446079999</v>
          </cell>
          <cell r="AM221">
            <v>0</v>
          </cell>
          <cell r="AN221">
            <v>-6.9599999999999995E-2</v>
          </cell>
          <cell r="AO221">
            <v>3.984796444608</v>
          </cell>
          <cell r="AQ221">
            <v>6.3363839999999998</v>
          </cell>
          <cell r="AR221">
            <v>-0.41186496</v>
          </cell>
          <cell r="AS221">
            <v>0.53359999999999996</v>
          </cell>
          <cell r="AT221">
            <v>6.4581190399999997</v>
          </cell>
          <cell r="AU221">
            <v>-1.9374357119999999</v>
          </cell>
          <cell r="AV221">
            <v>-0.51039999999999996</v>
          </cell>
          <cell r="AW221">
            <v>-0.51039999999999996</v>
          </cell>
          <cell r="AX221">
            <v>-6.9599999999999995E-2</v>
          </cell>
          <cell r="AY221">
            <v>-2.5174357119999997</v>
          </cell>
          <cell r="AZ221">
            <v>0</v>
          </cell>
          <cell r="BA221">
            <v>3.940683328</v>
          </cell>
          <cell r="BC221">
            <v>0.61019056842903907</v>
          </cell>
          <cell r="BE221">
            <v>0.04</v>
          </cell>
          <cell r="BF221">
            <v>4.4999999999999998E-2</v>
          </cell>
          <cell r="BG221">
            <v>4.2499999999999996E-2</v>
          </cell>
          <cell r="BH221">
            <v>92.721960658823534</v>
          </cell>
          <cell r="BI221">
            <v>0</v>
          </cell>
          <cell r="BJ221">
            <v>92.721960658823534</v>
          </cell>
          <cell r="BK221">
            <v>384126.75555555557</v>
          </cell>
          <cell r="BL221">
            <v>432142.6</v>
          </cell>
          <cell r="BM221">
            <v>408134.67777777778</v>
          </cell>
          <cell r="BN221">
            <v>1.1360866752020193E-2</v>
          </cell>
          <cell r="BO221">
            <v>94.687245244444441</v>
          </cell>
          <cell r="BP221">
            <v>-1.9652845856209069</v>
          </cell>
          <cell r="BQ221">
            <v>-2.075553661475027E-2</v>
          </cell>
          <cell r="BS221">
            <v>400</v>
          </cell>
          <cell r="BT221">
            <v>287600</v>
          </cell>
          <cell r="BU221">
            <v>50</v>
          </cell>
          <cell r="BV221">
            <v>35950</v>
          </cell>
          <cell r="BW221">
            <v>323550</v>
          </cell>
          <cell r="BX221">
            <v>80000</v>
          </cell>
          <cell r="BY221">
            <v>403550</v>
          </cell>
          <cell r="CA221" t="str">
            <v>Taxes aren't  reassessed in the event of a sale.</v>
          </cell>
        </row>
        <row r="222">
          <cell r="C222">
            <v>214</v>
          </cell>
          <cell r="D222" t="str">
            <v>Lofts at Kendall Square (fka Kendall Square)</v>
          </cell>
          <cell r="E222" t="str">
            <v>Lofts at Kendall Square (fka Kendall Square)</v>
          </cell>
          <cell r="F222" t="str">
            <v>Boston Area</v>
          </cell>
          <cell r="G222" t="str">
            <v>195 Binney St. Cambridge MA 02142</v>
          </cell>
          <cell r="H222" t="str">
            <v>195 Binney St</v>
          </cell>
          <cell r="I222" t="str">
            <v>Cambridge</v>
          </cell>
          <cell r="J222" t="str">
            <v>MA</v>
          </cell>
          <cell r="K222" t="str">
            <v>02142</v>
          </cell>
          <cell r="L222" t="str">
            <v>Cambridge, MA</v>
          </cell>
          <cell r="M222">
            <v>1998</v>
          </cell>
          <cell r="N222">
            <v>1</v>
          </cell>
          <cell r="O222">
            <v>186</v>
          </cell>
          <cell r="P222">
            <v>896</v>
          </cell>
          <cell r="Q222">
            <v>0.97</v>
          </cell>
          <cell r="R222">
            <v>3266</v>
          </cell>
          <cell r="T222">
            <v>5.8</v>
          </cell>
          <cell r="U222">
            <v>4.4999999999999998E-2</v>
          </cell>
          <cell r="V222">
            <v>600000</v>
          </cell>
          <cell r="W222" t="str">
            <v>Cap Rate</v>
          </cell>
          <cell r="X222">
            <v>128.88888888888889</v>
          </cell>
          <cell r="Y222">
            <v>692951.01553166064</v>
          </cell>
          <cell r="Z222">
            <v>4.4999999999999998E-2</v>
          </cell>
          <cell r="AA222">
            <v>0</v>
          </cell>
          <cell r="AB222">
            <v>0.97</v>
          </cell>
          <cell r="AC222">
            <v>3191.3333333333335</v>
          </cell>
          <cell r="AD222">
            <v>186</v>
          </cell>
          <cell r="AE222">
            <v>896</v>
          </cell>
          <cell r="AG222">
            <v>6.5000000000000002E-2</v>
          </cell>
          <cell r="AH222">
            <v>225</v>
          </cell>
          <cell r="AI222">
            <v>0.3</v>
          </cell>
          <cell r="AJ222">
            <v>208.33333333333334</v>
          </cell>
          <cell r="AK222">
            <v>24.454732</v>
          </cell>
          <cell r="AL222">
            <v>4.5986145336719995</v>
          </cell>
          <cell r="AM222">
            <v>0</v>
          </cell>
          <cell r="AN222">
            <v>-5.5800000000000002E-2</v>
          </cell>
          <cell r="AO222">
            <v>4.5428145336719998</v>
          </cell>
          <cell r="AQ222">
            <v>7.1230560000000001</v>
          </cell>
          <cell r="AR222">
            <v>-0.46299864000000002</v>
          </cell>
          <cell r="AS222">
            <v>0.50219999999999998</v>
          </cell>
          <cell r="AT222">
            <v>7.1622573599999999</v>
          </cell>
          <cell r="AU222">
            <v>-2.1486772080000001</v>
          </cell>
          <cell r="AV222">
            <v>-0.46500000000000002</v>
          </cell>
          <cell r="AW222">
            <v>-0.46500000000000002</v>
          </cell>
          <cell r="AX222">
            <v>-5.5800000000000002E-2</v>
          </cell>
          <cell r="AY222">
            <v>-2.669477208</v>
          </cell>
          <cell r="AZ222">
            <v>0</v>
          </cell>
          <cell r="BA222">
            <v>4.4927801519999999</v>
          </cell>
          <cell r="BC222">
            <v>0.62728549480662621</v>
          </cell>
          <cell r="BE222">
            <v>3.7499999999999999E-2</v>
          </cell>
          <cell r="BF222">
            <v>4.2500000000000003E-2</v>
          </cell>
          <cell r="BG222">
            <v>0.04</v>
          </cell>
          <cell r="BH222">
            <v>112.31950379999999</v>
          </cell>
          <cell r="BI222">
            <v>0</v>
          </cell>
          <cell r="BJ222">
            <v>112.31950379999999</v>
          </cell>
          <cell r="BK222">
            <v>575405.4588235293</v>
          </cell>
          <cell r="BL222">
            <v>652126.18666666676</v>
          </cell>
          <cell r="BM222">
            <v>613765.82274509803</v>
          </cell>
          <cell r="BN222">
            <v>-0.12916313458414008</v>
          </cell>
          <cell r="BO222">
            <v>114.16044303058824</v>
          </cell>
          <cell r="BP222">
            <v>-1.8409392305882477</v>
          </cell>
          <cell r="BQ222">
            <v>-1.6125894238996463E-2</v>
          </cell>
          <cell r="BS222">
            <v>600</v>
          </cell>
          <cell r="BT222">
            <v>537600</v>
          </cell>
          <cell r="BU222">
            <v>75</v>
          </cell>
          <cell r="BV222">
            <v>67200</v>
          </cell>
          <cell r="BW222">
            <v>604800</v>
          </cell>
          <cell r="BX222">
            <v>100000</v>
          </cell>
          <cell r="BY222">
            <v>704800</v>
          </cell>
          <cell r="CA222" t="str">
            <v>Taxes aren't  reassessed in the event of a sale.</v>
          </cell>
        </row>
        <row r="223">
          <cell r="C223">
            <v>215</v>
          </cell>
          <cell r="D223" t="str">
            <v>929 Mass (fka 929 House)</v>
          </cell>
          <cell r="E223" t="str">
            <v>929 Mass (fka 929 House)</v>
          </cell>
          <cell r="F223" t="str">
            <v>Boston Area</v>
          </cell>
          <cell r="G223" t="str">
            <v>929 Massachusetts Avenue Cambridge MA 02139</v>
          </cell>
          <cell r="H223" t="str">
            <v xml:space="preserve">929 Massachusetts Avenue </v>
          </cell>
          <cell r="I223" t="str">
            <v>Cambridge</v>
          </cell>
          <cell r="J223" t="str">
            <v>MA</v>
          </cell>
          <cell r="K223" t="str">
            <v>02139</v>
          </cell>
          <cell r="L223" t="str">
            <v>Cambridge, MA</v>
          </cell>
          <cell r="M223">
            <v>1975</v>
          </cell>
          <cell r="N223">
            <v>1</v>
          </cell>
          <cell r="O223">
            <v>127</v>
          </cell>
          <cell r="P223">
            <v>678</v>
          </cell>
          <cell r="Q223">
            <v>1</v>
          </cell>
          <cell r="R223">
            <v>2652</v>
          </cell>
          <cell r="T223">
            <v>3.6</v>
          </cell>
          <cell r="U223">
            <v>0.05</v>
          </cell>
          <cell r="V223">
            <v>540000</v>
          </cell>
          <cell r="W223" t="str">
            <v>Cap Rate</v>
          </cell>
          <cell r="X223">
            <v>72</v>
          </cell>
          <cell r="Y223">
            <v>566929.13385826768</v>
          </cell>
          <cell r="Z223">
            <v>0.05</v>
          </cell>
          <cell r="AA223">
            <v>0</v>
          </cell>
          <cell r="AB223">
            <v>1</v>
          </cell>
          <cell r="AC223">
            <v>2609</v>
          </cell>
          <cell r="AD223">
            <v>127</v>
          </cell>
          <cell r="AE223">
            <v>678</v>
          </cell>
          <cell r="AG223">
            <v>5.5E-2</v>
          </cell>
          <cell r="AH223">
            <v>191.66666666666666</v>
          </cell>
          <cell r="AI223">
            <v>0.3</v>
          </cell>
          <cell r="AJ223">
            <v>200</v>
          </cell>
          <cell r="AK223">
            <v>19.920241999999995</v>
          </cell>
          <cell r="AL223">
            <v>2.557699312073999</v>
          </cell>
          <cell r="AM223">
            <v>0</v>
          </cell>
          <cell r="AN223">
            <v>-3.8100000000000002E-2</v>
          </cell>
          <cell r="AO223">
            <v>2.519599312073999</v>
          </cell>
          <cell r="AQ223">
            <v>3.9761160000000002</v>
          </cell>
          <cell r="AR223">
            <v>-0.21868638000000001</v>
          </cell>
          <cell r="AS223">
            <v>0.29210000000000003</v>
          </cell>
          <cell r="AT223">
            <v>4.0495296200000004</v>
          </cell>
          <cell r="AU223">
            <v>-1.214858886</v>
          </cell>
          <cell r="AV223">
            <v>-0.30480000000000002</v>
          </cell>
          <cell r="AW223">
            <v>-0.30480000000000002</v>
          </cell>
          <cell r="AX223">
            <v>-3.8100000000000002E-2</v>
          </cell>
          <cell r="AY223">
            <v>-1.557758886</v>
          </cell>
          <cell r="AZ223">
            <v>0</v>
          </cell>
          <cell r="BA223">
            <v>2.4917707340000002</v>
          </cell>
          <cell r="BC223">
            <v>0.615323498732675</v>
          </cell>
          <cell r="BE223">
            <v>3.7499999999999999E-2</v>
          </cell>
          <cell r="BF223">
            <v>4.2500000000000003E-2</v>
          </cell>
          <cell r="BG223">
            <v>0.04</v>
          </cell>
          <cell r="BH223">
            <v>62.294268350000003</v>
          </cell>
          <cell r="BI223">
            <v>0</v>
          </cell>
          <cell r="BJ223">
            <v>62.294268350000003</v>
          </cell>
          <cell r="BK223">
            <v>468711.57647058804</v>
          </cell>
          <cell r="BL223">
            <v>531206.45333333325</v>
          </cell>
          <cell r="BM223">
            <v>499959.01490196062</v>
          </cell>
          <cell r="BN223">
            <v>-8.7082963750642506E-2</v>
          </cell>
          <cell r="BO223">
            <v>63.494794892549002</v>
          </cell>
          <cell r="BP223">
            <v>-1.2005265425489995</v>
          </cell>
          <cell r="BQ223">
            <v>-1.8907479653735848E-2</v>
          </cell>
          <cell r="BS223">
            <v>600</v>
          </cell>
          <cell r="BT223">
            <v>406800</v>
          </cell>
          <cell r="BU223">
            <v>75</v>
          </cell>
          <cell r="BV223">
            <v>50850</v>
          </cell>
          <cell r="BW223">
            <v>457650</v>
          </cell>
          <cell r="BX223">
            <v>90000</v>
          </cell>
          <cell r="BY223">
            <v>547650</v>
          </cell>
          <cell r="CA223" t="str">
            <v>Taxes aren't  reassessed in the event of a sale.</v>
          </cell>
        </row>
        <row r="224">
          <cell r="C224">
            <v>216</v>
          </cell>
          <cell r="D224" t="str">
            <v>Church Corner</v>
          </cell>
          <cell r="E224" t="str">
            <v>Church Corner</v>
          </cell>
          <cell r="F224" t="str">
            <v>Boston Area</v>
          </cell>
          <cell r="G224" t="str">
            <v>10 Magazine Street Cambridge MA 02139</v>
          </cell>
          <cell r="H224" t="str">
            <v xml:space="preserve">10 Magazine Street </v>
          </cell>
          <cell r="I224" t="str">
            <v>Cambridge</v>
          </cell>
          <cell r="J224" t="str">
            <v>MA</v>
          </cell>
          <cell r="K224" t="str">
            <v>02139</v>
          </cell>
          <cell r="L224" t="str">
            <v>Cambridge, MA</v>
          </cell>
          <cell r="M224">
            <v>1987</v>
          </cell>
          <cell r="N224">
            <v>1</v>
          </cell>
          <cell r="O224">
            <v>85</v>
          </cell>
          <cell r="P224">
            <v>996</v>
          </cell>
          <cell r="Q224">
            <v>0.94</v>
          </cell>
          <cell r="R224">
            <v>3041</v>
          </cell>
          <cell r="T224">
            <v>2.4</v>
          </cell>
          <cell r="U224">
            <v>4.7500000000000001E-2</v>
          </cell>
          <cell r="V224">
            <v>540000</v>
          </cell>
          <cell r="W224" t="str">
            <v>Cap Rate</v>
          </cell>
          <cell r="X224">
            <v>50.526315789473685</v>
          </cell>
          <cell r="Y224">
            <v>594427.24458204338</v>
          </cell>
          <cell r="Z224">
            <v>4.7500000000000001E-2</v>
          </cell>
          <cell r="AA224">
            <v>0</v>
          </cell>
          <cell r="AB224">
            <v>0.94</v>
          </cell>
          <cell r="AC224">
            <v>3354.6666666666665</v>
          </cell>
          <cell r="AD224">
            <v>85</v>
          </cell>
          <cell r="AE224">
            <v>996</v>
          </cell>
          <cell r="AG224">
            <v>6.5000000000000002E-2</v>
          </cell>
          <cell r="AH224">
            <v>191.66666666666666</v>
          </cell>
          <cell r="AI224">
            <v>0.35</v>
          </cell>
          <cell r="AJ224">
            <v>200</v>
          </cell>
          <cell r="AK224">
            <v>23.560584000000002</v>
          </cell>
          <cell r="AL224">
            <v>2.02467878604</v>
          </cell>
          <cell r="AM224">
            <v>0</v>
          </cell>
          <cell r="AN224">
            <v>-2.5499999999999998E-2</v>
          </cell>
          <cell r="AO224">
            <v>1.9991787860399999</v>
          </cell>
          <cell r="AQ224">
            <v>3.4217599999999995</v>
          </cell>
          <cell r="AR224">
            <v>-0.22241439999999998</v>
          </cell>
          <cell r="AS224">
            <v>0.19550000000000001</v>
          </cell>
          <cell r="AT224">
            <v>3.3948455999999996</v>
          </cell>
          <cell r="AU224">
            <v>-1.1881959599999998</v>
          </cell>
          <cell r="AV224">
            <v>-0.20399999999999999</v>
          </cell>
          <cell r="AW224">
            <v>-0.20399999999999999</v>
          </cell>
          <cell r="AX224">
            <v>-2.5499999999999998E-2</v>
          </cell>
          <cell r="AY224">
            <v>-1.4176959599999999</v>
          </cell>
          <cell r="AZ224">
            <v>0</v>
          </cell>
          <cell r="BA224">
            <v>1.9771496399999997</v>
          </cell>
          <cell r="BC224">
            <v>0.58239751463218237</v>
          </cell>
          <cell r="BE224">
            <v>3.7499999999999999E-2</v>
          </cell>
          <cell r="BF224">
            <v>4.2500000000000003E-2</v>
          </cell>
          <cell r="BG224">
            <v>0.04</v>
          </cell>
          <cell r="BH224">
            <v>49.428740999999995</v>
          </cell>
          <cell r="BI224">
            <v>0</v>
          </cell>
          <cell r="BJ224">
            <v>49.428740999999995</v>
          </cell>
          <cell r="BK224">
            <v>554366.68235294125</v>
          </cell>
          <cell r="BL224">
            <v>628282.24000000011</v>
          </cell>
          <cell r="BM224">
            <v>591324.46117647062</v>
          </cell>
          <cell r="BN224">
            <v>-0.22428904476391098</v>
          </cell>
          <cell r="BO224">
            <v>50.262579200000005</v>
          </cell>
          <cell r="BP224">
            <v>-0.83383820000000952</v>
          </cell>
          <cell r="BQ224">
            <v>-1.658964210097702E-2</v>
          </cell>
          <cell r="BS224">
            <v>600</v>
          </cell>
          <cell r="BT224">
            <v>597600</v>
          </cell>
          <cell r="BU224">
            <v>75</v>
          </cell>
          <cell r="BV224">
            <v>74700</v>
          </cell>
          <cell r="BW224">
            <v>672300</v>
          </cell>
          <cell r="BX224">
            <v>90000</v>
          </cell>
          <cell r="BY224">
            <v>762300</v>
          </cell>
          <cell r="CA224" t="str">
            <v>Taxes aren't  reassessed in the event of a sale.</v>
          </cell>
        </row>
        <row r="225">
          <cell r="C225">
            <v>217</v>
          </cell>
          <cell r="D225" t="str">
            <v>Longview Place</v>
          </cell>
          <cell r="E225" t="str">
            <v>Longview Place</v>
          </cell>
          <cell r="F225" t="str">
            <v>Boston Area</v>
          </cell>
          <cell r="H225" t="str">
            <v xml:space="preserve">70 Hope Ave </v>
          </cell>
          <cell r="I225" t="str">
            <v>Waltham</v>
          </cell>
          <cell r="J225" t="str">
            <v>MA</v>
          </cell>
          <cell r="K225" t="str">
            <v>02453</v>
          </cell>
          <cell r="L225" t="str">
            <v>Waltham, MA</v>
          </cell>
          <cell r="M225">
            <v>2004</v>
          </cell>
          <cell r="N225">
            <v>1</v>
          </cell>
          <cell r="O225">
            <v>348</v>
          </cell>
          <cell r="P225">
            <v>1012</v>
          </cell>
          <cell r="Q225">
            <v>0.95</v>
          </cell>
          <cell r="R225">
            <v>2338</v>
          </cell>
          <cell r="T225">
            <v>6.6</v>
          </cell>
          <cell r="U225">
            <v>0.05</v>
          </cell>
          <cell r="V225">
            <v>365000</v>
          </cell>
          <cell r="W225" t="str">
            <v>Cap Rate</v>
          </cell>
          <cell r="X225">
            <v>131.99999999999997</v>
          </cell>
          <cell r="Y225">
            <v>379310.34482758614</v>
          </cell>
          <cell r="Z225">
            <v>5.000000000000001E-2</v>
          </cell>
          <cell r="AA225">
            <v>0</v>
          </cell>
          <cell r="AB225">
            <v>0.95</v>
          </cell>
          <cell r="AC225">
            <v>2423.6666666666665</v>
          </cell>
          <cell r="AD225">
            <v>348</v>
          </cell>
          <cell r="AE225">
            <v>1012</v>
          </cell>
          <cell r="AG225">
            <v>6.7500000000000004E-2</v>
          </cell>
          <cell r="AH225">
            <v>183.33333333333334</v>
          </cell>
          <cell r="AI225">
            <v>0.25</v>
          </cell>
          <cell r="AJ225">
            <v>183.33333333333334</v>
          </cell>
          <cell r="AK225">
            <v>19.790622500000001</v>
          </cell>
          <cell r="AL225">
            <v>6.96289513293</v>
          </cell>
          <cell r="AM225">
            <v>0</v>
          </cell>
          <cell r="AN225">
            <v>-0.10440000000000001</v>
          </cell>
          <cell r="AO225">
            <v>6.8584951329299999</v>
          </cell>
          <cell r="AQ225">
            <v>10.121231999999999</v>
          </cell>
          <cell r="AR225">
            <v>-0.68318316000000001</v>
          </cell>
          <cell r="AS225">
            <v>0.76559999999999995</v>
          </cell>
          <cell r="AT225">
            <v>10.203648839999998</v>
          </cell>
          <cell r="AU225">
            <v>-2.5509122099999995</v>
          </cell>
          <cell r="AV225">
            <v>-0.76559999999999995</v>
          </cell>
          <cell r="AW225">
            <v>-0.76559999999999995</v>
          </cell>
          <cell r="AX225">
            <v>-0.10440000000000001</v>
          </cell>
          <cell r="AY225">
            <v>-3.4209122099999996</v>
          </cell>
          <cell r="AZ225">
            <v>0</v>
          </cell>
          <cell r="BA225">
            <v>6.7827366299999987</v>
          </cell>
          <cell r="BC225">
            <v>0.66473638365626075</v>
          </cell>
          <cell r="BE225">
            <v>4.7500000000000001E-2</v>
          </cell>
          <cell r="BF225">
            <v>5.2499999999999998E-2</v>
          </cell>
          <cell r="BG225">
            <v>0.05</v>
          </cell>
          <cell r="BH225">
            <v>135.65473259999996</v>
          </cell>
          <cell r="BI225">
            <v>0</v>
          </cell>
          <cell r="BJ225">
            <v>135.65473259999996</v>
          </cell>
          <cell r="BK225">
            <v>376964.23809523816</v>
          </cell>
          <cell r="BL225">
            <v>416644.68421052635</v>
          </cell>
          <cell r="BM225">
            <v>396804.46115288226</v>
          </cell>
          <cell r="BN225">
            <v>0.20866421307609584</v>
          </cell>
          <cell r="BO225">
            <v>138.08795248120302</v>
          </cell>
          <cell r="BP225">
            <v>-2.4332198812030583</v>
          </cell>
          <cell r="BQ225">
            <v>-1.7620797741455974E-2</v>
          </cell>
          <cell r="BS225">
            <v>225</v>
          </cell>
          <cell r="BT225">
            <v>227700</v>
          </cell>
          <cell r="BU225">
            <v>50</v>
          </cell>
          <cell r="BV225">
            <v>50600</v>
          </cell>
          <cell r="BW225">
            <v>278300</v>
          </cell>
          <cell r="BX225">
            <v>50000</v>
          </cell>
          <cell r="BY225">
            <v>328300</v>
          </cell>
          <cell r="CA225" t="str">
            <v>Taxes aren't  reassessed in the event of a sale.</v>
          </cell>
        </row>
        <row r="226">
          <cell r="C226">
            <v>218</v>
          </cell>
          <cell r="D226" t="str">
            <v>Lincoln Heights</v>
          </cell>
          <cell r="E226" t="str">
            <v>Lincoln Heights</v>
          </cell>
          <cell r="F226" t="str">
            <v>Boston Area</v>
          </cell>
          <cell r="G226" t="str">
            <v>70 Hope Ave Waltham MA 02453</v>
          </cell>
          <cell r="H226" t="str">
            <v>175 Centre St</v>
          </cell>
          <cell r="I226" t="str">
            <v>Quincy</v>
          </cell>
          <cell r="J226" t="str">
            <v>MA</v>
          </cell>
          <cell r="K226" t="str">
            <v>02169</v>
          </cell>
          <cell r="L226" t="str">
            <v>Quincy, MA</v>
          </cell>
          <cell r="M226">
            <v>1991</v>
          </cell>
          <cell r="N226">
            <v>1</v>
          </cell>
          <cell r="O226">
            <v>336</v>
          </cell>
          <cell r="P226">
            <v>793</v>
          </cell>
          <cell r="Q226">
            <v>0.95</v>
          </cell>
          <cell r="R226">
            <v>1805</v>
          </cell>
          <cell r="T226">
            <v>4.9000000000000004</v>
          </cell>
          <cell r="U226">
            <v>5.5E-2</v>
          </cell>
          <cell r="V226">
            <v>300000</v>
          </cell>
          <cell r="W226" t="str">
            <v>Per Unit</v>
          </cell>
          <cell r="X226">
            <v>100.8</v>
          </cell>
          <cell r="Y226">
            <v>300000</v>
          </cell>
          <cell r="Z226">
            <v>4.8611111111111119E-2</v>
          </cell>
          <cell r="AA226">
            <v>0</v>
          </cell>
          <cell r="AB226">
            <v>0.95</v>
          </cell>
          <cell r="AC226">
            <v>1904.6666666666667</v>
          </cell>
          <cell r="AD226">
            <v>336</v>
          </cell>
          <cell r="AE226">
            <v>793</v>
          </cell>
          <cell r="AG226">
            <v>6.7500000000000004E-2</v>
          </cell>
          <cell r="AH226">
            <v>166.66666666666666</v>
          </cell>
          <cell r="AI226">
            <v>0.3</v>
          </cell>
          <cell r="AJ226">
            <v>166.66666666666666</v>
          </cell>
          <cell r="AK226">
            <v>14.319254000000001</v>
          </cell>
          <cell r="AL226">
            <v>4.8641933067840002</v>
          </cell>
          <cell r="AM226">
            <v>0</v>
          </cell>
          <cell r="AN226">
            <v>-0.1008</v>
          </cell>
          <cell r="AO226">
            <v>4.7633933067839997</v>
          </cell>
          <cell r="AQ226">
            <v>7.6796160000000002</v>
          </cell>
          <cell r="AR226">
            <v>-0.51837408000000007</v>
          </cell>
          <cell r="AS226">
            <v>0.67200000000000004</v>
          </cell>
          <cell r="AT226">
            <v>7.8332419199999999</v>
          </cell>
          <cell r="AU226">
            <v>-2.3499725759999999</v>
          </cell>
          <cell r="AV226">
            <v>-0.67200000000000004</v>
          </cell>
          <cell r="AW226">
            <v>-0.67200000000000004</v>
          </cell>
          <cell r="AX226">
            <v>-0.1008</v>
          </cell>
          <cell r="AY226">
            <v>-3.122772576</v>
          </cell>
          <cell r="AZ226">
            <v>0</v>
          </cell>
          <cell r="BA226">
            <v>4.7104693439999998</v>
          </cell>
          <cell r="BC226">
            <v>0.60134352955104442</v>
          </cell>
          <cell r="BE226">
            <v>4.7500000000000001E-2</v>
          </cell>
          <cell r="BF226">
            <v>5.2499999999999998E-2</v>
          </cell>
          <cell r="BG226">
            <v>0.05</v>
          </cell>
          <cell r="BH226">
            <v>94.209386879999997</v>
          </cell>
          <cell r="BI226">
            <v>0</v>
          </cell>
          <cell r="BJ226">
            <v>94.209386879999997</v>
          </cell>
          <cell r="BK226">
            <v>272747.6952380953</v>
          </cell>
          <cell r="BL226">
            <v>301457.97894736839</v>
          </cell>
          <cell r="BM226">
            <v>287102.83709273185</v>
          </cell>
          <cell r="BN226">
            <v>7.0979528463049002E-2</v>
          </cell>
          <cell r="BO226">
            <v>96.466553263157905</v>
          </cell>
          <cell r="BP226">
            <v>-2.2571663831579087</v>
          </cell>
          <cell r="BQ226">
            <v>-2.3398435072106594E-2</v>
          </cell>
          <cell r="BS226">
            <v>225</v>
          </cell>
          <cell r="BT226">
            <v>178425</v>
          </cell>
          <cell r="BU226">
            <v>50</v>
          </cell>
          <cell r="BV226">
            <v>39650</v>
          </cell>
          <cell r="BW226">
            <v>218075</v>
          </cell>
          <cell r="BX226">
            <v>50000</v>
          </cell>
          <cell r="BY226">
            <v>268075</v>
          </cell>
          <cell r="CA226" t="str">
            <v>Taxes aren't  reassessed in the event of a sale.</v>
          </cell>
        </row>
        <row r="227">
          <cell r="C227">
            <v>219</v>
          </cell>
          <cell r="D227" t="str">
            <v>Quarry Hills</v>
          </cell>
          <cell r="E227" t="str">
            <v>Quarry Hills</v>
          </cell>
          <cell r="F227" t="str">
            <v>Boston Area</v>
          </cell>
          <cell r="G227" t="str">
            <v>N/A</v>
          </cell>
          <cell r="H227" t="str">
            <v>333 Ricciuti Dr</v>
          </cell>
          <cell r="I227" t="str">
            <v>Quincy</v>
          </cell>
          <cell r="J227" t="str">
            <v>MA</v>
          </cell>
          <cell r="K227" t="str">
            <v>02169</v>
          </cell>
          <cell r="L227" t="str">
            <v>Quincy, MA</v>
          </cell>
          <cell r="M227">
            <v>2006</v>
          </cell>
          <cell r="N227">
            <v>1</v>
          </cell>
          <cell r="O227">
            <v>316</v>
          </cell>
          <cell r="P227">
            <v>1126</v>
          </cell>
          <cell r="Q227">
            <v>0.96</v>
          </cell>
          <cell r="R227">
            <v>2395</v>
          </cell>
          <cell r="T227">
            <v>5.7</v>
          </cell>
          <cell r="U227">
            <v>0.05</v>
          </cell>
          <cell r="V227">
            <v>350000</v>
          </cell>
          <cell r="W227" t="str">
            <v>Cap Rate</v>
          </cell>
          <cell r="X227">
            <v>114</v>
          </cell>
          <cell r="Y227">
            <v>360759.49367088609</v>
          </cell>
          <cell r="Z227">
            <v>0.05</v>
          </cell>
          <cell r="AA227">
            <v>0</v>
          </cell>
          <cell r="AB227">
            <v>0.96</v>
          </cell>
          <cell r="AC227">
            <v>2525</v>
          </cell>
          <cell r="AD227">
            <v>316</v>
          </cell>
          <cell r="AE227">
            <v>1126</v>
          </cell>
          <cell r="AG227">
            <v>6.7500000000000004E-2</v>
          </cell>
          <cell r="AH227">
            <v>166.66666666666666</v>
          </cell>
          <cell r="AI227">
            <v>0.25</v>
          </cell>
          <cell r="AJ227">
            <v>266.66666666666669</v>
          </cell>
          <cell r="AK227">
            <v>19.491062500000002</v>
          </cell>
          <cell r="AL227">
            <v>6.2269266832499994</v>
          </cell>
          <cell r="AM227">
            <v>0</v>
          </cell>
          <cell r="AN227">
            <v>-9.4799999999999995E-2</v>
          </cell>
          <cell r="AO227">
            <v>6.1321266832499992</v>
          </cell>
          <cell r="AQ227">
            <v>9.5747999999999998</v>
          </cell>
          <cell r="AR227">
            <v>-0.64629900000000007</v>
          </cell>
          <cell r="AS227">
            <v>0.63200000000000001</v>
          </cell>
          <cell r="AT227">
            <v>9.5605009999999986</v>
          </cell>
          <cell r="AU227">
            <v>-2.3901252499999996</v>
          </cell>
          <cell r="AV227">
            <v>-1.0112000000000001</v>
          </cell>
          <cell r="AW227">
            <v>-1.0112000000000001</v>
          </cell>
          <cell r="AX227">
            <v>-9.4799999999999995E-2</v>
          </cell>
          <cell r="AY227">
            <v>-3.4961252499999995</v>
          </cell>
          <cell r="AZ227">
            <v>0</v>
          </cell>
          <cell r="BA227">
            <v>6.0643757499999991</v>
          </cell>
          <cell r="BC227">
            <v>0.63431568596666643</v>
          </cell>
          <cell r="BE227">
            <v>4.7500000000000001E-2</v>
          </cell>
          <cell r="BF227">
            <v>5.2499999999999998E-2</v>
          </cell>
          <cell r="BG227">
            <v>0.05</v>
          </cell>
          <cell r="BH227">
            <v>121.28751499999997</v>
          </cell>
          <cell r="BI227">
            <v>0</v>
          </cell>
          <cell r="BJ227">
            <v>121.28751499999997</v>
          </cell>
          <cell r="BK227">
            <v>371258.33333333337</v>
          </cell>
          <cell r="BL227">
            <v>410338.15789473685</v>
          </cell>
          <cell r="BM227">
            <v>390798.24561403511</v>
          </cell>
          <cell r="BN227">
            <v>8.6607105836327358E-2</v>
          </cell>
          <cell r="BO227">
            <v>123.4922456140351</v>
          </cell>
          <cell r="BP227">
            <v>-2.2047306140351282</v>
          </cell>
          <cell r="BQ227">
            <v>-1.7853190725236612E-2</v>
          </cell>
          <cell r="BS227">
            <v>225</v>
          </cell>
          <cell r="BT227">
            <v>253350</v>
          </cell>
          <cell r="BU227">
            <v>50</v>
          </cell>
          <cell r="BV227">
            <v>56300</v>
          </cell>
          <cell r="BW227">
            <v>309650</v>
          </cell>
          <cell r="BX227">
            <v>50000</v>
          </cell>
          <cell r="BY227">
            <v>359650</v>
          </cell>
          <cell r="CA227" t="str">
            <v>Taxes aren't  reassessed in the event of a sale.</v>
          </cell>
        </row>
        <row r="228">
          <cell r="C228">
            <v>220</v>
          </cell>
          <cell r="D228" t="str">
            <v>Rolling Green (Milford)</v>
          </cell>
          <cell r="E228" t="str">
            <v>Rolling Green (Milford)</v>
          </cell>
          <cell r="F228" t="str">
            <v>Boston Area</v>
          </cell>
          <cell r="G228" t="str">
            <v>N/A</v>
          </cell>
          <cell r="H228" t="str">
            <v>1 Rolling Green Dr</v>
          </cell>
          <cell r="I228" t="str">
            <v>Milford</v>
          </cell>
          <cell r="J228" t="str">
            <v>MA</v>
          </cell>
          <cell r="K228" t="str">
            <v>01757</v>
          </cell>
          <cell r="L228" t="str">
            <v>Milford, MA</v>
          </cell>
          <cell r="M228">
            <v>1970</v>
          </cell>
          <cell r="N228">
            <v>1</v>
          </cell>
          <cell r="O228">
            <v>304</v>
          </cell>
          <cell r="P228">
            <v>1074</v>
          </cell>
          <cell r="Q228">
            <v>0.96</v>
          </cell>
          <cell r="R228">
            <v>1733</v>
          </cell>
          <cell r="T228">
            <v>2.9</v>
          </cell>
          <cell r="U228">
            <v>0.06</v>
          </cell>
          <cell r="V228">
            <v>200000</v>
          </cell>
          <cell r="W228" t="str">
            <v>Per Unit</v>
          </cell>
          <cell r="X228">
            <v>60.8</v>
          </cell>
          <cell r="Y228">
            <v>200000</v>
          </cell>
          <cell r="Z228">
            <v>4.7697368421052634E-2</v>
          </cell>
          <cell r="AA228">
            <v>0</v>
          </cell>
          <cell r="AB228">
            <v>0.96</v>
          </cell>
          <cell r="AC228">
            <v>1659.6666666666667</v>
          </cell>
          <cell r="AD228">
            <v>304</v>
          </cell>
          <cell r="AE228">
            <v>1074</v>
          </cell>
          <cell r="AG228">
            <v>6.7500000000000004E-2</v>
          </cell>
          <cell r="AH228">
            <v>150</v>
          </cell>
          <cell r="AI228">
            <v>0.3</v>
          </cell>
          <cell r="AJ228">
            <v>91.666666666666671</v>
          </cell>
          <cell r="AK228">
            <v>13.160169</v>
          </cell>
          <cell r="AL228">
            <v>4.0446989811359995</v>
          </cell>
          <cell r="AM228">
            <v>0</v>
          </cell>
          <cell r="AN228">
            <v>-9.1200000000000003E-2</v>
          </cell>
          <cell r="AO228">
            <v>3.9534989811359993</v>
          </cell>
          <cell r="AQ228">
            <v>6.0544640000000003</v>
          </cell>
          <cell r="AR228">
            <v>-0.40867632000000004</v>
          </cell>
          <cell r="AS228">
            <v>0.54720000000000002</v>
          </cell>
          <cell r="AT228">
            <v>6.1929876800000008</v>
          </cell>
          <cell r="AU228">
            <v>-1.8578963040000001</v>
          </cell>
          <cell r="AV228">
            <v>-0.33439999999999998</v>
          </cell>
          <cell r="AW228">
            <v>-0.33439999999999998</v>
          </cell>
          <cell r="AX228">
            <v>-9.1200000000000003E-2</v>
          </cell>
          <cell r="AY228">
            <v>-2.2834963040000003</v>
          </cell>
          <cell r="AZ228">
            <v>0</v>
          </cell>
          <cell r="BA228">
            <v>3.9094913760000005</v>
          </cell>
          <cell r="BC228">
            <v>0.63127711179299484</v>
          </cell>
          <cell r="BE228">
            <v>5.7500000000000002E-2</v>
          </cell>
          <cell r="BF228">
            <v>6.25E-2</v>
          </cell>
          <cell r="BG228">
            <v>0.06</v>
          </cell>
          <cell r="BH228">
            <v>65.158189600000014</v>
          </cell>
          <cell r="BI228">
            <v>0</v>
          </cell>
          <cell r="BJ228">
            <v>65.158189600000014</v>
          </cell>
          <cell r="BK228">
            <v>210562.704</v>
          </cell>
          <cell r="BL228">
            <v>228872.50434782606</v>
          </cell>
          <cell r="BM228">
            <v>219717.60417391302</v>
          </cell>
          <cell r="BN228">
            <v>-0.20896599879783617</v>
          </cell>
          <cell r="BO228">
            <v>66.79415166886956</v>
          </cell>
          <cell r="BP228">
            <v>-1.6359620688695458</v>
          </cell>
          <cell r="BQ228">
            <v>-2.4492594456170247E-2</v>
          </cell>
          <cell r="BS228">
            <v>200</v>
          </cell>
          <cell r="BT228">
            <v>214800</v>
          </cell>
          <cell r="BU228">
            <v>40</v>
          </cell>
          <cell r="BV228">
            <v>42960</v>
          </cell>
          <cell r="BW228">
            <v>257760</v>
          </cell>
          <cell r="BX228">
            <v>20000</v>
          </cell>
          <cell r="BY228">
            <v>277760</v>
          </cell>
          <cell r="CA228" t="str">
            <v>Taxes aren't  reassessed in the event of a sale.</v>
          </cell>
        </row>
        <row r="229">
          <cell r="C229">
            <v>221</v>
          </cell>
          <cell r="D229" t="str">
            <v>Glen Meadow</v>
          </cell>
          <cell r="E229" t="str">
            <v>Glen Meadow</v>
          </cell>
          <cell r="F229" t="str">
            <v>Boston Area</v>
          </cell>
          <cell r="G229" t="str">
            <v>N/A</v>
          </cell>
          <cell r="H229" t="str">
            <v>43 Glen Meadow Rd</v>
          </cell>
          <cell r="I229" t="str">
            <v xml:space="preserve">Franklin </v>
          </cell>
          <cell r="J229" t="str">
            <v>MA</v>
          </cell>
          <cell r="K229" t="str">
            <v>02038</v>
          </cell>
          <cell r="L229" t="str">
            <v>Franklin, MA</v>
          </cell>
          <cell r="M229">
            <v>1971</v>
          </cell>
          <cell r="N229">
            <v>1</v>
          </cell>
          <cell r="O229">
            <v>288</v>
          </cell>
          <cell r="P229">
            <v>902</v>
          </cell>
          <cell r="Q229">
            <v>0.96</v>
          </cell>
          <cell r="R229">
            <v>1415</v>
          </cell>
          <cell r="T229">
            <v>3.4</v>
          </cell>
          <cell r="U229">
            <v>0.06</v>
          </cell>
          <cell r="V229">
            <v>250000</v>
          </cell>
          <cell r="W229" t="str">
            <v>Per Unit</v>
          </cell>
          <cell r="X229">
            <v>72</v>
          </cell>
          <cell r="Y229">
            <v>250000</v>
          </cell>
          <cell r="Z229">
            <v>4.7222222222222221E-2</v>
          </cell>
          <cell r="AA229">
            <v>0</v>
          </cell>
          <cell r="AB229">
            <v>0.96</v>
          </cell>
          <cell r="AC229">
            <v>1515.3333333333333</v>
          </cell>
          <cell r="AD229">
            <v>288</v>
          </cell>
          <cell r="AE229">
            <v>902</v>
          </cell>
          <cell r="AG229">
            <v>6.7500000000000004E-2</v>
          </cell>
          <cell r="AH229">
            <v>150</v>
          </cell>
          <cell r="AI229">
            <v>0.35</v>
          </cell>
          <cell r="AJ229">
            <v>91.666666666666671</v>
          </cell>
          <cell r="AK229">
            <v>11.091777</v>
          </cell>
          <cell r="AL229">
            <v>3.2295705255360003</v>
          </cell>
          <cell r="AM229">
            <v>0</v>
          </cell>
          <cell r="AN229">
            <v>-8.6400000000000005E-2</v>
          </cell>
          <cell r="AO229">
            <v>3.1431705255360005</v>
          </cell>
          <cell r="AQ229">
            <v>5.2369919999999999</v>
          </cell>
          <cell r="AR229">
            <v>-0.35349696000000003</v>
          </cell>
          <cell r="AS229">
            <v>0.51839999999999997</v>
          </cell>
          <cell r="AT229">
            <v>5.4018950399999994</v>
          </cell>
          <cell r="AU229">
            <v>-1.8906632639999996</v>
          </cell>
          <cell r="AV229">
            <v>-0.31680000000000003</v>
          </cell>
          <cell r="AW229">
            <v>-0.31680000000000003</v>
          </cell>
          <cell r="AX229">
            <v>-8.6400000000000005E-2</v>
          </cell>
          <cell r="AY229">
            <v>-2.2938632639999996</v>
          </cell>
          <cell r="AZ229">
            <v>0</v>
          </cell>
          <cell r="BA229">
            <v>3.1080317759999998</v>
          </cell>
          <cell r="BC229">
            <v>0.57535952716326755</v>
          </cell>
          <cell r="BE229">
            <v>5.7500000000000002E-2</v>
          </cell>
          <cell r="BF229">
            <v>6.25E-2</v>
          </cell>
          <cell r="BG229">
            <v>0.06</v>
          </cell>
          <cell r="BH229">
            <v>51.800529599999997</v>
          </cell>
          <cell r="BI229">
            <v>0</v>
          </cell>
          <cell r="BJ229">
            <v>51.800529599999997</v>
          </cell>
          <cell r="BK229">
            <v>177468.432</v>
          </cell>
          <cell r="BL229">
            <v>192900.46956521738</v>
          </cell>
          <cell r="BM229">
            <v>185184.45078260871</v>
          </cell>
          <cell r="BN229">
            <v>-0.21691284344296047</v>
          </cell>
          <cell r="BO229">
            <v>53.333121825391309</v>
          </cell>
          <cell r="BP229">
            <v>-1.532592225391312</v>
          </cell>
          <cell r="BQ229">
            <v>-2.873621818743155E-2</v>
          </cell>
          <cell r="BS229">
            <v>200</v>
          </cell>
          <cell r="BT229">
            <v>180400</v>
          </cell>
          <cell r="BU229">
            <v>40</v>
          </cell>
          <cell r="BV229">
            <v>36080</v>
          </cell>
          <cell r="BW229">
            <v>216480</v>
          </cell>
          <cell r="BX229">
            <v>20000</v>
          </cell>
          <cell r="BY229">
            <v>236480</v>
          </cell>
          <cell r="CA229" t="str">
            <v>Taxes aren't  reassessed in the event of a sale.</v>
          </cell>
        </row>
        <row r="230">
          <cell r="C230">
            <v>222</v>
          </cell>
          <cell r="D230" t="str">
            <v>Cronins Landing</v>
          </cell>
          <cell r="E230" t="str">
            <v>Cronins Landing</v>
          </cell>
          <cell r="F230" t="str">
            <v>Boston Area</v>
          </cell>
          <cell r="G230" t="str">
            <v>N/A</v>
          </cell>
          <cell r="H230" t="str">
            <v>25 Crescent St</v>
          </cell>
          <cell r="I230" t="str">
            <v>Waltham</v>
          </cell>
          <cell r="J230" t="str">
            <v>MA</v>
          </cell>
          <cell r="K230" t="str">
            <v>02453</v>
          </cell>
          <cell r="L230" t="str">
            <v>Waltham, MA</v>
          </cell>
          <cell r="M230">
            <v>1998</v>
          </cell>
          <cell r="N230">
            <v>1</v>
          </cell>
          <cell r="O230">
            <v>281</v>
          </cell>
          <cell r="P230">
            <v>1283</v>
          </cell>
          <cell r="Q230">
            <v>0.97</v>
          </cell>
          <cell r="R230">
            <v>2814</v>
          </cell>
          <cell r="T230">
            <v>5.5</v>
          </cell>
          <cell r="U230">
            <v>0.05</v>
          </cell>
          <cell r="V230">
            <v>375000</v>
          </cell>
          <cell r="W230" t="str">
            <v>Cap Rate</v>
          </cell>
          <cell r="X230">
            <v>110</v>
          </cell>
          <cell r="Y230">
            <v>391459.07473309606</v>
          </cell>
          <cell r="Z230">
            <v>0.05</v>
          </cell>
          <cell r="AA230">
            <v>0</v>
          </cell>
          <cell r="AB230">
            <v>0.97</v>
          </cell>
          <cell r="AC230">
            <v>2837.3333333333335</v>
          </cell>
          <cell r="AD230">
            <v>281</v>
          </cell>
          <cell r="AE230">
            <v>1283</v>
          </cell>
          <cell r="AG230">
            <v>6.7500000000000004E-2</v>
          </cell>
          <cell r="AH230">
            <v>150</v>
          </cell>
          <cell r="AI230">
            <v>0.3</v>
          </cell>
          <cell r="AJ230">
            <v>183.33333333333334</v>
          </cell>
          <cell r="AK230">
            <v>21.284832000000002</v>
          </cell>
          <cell r="AL230">
            <v>6.0468292077119994</v>
          </cell>
          <cell r="AM230">
            <v>0</v>
          </cell>
          <cell r="AN230">
            <v>-8.43E-2</v>
          </cell>
          <cell r="AO230">
            <v>5.9625292077119996</v>
          </cell>
          <cell r="AQ230">
            <v>9.5674880000000009</v>
          </cell>
          <cell r="AR230">
            <v>-0.64580544000000006</v>
          </cell>
          <cell r="AS230">
            <v>0.50580000000000003</v>
          </cell>
          <cell r="AT230">
            <v>9.4274825600000014</v>
          </cell>
          <cell r="AU230">
            <v>-2.8282447680000002</v>
          </cell>
          <cell r="AV230">
            <v>-0.61819999999999997</v>
          </cell>
          <cell r="AW230">
            <v>-0.61819999999999997</v>
          </cell>
          <cell r="AX230">
            <v>-8.43E-2</v>
          </cell>
          <cell r="AY230">
            <v>-3.5307447679999999</v>
          </cell>
          <cell r="AZ230">
            <v>0</v>
          </cell>
          <cell r="BA230">
            <v>5.8967377920000015</v>
          </cell>
          <cell r="BC230">
            <v>0.62548381866219016</v>
          </cell>
          <cell r="BE230">
            <v>4.7500000000000001E-2</v>
          </cell>
          <cell r="BF230">
            <v>5.2499999999999998E-2</v>
          </cell>
          <cell r="BG230">
            <v>0.05</v>
          </cell>
          <cell r="BH230">
            <v>117.93475584000002</v>
          </cell>
          <cell r="BI230">
            <v>0</v>
          </cell>
          <cell r="BJ230">
            <v>117.93475584000002</v>
          </cell>
          <cell r="BK230">
            <v>405425.37142857147</v>
          </cell>
          <cell r="BL230">
            <v>448101.72631578951</v>
          </cell>
          <cell r="BM230">
            <v>426763.54887218052</v>
          </cell>
          <cell r="BN230">
            <v>5.9426671314294133E-2</v>
          </cell>
          <cell r="BO230">
            <v>119.92055723308273</v>
          </cell>
          <cell r="BP230">
            <v>-1.9858013930827099</v>
          </cell>
          <cell r="BQ230">
            <v>-1.6559307585796379E-2</v>
          </cell>
          <cell r="BS230">
            <v>225</v>
          </cell>
          <cell r="BT230">
            <v>288675</v>
          </cell>
          <cell r="BU230">
            <v>50</v>
          </cell>
          <cell r="BV230">
            <v>64150</v>
          </cell>
          <cell r="BW230">
            <v>352825</v>
          </cell>
          <cell r="BX230">
            <v>50000</v>
          </cell>
          <cell r="BY230">
            <v>402825</v>
          </cell>
          <cell r="CA230" t="str">
            <v>Taxes aren't  reassessed in the event of a sale.</v>
          </cell>
        </row>
        <row r="231">
          <cell r="C231">
            <v>223</v>
          </cell>
          <cell r="D231" t="str">
            <v>Gateway at Malden Center</v>
          </cell>
          <cell r="E231" t="str">
            <v>Gateway at Malden Center</v>
          </cell>
          <cell r="F231" t="str">
            <v>Boston Area</v>
          </cell>
          <cell r="G231" t="str">
            <v>N/A</v>
          </cell>
          <cell r="H231" t="str">
            <v>14 Summer St</v>
          </cell>
          <cell r="I231" t="str">
            <v>Malden</v>
          </cell>
          <cell r="J231" t="str">
            <v>MA</v>
          </cell>
          <cell r="K231" t="str">
            <v>02148</v>
          </cell>
          <cell r="L231" t="str">
            <v>Malden, MA</v>
          </cell>
          <cell r="M231">
            <v>1988</v>
          </cell>
          <cell r="N231">
            <v>1</v>
          </cell>
          <cell r="O231">
            <v>203</v>
          </cell>
          <cell r="P231">
            <v>942</v>
          </cell>
          <cell r="Q231">
            <v>0.95</v>
          </cell>
          <cell r="R231">
            <v>2399</v>
          </cell>
          <cell r="T231">
            <v>3.4</v>
          </cell>
          <cell r="U231">
            <v>0.05</v>
          </cell>
          <cell r="V231">
            <v>340000</v>
          </cell>
          <cell r="W231" t="str">
            <v>Cap Rate</v>
          </cell>
          <cell r="X231">
            <v>68</v>
          </cell>
          <cell r="Y231">
            <v>334975.36945812806</v>
          </cell>
          <cell r="Z231">
            <v>4.9999999999999996E-2</v>
          </cell>
          <cell r="AA231">
            <v>0</v>
          </cell>
          <cell r="AB231">
            <v>0.95</v>
          </cell>
          <cell r="AC231">
            <v>2294</v>
          </cell>
          <cell r="AD231">
            <v>203</v>
          </cell>
          <cell r="AE231">
            <v>942</v>
          </cell>
          <cell r="AG231">
            <v>6.7500000000000004E-2</v>
          </cell>
          <cell r="AH231">
            <v>183.33333333333334</v>
          </cell>
          <cell r="AI231">
            <v>0.35</v>
          </cell>
          <cell r="AJ231">
            <v>216.66666666666666</v>
          </cell>
          <cell r="AK231">
            <v>15.515409000000004</v>
          </cell>
          <cell r="AL231">
            <v>3.1842739352970004</v>
          </cell>
          <cell r="AM231">
            <v>0</v>
          </cell>
          <cell r="AN231">
            <v>-6.0900000000000003E-2</v>
          </cell>
          <cell r="AO231">
            <v>3.1233739352970002</v>
          </cell>
          <cell r="AQ231">
            <v>5.588184</v>
          </cell>
          <cell r="AR231">
            <v>-0.37720242000000004</v>
          </cell>
          <cell r="AS231">
            <v>0.44660000000000005</v>
          </cell>
          <cell r="AT231">
            <v>5.6575815800000004</v>
          </cell>
          <cell r="AU231">
            <v>-1.9801535530000001</v>
          </cell>
          <cell r="AV231">
            <v>-0.52780000000000005</v>
          </cell>
          <cell r="AW231">
            <v>-0.52780000000000005</v>
          </cell>
          <cell r="AX231">
            <v>-6.0900000000000003E-2</v>
          </cell>
          <cell r="AY231">
            <v>-2.5688535530000003</v>
          </cell>
          <cell r="AZ231">
            <v>0</v>
          </cell>
          <cell r="BA231">
            <v>3.0887280270000002</v>
          </cell>
          <cell r="BC231">
            <v>0.54594493836711055</v>
          </cell>
          <cell r="BE231">
            <v>4.2500000000000003E-2</v>
          </cell>
          <cell r="BF231">
            <v>4.7500000000000001E-2</v>
          </cell>
          <cell r="BG231">
            <v>4.4999999999999998E-2</v>
          </cell>
          <cell r="BH231">
            <v>68.638400600000011</v>
          </cell>
          <cell r="BI231">
            <v>0</v>
          </cell>
          <cell r="BJ231">
            <v>68.638400600000011</v>
          </cell>
          <cell r="BK231">
            <v>326640.1894736843</v>
          </cell>
          <cell r="BL231">
            <v>365068.4470588236</v>
          </cell>
          <cell r="BM231">
            <v>345854.31826625392</v>
          </cell>
          <cell r="BN231">
            <v>8.4012907902378586E-2</v>
          </cell>
          <cell r="BO231">
            <v>70.208426608049535</v>
          </cell>
          <cell r="BP231">
            <v>-1.5700260080495241</v>
          </cell>
          <cell r="BQ231">
            <v>-2.2362358535884308E-2</v>
          </cell>
          <cell r="BS231">
            <v>225</v>
          </cell>
          <cell r="BT231">
            <v>211950</v>
          </cell>
          <cell r="BU231">
            <v>50</v>
          </cell>
          <cell r="BV231">
            <v>47100</v>
          </cell>
          <cell r="BW231">
            <v>259050</v>
          </cell>
          <cell r="BX231">
            <v>60000</v>
          </cell>
          <cell r="BY231">
            <v>319050</v>
          </cell>
          <cell r="CA231" t="str">
            <v>Taxes aren't  reassessed in the event of a sale.</v>
          </cell>
        </row>
        <row r="232">
          <cell r="C232">
            <v>224</v>
          </cell>
          <cell r="D232" t="str">
            <v>Liberty Park</v>
          </cell>
          <cell r="E232" t="str">
            <v>Liberty Park</v>
          </cell>
          <cell r="F232" t="str">
            <v>Boston Area</v>
          </cell>
          <cell r="G232" t="str">
            <v>N/A</v>
          </cell>
          <cell r="H232" t="str">
            <v>1 Matthew Ln</v>
          </cell>
          <cell r="I232" t="str">
            <v>Braintree</v>
          </cell>
          <cell r="J232" t="str">
            <v>MA</v>
          </cell>
          <cell r="K232" t="str">
            <v>02184</v>
          </cell>
          <cell r="L232" t="str">
            <v>Brain Tree, MA</v>
          </cell>
          <cell r="M232">
            <v>2000</v>
          </cell>
          <cell r="N232">
            <v>1</v>
          </cell>
          <cell r="O232">
            <v>202</v>
          </cell>
          <cell r="P232">
            <v>975</v>
          </cell>
          <cell r="Q232">
            <v>0.96</v>
          </cell>
          <cell r="R232">
            <v>2016</v>
          </cell>
          <cell r="T232">
            <v>2.7</v>
          </cell>
          <cell r="U232">
            <v>5.5E-2</v>
          </cell>
          <cell r="V232">
            <v>250000</v>
          </cell>
          <cell r="W232" t="str">
            <v>Per Unit</v>
          </cell>
          <cell r="X232">
            <v>50.5</v>
          </cell>
          <cell r="Y232">
            <v>250000</v>
          </cell>
          <cell r="Z232">
            <v>5.3465346534653471E-2</v>
          </cell>
          <cell r="AA232">
            <v>0</v>
          </cell>
          <cell r="AB232">
            <v>0.96</v>
          </cell>
          <cell r="AC232">
            <v>2055.6666666666665</v>
          </cell>
          <cell r="AD232">
            <v>202</v>
          </cell>
          <cell r="AE232">
            <v>975</v>
          </cell>
          <cell r="AG232">
            <v>6.7500000000000004E-2</v>
          </cell>
          <cell r="AH232">
            <v>150</v>
          </cell>
          <cell r="AI232">
            <v>0.3</v>
          </cell>
          <cell r="AJ232">
            <v>141.66666666666666</v>
          </cell>
          <cell r="AK232">
            <v>15.662036999999994</v>
          </cell>
          <cell r="AL232">
            <v>3.1985325202139983</v>
          </cell>
          <cell r="AM232">
            <v>0</v>
          </cell>
          <cell r="AN232">
            <v>-6.0600000000000001E-2</v>
          </cell>
          <cell r="AO232">
            <v>3.1379325202139983</v>
          </cell>
          <cell r="AQ232">
            <v>4.9829359999999996</v>
          </cell>
          <cell r="AR232">
            <v>-0.33634818</v>
          </cell>
          <cell r="AS232">
            <v>0.36359999999999998</v>
          </cell>
          <cell r="AT232">
            <v>5.0101878199999996</v>
          </cell>
          <cell r="AU232">
            <v>-1.5030563459999999</v>
          </cell>
          <cell r="AV232">
            <v>-0.34339999999999998</v>
          </cell>
          <cell r="AW232">
            <v>-0.34339999999999998</v>
          </cell>
          <cell r="AX232">
            <v>-6.0600000000000001E-2</v>
          </cell>
          <cell r="AY232">
            <v>-1.9070563459999998</v>
          </cell>
          <cell r="AZ232">
            <v>0</v>
          </cell>
          <cell r="BA232">
            <v>3.1031314739999996</v>
          </cell>
          <cell r="BC232">
            <v>0.61936430039862256</v>
          </cell>
          <cell r="BE232">
            <v>5.5E-2</v>
          </cell>
          <cell r="BF232">
            <v>0.06</v>
          </cell>
          <cell r="BG232">
            <v>5.7499999999999996E-2</v>
          </cell>
          <cell r="BH232">
            <v>53.967503895652172</v>
          </cell>
          <cell r="BI232">
            <v>0</v>
          </cell>
          <cell r="BJ232">
            <v>53.967503895652172</v>
          </cell>
          <cell r="BK232">
            <v>261033.9499999999</v>
          </cell>
          <cell r="BL232">
            <v>284764.30909090897</v>
          </cell>
          <cell r="BM232">
            <v>272899.1295454544</v>
          </cell>
          <cell r="BN232">
            <v>-4.0177753815532347E-3</v>
          </cell>
          <cell r="BO232">
            <v>55.125624168181794</v>
          </cell>
          <cell r="BP232">
            <v>-1.1581202725296222</v>
          </cell>
          <cell r="BQ232">
            <v>-2.1008746658293331E-2</v>
          </cell>
          <cell r="BS232">
            <v>200</v>
          </cell>
          <cell r="BT232">
            <v>195000</v>
          </cell>
          <cell r="BU232">
            <v>40</v>
          </cell>
          <cell r="BV232">
            <v>39000</v>
          </cell>
          <cell r="BW232">
            <v>234000</v>
          </cell>
          <cell r="BX232">
            <v>40000</v>
          </cell>
          <cell r="BY232">
            <v>274000</v>
          </cell>
          <cell r="CA232" t="str">
            <v>Taxes aren't  reassessed in the event of a sale.</v>
          </cell>
        </row>
        <row r="233">
          <cell r="C233">
            <v>225</v>
          </cell>
          <cell r="D233" t="str">
            <v>Heritage at Stone Ridge</v>
          </cell>
          <cell r="E233" t="str">
            <v>Heritage at Stone Ridge</v>
          </cell>
          <cell r="F233" t="str">
            <v>Boston Area</v>
          </cell>
          <cell r="G233" t="str">
            <v>N/A</v>
          </cell>
          <cell r="H233" t="str">
            <v>2 Littles Brook Ct</v>
          </cell>
          <cell r="I233" t="str">
            <v>Burlington</v>
          </cell>
          <cell r="J233" t="str">
            <v>MA</v>
          </cell>
          <cell r="K233" t="str">
            <v>01803</v>
          </cell>
          <cell r="L233" t="str">
            <v>Burlington, MA</v>
          </cell>
          <cell r="M233">
            <v>2005</v>
          </cell>
          <cell r="N233">
            <v>1</v>
          </cell>
          <cell r="O233">
            <v>180</v>
          </cell>
          <cell r="P233">
            <v>1117</v>
          </cell>
          <cell r="Q233">
            <v>0.98</v>
          </cell>
          <cell r="R233">
            <v>2251</v>
          </cell>
          <cell r="T233">
            <v>3</v>
          </cell>
          <cell r="U233">
            <v>0.05</v>
          </cell>
          <cell r="V233">
            <v>335000</v>
          </cell>
          <cell r="W233" t="str">
            <v>Cap Rate</v>
          </cell>
          <cell r="X233">
            <v>60</v>
          </cell>
          <cell r="Y233">
            <v>333333.33333333331</v>
          </cell>
          <cell r="Z233">
            <v>0.05</v>
          </cell>
          <cell r="AA233">
            <v>0</v>
          </cell>
          <cell r="AB233">
            <v>0.98</v>
          </cell>
          <cell r="AC233">
            <v>2388</v>
          </cell>
          <cell r="AD233">
            <v>180</v>
          </cell>
          <cell r="AE233">
            <v>1117</v>
          </cell>
          <cell r="AG233">
            <v>6.7500000000000004E-2</v>
          </cell>
          <cell r="AH233">
            <v>166.66666666666666</v>
          </cell>
          <cell r="AI233">
            <v>0.3</v>
          </cell>
          <cell r="AJ233">
            <v>175</v>
          </cell>
          <cell r="AK233">
            <v>18.005203999999999</v>
          </cell>
          <cell r="AL233">
            <v>3.2765870239199995</v>
          </cell>
          <cell r="AM233">
            <v>0</v>
          </cell>
          <cell r="AN233">
            <v>-5.3999999999999999E-2</v>
          </cell>
          <cell r="AO233">
            <v>3.2225870239199996</v>
          </cell>
          <cell r="AQ233">
            <v>5.15808</v>
          </cell>
          <cell r="AR233">
            <v>-0.34817040000000005</v>
          </cell>
          <cell r="AS233">
            <v>0.36</v>
          </cell>
          <cell r="AT233">
            <v>5.1699096000000004</v>
          </cell>
          <cell r="AU233">
            <v>-1.55097288</v>
          </cell>
          <cell r="AV233">
            <v>-0.378</v>
          </cell>
          <cell r="AW233">
            <v>-0.378</v>
          </cell>
          <cell r="AX233">
            <v>-5.3999999999999999E-2</v>
          </cell>
          <cell r="AY233">
            <v>-1.9829728799999999</v>
          </cell>
          <cell r="AZ233">
            <v>0</v>
          </cell>
          <cell r="BA233">
            <v>3.1869367200000003</v>
          </cell>
          <cell r="BC233">
            <v>0.61643954470693263</v>
          </cell>
          <cell r="BE233">
            <v>4.7500000000000001E-2</v>
          </cell>
          <cell r="BF233">
            <v>5.2499999999999998E-2</v>
          </cell>
          <cell r="BG233">
            <v>0.05</v>
          </cell>
          <cell r="BH233">
            <v>63.738734400000006</v>
          </cell>
          <cell r="BI233">
            <v>0</v>
          </cell>
          <cell r="BJ233">
            <v>63.738734400000006</v>
          </cell>
          <cell r="BK233">
            <v>342956.26666666666</v>
          </cell>
          <cell r="BL233">
            <v>379056.92631578946</v>
          </cell>
          <cell r="BM233">
            <v>361006.59649122809</v>
          </cell>
          <cell r="BN233">
            <v>1.0727504700015711E-2</v>
          </cell>
          <cell r="BO233">
            <v>64.981187368421061</v>
          </cell>
          <cell r="BP233">
            <v>-1.2424529684210555</v>
          </cell>
          <cell r="BQ233">
            <v>-1.9120194916980693E-2</v>
          </cell>
          <cell r="BS233">
            <v>225</v>
          </cell>
          <cell r="BT233">
            <v>251325</v>
          </cell>
          <cell r="BU233">
            <v>50</v>
          </cell>
          <cell r="BV233">
            <v>55850</v>
          </cell>
          <cell r="BW233">
            <v>307175</v>
          </cell>
          <cell r="BX233">
            <v>50000</v>
          </cell>
          <cell r="BY233">
            <v>357175</v>
          </cell>
          <cell r="CA233" t="str">
            <v>Taxes aren't  reassessed in the event of a sale.</v>
          </cell>
        </row>
        <row r="234">
          <cell r="C234">
            <v>226</v>
          </cell>
          <cell r="D234" t="str">
            <v>Rosecliff</v>
          </cell>
          <cell r="E234" t="str">
            <v>Rosecliff</v>
          </cell>
          <cell r="F234" t="str">
            <v>Boston Area</v>
          </cell>
          <cell r="G234" t="str">
            <v>N/A</v>
          </cell>
          <cell r="H234" t="str">
            <v>790 Willard St</v>
          </cell>
          <cell r="I234" t="str">
            <v>Quincy</v>
          </cell>
          <cell r="J234" t="str">
            <v>MA</v>
          </cell>
          <cell r="K234" t="str">
            <v>02169</v>
          </cell>
          <cell r="L234" t="str">
            <v>Quincy, MA</v>
          </cell>
          <cell r="M234">
            <v>1990</v>
          </cell>
          <cell r="N234">
            <v>1</v>
          </cell>
          <cell r="O234">
            <v>119</v>
          </cell>
          <cell r="P234">
            <v>933</v>
          </cell>
          <cell r="Q234">
            <v>0.95</v>
          </cell>
          <cell r="R234">
            <v>1917</v>
          </cell>
          <cell r="T234">
            <v>1</v>
          </cell>
          <cell r="U234">
            <v>5.2499999999999998E-2</v>
          </cell>
          <cell r="V234">
            <v>210000</v>
          </cell>
          <cell r="W234" t="str">
            <v>Per Unit</v>
          </cell>
          <cell r="X234">
            <v>24.99</v>
          </cell>
          <cell r="Y234">
            <v>210000</v>
          </cell>
          <cell r="Z234">
            <v>4.0016006402561026E-2</v>
          </cell>
          <cell r="AA234">
            <v>0.41608391608391609</v>
          </cell>
          <cell r="AB234">
            <v>0.95</v>
          </cell>
          <cell r="AC234">
            <v>2029.3333333333333</v>
          </cell>
          <cell r="AD234">
            <v>286</v>
          </cell>
          <cell r="AE234">
            <v>1023</v>
          </cell>
          <cell r="AG234">
            <v>6.7500000000000004E-2</v>
          </cell>
          <cell r="AH234">
            <v>166.66666666666666</v>
          </cell>
          <cell r="AI234">
            <v>0.3</v>
          </cell>
          <cell r="AJ234">
            <v>183.33333333333334</v>
          </cell>
          <cell r="AK234">
            <v>15.095768</v>
          </cell>
          <cell r="AL234">
            <v>4.3648809341280002</v>
          </cell>
          <cell r="AM234">
            <v>0</v>
          </cell>
          <cell r="AN234">
            <v>-8.5800000000000001E-2</v>
          </cell>
          <cell r="AO234">
            <v>4.2790809341280003</v>
          </cell>
          <cell r="AQ234">
            <v>6.9646719999999993</v>
          </cell>
          <cell r="AR234">
            <v>-0.47011535999999998</v>
          </cell>
          <cell r="AS234">
            <v>0.57199999999999995</v>
          </cell>
          <cell r="AT234">
            <v>7.0665566399999991</v>
          </cell>
          <cell r="AU234">
            <v>-2.1199669919999997</v>
          </cell>
          <cell r="AV234">
            <v>-0.62919999999999998</v>
          </cell>
          <cell r="AW234">
            <v>-0.62919999999999998</v>
          </cell>
          <cell r="AX234">
            <v>-8.5800000000000001E-2</v>
          </cell>
          <cell r="AY234">
            <v>-2.8349669919999996</v>
          </cell>
          <cell r="AZ234">
            <v>0</v>
          </cell>
          <cell r="BA234">
            <v>4.2315896479999999</v>
          </cell>
          <cell r="BC234">
            <v>0.5988191793506944</v>
          </cell>
          <cell r="BE234">
            <v>0.05</v>
          </cell>
          <cell r="BF234">
            <v>5.5E-2</v>
          </cell>
          <cell r="BG234">
            <v>5.2500000000000005E-2</v>
          </cell>
          <cell r="BH234">
            <v>80.601707580952379</v>
          </cell>
          <cell r="BI234">
            <v>0</v>
          </cell>
          <cell r="BJ234">
            <v>80.601707580952379</v>
          </cell>
          <cell r="BK234">
            <v>274468.50909090909</v>
          </cell>
          <cell r="BL234">
            <v>301915.36</v>
          </cell>
          <cell r="BM234">
            <v>288191.93454545457</v>
          </cell>
          <cell r="BN234">
            <v>9.3581344405104794E-3</v>
          </cell>
          <cell r="BO234">
            <v>82.422893279999997</v>
          </cell>
          <cell r="BP234">
            <v>-1.8211856990476178</v>
          </cell>
          <cell r="BQ234">
            <v>-2.2095629340028622E-2</v>
          </cell>
          <cell r="BS234">
            <v>200</v>
          </cell>
          <cell r="BT234">
            <v>204600</v>
          </cell>
          <cell r="BU234">
            <v>40</v>
          </cell>
          <cell r="BV234">
            <v>40920</v>
          </cell>
          <cell r="BW234">
            <v>245520</v>
          </cell>
          <cell r="BX234">
            <v>40000</v>
          </cell>
          <cell r="BY234">
            <v>285520</v>
          </cell>
          <cell r="CA234" t="str">
            <v>Taxes aren't  reassessed in the event of a sale.</v>
          </cell>
        </row>
        <row r="235">
          <cell r="C235">
            <v>227</v>
          </cell>
          <cell r="D235" t="str">
            <v>Watertown Square</v>
          </cell>
          <cell r="E235" t="str">
            <v>Watertown Square</v>
          </cell>
          <cell r="F235" t="str">
            <v>Boston Area</v>
          </cell>
          <cell r="G235" t="str">
            <v>N/A</v>
          </cell>
          <cell r="H235" t="str">
            <v>20 Watertown St</v>
          </cell>
          <cell r="I235" t="str">
            <v>Watertown</v>
          </cell>
          <cell r="J235" t="str">
            <v>MA</v>
          </cell>
          <cell r="K235" t="str">
            <v>02472</v>
          </cell>
          <cell r="L235" t="str">
            <v>Watertown, MA</v>
          </cell>
          <cell r="M235">
            <v>2005</v>
          </cell>
          <cell r="N235">
            <v>1</v>
          </cell>
          <cell r="O235">
            <v>134</v>
          </cell>
          <cell r="P235">
            <v>1062</v>
          </cell>
          <cell r="Q235">
            <v>0.93</v>
          </cell>
          <cell r="R235">
            <v>2521</v>
          </cell>
          <cell r="T235">
            <v>2.9</v>
          </cell>
          <cell r="U235">
            <v>0.05</v>
          </cell>
          <cell r="V235">
            <v>415000</v>
          </cell>
          <cell r="W235" t="str">
            <v>Cap Rate</v>
          </cell>
          <cell r="X235">
            <v>57.999999999999993</v>
          </cell>
          <cell r="Y235">
            <v>432835.82089552231</v>
          </cell>
          <cell r="Z235">
            <v>0.05</v>
          </cell>
          <cell r="AA235">
            <v>0</v>
          </cell>
          <cell r="AB235">
            <v>0.93</v>
          </cell>
          <cell r="AC235">
            <v>2597.3333333333335</v>
          </cell>
          <cell r="AD235">
            <v>134</v>
          </cell>
          <cell r="AE235">
            <v>1062</v>
          </cell>
          <cell r="AG235">
            <v>6.7500000000000004E-2</v>
          </cell>
          <cell r="AH235">
            <v>183.33333333333334</v>
          </cell>
          <cell r="AI235">
            <v>0.25</v>
          </cell>
          <cell r="AJ235">
            <v>233.33333333333334</v>
          </cell>
          <cell r="AK235">
            <v>20.648120000000002</v>
          </cell>
          <cell r="AL235">
            <v>2.7972834088800003</v>
          </cell>
          <cell r="AM235">
            <v>0</v>
          </cell>
          <cell r="AN235">
            <v>-4.02E-2</v>
          </cell>
          <cell r="AO235">
            <v>2.7570834088800003</v>
          </cell>
          <cell r="AQ235">
            <v>4.1765119999999998</v>
          </cell>
          <cell r="AR235">
            <v>-0.28191455999999998</v>
          </cell>
          <cell r="AS235">
            <v>0.29480000000000001</v>
          </cell>
          <cell r="AT235">
            <v>4.1893974399999996</v>
          </cell>
          <cell r="AU235">
            <v>-1.0473493599999999</v>
          </cell>
          <cell r="AV235">
            <v>-0.37519999999999998</v>
          </cell>
          <cell r="AW235">
            <v>-0.37519999999999998</v>
          </cell>
          <cell r="AX235">
            <v>-4.02E-2</v>
          </cell>
          <cell r="AY235">
            <v>-1.4627493599999999</v>
          </cell>
          <cell r="AZ235">
            <v>0</v>
          </cell>
          <cell r="BA235">
            <v>2.7266480799999995</v>
          </cell>
          <cell r="BC235">
            <v>0.65084492914570546</v>
          </cell>
          <cell r="BE235">
            <v>4.7500000000000001E-2</v>
          </cell>
          <cell r="BF235">
            <v>5.2499999999999998E-2</v>
          </cell>
          <cell r="BG235">
            <v>0.05</v>
          </cell>
          <cell r="BH235">
            <v>54.532961599999986</v>
          </cell>
          <cell r="BI235">
            <v>0</v>
          </cell>
          <cell r="BJ235">
            <v>54.532961599999986</v>
          </cell>
          <cell r="BK235">
            <v>393297.52380952385</v>
          </cell>
          <cell r="BL235">
            <v>434697.26315789478</v>
          </cell>
          <cell r="BM235">
            <v>413997.39348370931</v>
          </cell>
          <cell r="BN235">
            <v>0.21034174384946436</v>
          </cell>
          <cell r="BO235">
            <v>55.475650726817051</v>
          </cell>
          <cell r="BP235">
            <v>-0.94268912681706496</v>
          </cell>
          <cell r="BQ235">
            <v>-1.6992844869170076E-2</v>
          </cell>
          <cell r="BS235">
            <v>225</v>
          </cell>
          <cell r="BT235">
            <v>238950</v>
          </cell>
          <cell r="BU235">
            <v>50</v>
          </cell>
          <cell r="BV235">
            <v>53100</v>
          </cell>
          <cell r="BW235">
            <v>292050</v>
          </cell>
          <cell r="BX235">
            <v>50000</v>
          </cell>
          <cell r="BY235">
            <v>342050</v>
          </cell>
          <cell r="CA235" t="str">
            <v>Taxes aren't  reassessed in the event of a sale.</v>
          </cell>
        </row>
        <row r="236">
          <cell r="C236">
            <v>228</v>
          </cell>
          <cell r="D236" t="str">
            <v>Rosecliff II</v>
          </cell>
          <cell r="E236" t="str">
            <v>Rosecliff II</v>
          </cell>
          <cell r="F236" t="str">
            <v>Boston Area</v>
          </cell>
          <cell r="G236" t="str">
            <v>N/A</v>
          </cell>
          <cell r="H236" t="str">
            <v>N/A</v>
          </cell>
          <cell r="I236" t="str">
            <v>Quincy</v>
          </cell>
          <cell r="J236" t="str">
            <v>MA</v>
          </cell>
          <cell r="K236" t="str">
            <v>N/A</v>
          </cell>
          <cell r="L236" t="str">
            <v>Quincy, MA</v>
          </cell>
          <cell r="M236">
            <v>2005</v>
          </cell>
          <cell r="N236">
            <v>1</v>
          </cell>
          <cell r="O236">
            <v>130</v>
          </cell>
          <cell r="P236">
            <v>0</v>
          </cell>
          <cell r="Q236">
            <v>0</v>
          </cell>
          <cell r="R236">
            <v>0</v>
          </cell>
          <cell r="T236">
            <v>2.2000000000000002</v>
          </cell>
          <cell r="U236">
            <v>5.2499999999999998E-2</v>
          </cell>
          <cell r="V236">
            <v>325000</v>
          </cell>
          <cell r="W236" t="str">
            <v>Cap Rate</v>
          </cell>
          <cell r="X236">
            <v>41.904761904761912</v>
          </cell>
          <cell r="Y236">
            <v>322344.3223443224</v>
          </cell>
          <cell r="Z236">
            <v>5.2499999999999998E-2</v>
          </cell>
          <cell r="AA236" t="e">
            <v>#DIV/0!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C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T236">
            <v>0</v>
          </cell>
          <cell r="BV236">
            <v>0</v>
          </cell>
          <cell r="BW236">
            <v>0</v>
          </cell>
          <cell r="BY236">
            <v>0</v>
          </cell>
        </row>
        <row r="237">
          <cell r="C237">
            <v>229</v>
          </cell>
          <cell r="D237" t="str">
            <v>Harbor Steps</v>
          </cell>
          <cell r="E237" t="str">
            <v>Harbor Steps</v>
          </cell>
          <cell r="F237" t="str">
            <v>Seattle Area</v>
          </cell>
          <cell r="G237" t="str">
            <v>1221 First Avenue Seattle WA 98101</v>
          </cell>
          <cell r="H237" t="str">
            <v xml:space="preserve">1221 First Avenue </v>
          </cell>
          <cell r="I237" t="str">
            <v>Seattle</v>
          </cell>
          <cell r="J237" t="str">
            <v>WA</v>
          </cell>
          <cell r="K237" t="str">
            <v>98101</v>
          </cell>
          <cell r="L237" t="str">
            <v>Seattle, WA</v>
          </cell>
          <cell r="M237">
            <v>2000</v>
          </cell>
          <cell r="N237">
            <v>1</v>
          </cell>
          <cell r="O237">
            <v>758</v>
          </cell>
          <cell r="P237">
            <v>888</v>
          </cell>
          <cell r="Q237">
            <v>0.98</v>
          </cell>
          <cell r="R237">
            <v>2565</v>
          </cell>
          <cell r="T237">
            <v>17.5</v>
          </cell>
          <cell r="U237">
            <v>4.1000000000000002E-2</v>
          </cell>
          <cell r="V237">
            <v>503000</v>
          </cell>
          <cell r="W237" t="str">
            <v>Cap Rate</v>
          </cell>
          <cell r="X237">
            <v>426.82926829268291</v>
          </cell>
          <cell r="Y237">
            <v>563099.29853915947</v>
          </cell>
          <cell r="Z237">
            <v>4.1000000000000002E-2</v>
          </cell>
          <cell r="AA237">
            <v>0</v>
          </cell>
          <cell r="AB237">
            <v>0.98</v>
          </cell>
          <cell r="AC237">
            <v>2565</v>
          </cell>
          <cell r="AD237">
            <v>758</v>
          </cell>
          <cell r="AE237">
            <v>888</v>
          </cell>
          <cell r="AG237">
            <v>0.08</v>
          </cell>
          <cell r="AH237">
            <v>325</v>
          </cell>
          <cell r="AI237">
            <v>0.2</v>
          </cell>
          <cell r="AJ237">
            <v>0.12</v>
          </cell>
          <cell r="AK237">
            <v>21.907968</v>
          </cell>
          <cell r="AL237">
            <v>16.788908381183997</v>
          </cell>
          <cell r="AM237">
            <v>0</v>
          </cell>
          <cell r="AN237">
            <v>-0.22739999999999999</v>
          </cell>
          <cell r="AO237">
            <v>16.561508381183998</v>
          </cell>
          <cell r="AQ237">
            <v>23.331240000000001</v>
          </cell>
          <cell r="AR237">
            <v>-1.8664992</v>
          </cell>
          <cell r="AS237">
            <v>2.9561999999999999</v>
          </cell>
          <cell r="AT237">
            <v>24.4209408</v>
          </cell>
          <cell r="AU237">
            <v>-4.8841881600000008</v>
          </cell>
          <cell r="AV237">
            <v>-2.9305128959999998</v>
          </cell>
          <cell r="AW237">
            <v>-2.9454944705084749</v>
          </cell>
          <cell r="AX237">
            <v>-0.22739999999999999</v>
          </cell>
          <cell r="AY237">
            <v>-8.0570826305084751</v>
          </cell>
          <cell r="AZ237">
            <v>0</v>
          </cell>
          <cell r="BA237">
            <v>16.363858169491525</v>
          </cell>
          <cell r="BC237">
            <v>0.67007484697278841</v>
          </cell>
          <cell r="BE237">
            <v>4.1000000000000002E-2</v>
          </cell>
          <cell r="BF237">
            <v>4.3999999999999997E-2</v>
          </cell>
          <cell r="BG237">
            <v>4.2499999999999996E-2</v>
          </cell>
          <cell r="BH237">
            <v>385.03195692921241</v>
          </cell>
          <cell r="BI237">
            <v>0</v>
          </cell>
          <cell r="BJ237">
            <v>385.03195692921241</v>
          </cell>
          <cell r="BK237">
            <v>497908.36363636365</v>
          </cell>
          <cell r="BL237">
            <v>534340.68292682921</v>
          </cell>
          <cell r="BM237">
            <v>516124.52328159643</v>
          </cell>
          <cell r="BN237">
            <v>-0.15004854212239571</v>
          </cell>
          <cell r="BO237">
            <v>391.22238864745009</v>
          </cell>
          <cell r="BP237">
            <v>-6.1904317182376758</v>
          </cell>
          <cell r="BQ237">
            <v>-1.5823306379881497E-2</v>
          </cell>
          <cell r="BS237">
            <v>550</v>
          </cell>
          <cell r="BT237">
            <v>488400</v>
          </cell>
          <cell r="BU237">
            <v>55</v>
          </cell>
          <cell r="BV237">
            <v>48840</v>
          </cell>
          <cell r="BW237">
            <v>537240</v>
          </cell>
          <cell r="BX237">
            <v>70000</v>
          </cell>
          <cell r="BY237">
            <v>607240</v>
          </cell>
          <cell r="CA237">
            <v>0.85</v>
          </cell>
          <cell r="CB237">
            <v>1</v>
          </cell>
          <cell r="CC237">
            <v>8.9999999999999993E-3</v>
          </cell>
          <cell r="CD237" t="str">
            <v>N/A</v>
          </cell>
        </row>
        <row r="238">
          <cell r="C238">
            <v>230</v>
          </cell>
          <cell r="D238" t="str">
            <v>Centennial (fka Centennial Court &amp; Centennial Tower)</v>
          </cell>
          <cell r="E238" t="str">
            <v>Centennial (fka Centennial Court &amp; Centennial Tower)</v>
          </cell>
          <cell r="F238" t="str">
            <v>Seattle Area</v>
          </cell>
          <cell r="G238" t="str">
            <v>2515 Fourth Ave Seattle WA 98121</v>
          </cell>
          <cell r="H238" t="str">
            <v xml:space="preserve">2515 Fourth Ave </v>
          </cell>
          <cell r="I238" t="str">
            <v>Seattle</v>
          </cell>
          <cell r="J238" t="str">
            <v>WA</v>
          </cell>
          <cell r="K238" t="str">
            <v>98121</v>
          </cell>
          <cell r="L238" t="str">
            <v>Seattle, WA</v>
          </cell>
          <cell r="M238">
            <v>2001</v>
          </cell>
          <cell r="N238">
            <v>1</v>
          </cell>
          <cell r="O238">
            <v>408</v>
          </cell>
          <cell r="P238">
            <v>697</v>
          </cell>
          <cell r="Q238">
            <v>0.95</v>
          </cell>
          <cell r="R238">
            <v>1814</v>
          </cell>
          <cell r="T238">
            <v>7.7</v>
          </cell>
          <cell r="U238">
            <v>4.2500000000000003E-2</v>
          </cell>
          <cell r="V238">
            <v>343000</v>
          </cell>
          <cell r="W238" t="str">
            <v>Cap Rate</v>
          </cell>
          <cell r="X238">
            <v>181.17647058823528</v>
          </cell>
          <cell r="Y238">
            <v>444059.97693194926</v>
          </cell>
          <cell r="Z238">
            <v>4.2500000000000003E-2</v>
          </cell>
          <cell r="AA238">
            <v>0</v>
          </cell>
          <cell r="AB238">
            <v>0.95</v>
          </cell>
          <cell r="AC238">
            <v>1814</v>
          </cell>
          <cell r="AD238">
            <v>408</v>
          </cell>
          <cell r="AE238">
            <v>697</v>
          </cell>
          <cell r="AG238">
            <v>0.08</v>
          </cell>
          <cell r="AH238">
            <v>325</v>
          </cell>
          <cell r="AI238">
            <v>0.2</v>
          </cell>
          <cell r="AJ238">
            <v>0.12</v>
          </cell>
          <cell r="AK238">
            <v>16.2700608</v>
          </cell>
          <cell r="AL238">
            <v>6.7112048392703993</v>
          </cell>
          <cell r="AM238">
            <v>0</v>
          </cell>
          <cell r="AN238">
            <v>-0.12239999999999999</v>
          </cell>
          <cell r="AO238">
            <v>6.5888048392703995</v>
          </cell>
          <cell r="AQ238">
            <v>8.8813440000000003</v>
          </cell>
          <cell r="AR238">
            <v>-0.71050752000000006</v>
          </cell>
          <cell r="AS238">
            <v>1.5911999999999999</v>
          </cell>
          <cell r="AT238">
            <v>9.7620364800000008</v>
          </cell>
          <cell r="AU238">
            <v>-1.9524072960000003</v>
          </cell>
          <cell r="AV238">
            <v>-1.1714443776000001</v>
          </cell>
          <cell r="AW238">
            <v>-1.1726281806101697</v>
          </cell>
          <cell r="AX238">
            <v>-0.12239999999999999</v>
          </cell>
          <cell r="AY238">
            <v>-3.2474354766101698</v>
          </cell>
          <cell r="AZ238">
            <v>0</v>
          </cell>
          <cell r="BA238">
            <v>6.5146010033898314</v>
          </cell>
          <cell r="BC238">
            <v>0.66734036660656193</v>
          </cell>
          <cell r="BE238">
            <v>4.1000000000000002E-2</v>
          </cell>
          <cell r="BF238">
            <v>4.3999999999999997E-2</v>
          </cell>
          <cell r="BG238">
            <v>4.2499999999999996E-2</v>
          </cell>
          <cell r="BH238">
            <v>153.28472949152547</v>
          </cell>
          <cell r="BI238">
            <v>0</v>
          </cell>
          <cell r="BJ238">
            <v>153.28472949152547</v>
          </cell>
          <cell r="BK238">
            <v>369774.10909090913</v>
          </cell>
          <cell r="BL238">
            <v>396830.7512195122</v>
          </cell>
          <cell r="BM238">
            <v>383302.43015521066</v>
          </cell>
          <cell r="BN238">
            <v>-0.20424669617029667</v>
          </cell>
          <cell r="BO238">
            <v>156.38739150332594</v>
          </cell>
          <cell r="BP238">
            <v>-3.1026620118004757</v>
          </cell>
          <cell r="BQ238">
            <v>-1.9839591810919655E-2</v>
          </cell>
          <cell r="BS238">
            <v>550</v>
          </cell>
          <cell r="BT238">
            <v>383350</v>
          </cell>
          <cell r="BU238">
            <v>55</v>
          </cell>
          <cell r="BV238">
            <v>38335</v>
          </cell>
          <cell r="BW238">
            <v>421685</v>
          </cell>
          <cell r="BX238">
            <v>60000</v>
          </cell>
          <cell r="BY238">
            <v>481685</v>
          </cell>
          <cell r="CA238">
            <v>0.85</v>
          </cell>
          <cell r="CB238">
            <v>1</v>
          </cell>
          <cell r="CC238">
            <v>8.9999999999999993E-3</v>
          </cell>
          <cell r="CD238" t="str">
            <v>N/A</v>
          </cell>
        </row>
        <row r="239">
          <cell r="C239">
            <v>231</v>
          </cell>
          <cell r="D239" t="str">
            <v>Olympus Towers</v>
          </cell>
          <cell r="E239" t="str">
            <v>Olympus Towers</v>
          </cell>
          <cell r="F239" t="str">
            <v>Seattle Area</v>
          </cell>
          <cell r="G239" t="str">
            <v>2801 Western Avenue Seattle WA 98121</v>
          </cell>
          <cell r="H239" t="str">
            <v xml:space="preserve">2801 Western Avenue </v>
          </cell>
          <cell r="I239" t="str">
            <v>Seattle</v>
          </cell>
          <cell r="J239" t="str">
            <v>WA</v>
          </cell>
          <cell r="K239" t="str">
            <v>98121</v>
          </cell>
          <cell r="L239" t="str">
            <v>Seattle, WA</v>
          </cell>
          <cell r="M239">
            <v>2000</v>
          </cell>
          <cell r="N239">
            <v>1</v>
          </cell>
          <cell r="O239">
            <v>328</v>
          </cell>
          <cell r="P239">
            <v>917</v>
          </cell>
          <cell r="Q239">
            <v>0.97</v>
          </cell>
          <cell r="R239">
            <v>2515</v>
          </cell>
          <cell r="T239">
            <v>7.5</v>
          </cell>
          <cell r="U239">
            <v>4.2500000000000003E-2</v>
          </cell>
          <cell r="V239">
            <v>476000</v>
          </cell>
          <cell r="W239" t="str">
            <v>Cap Rate</v>
          </cell>
          <cell r="X239">
            <v>176.47058823529412</v>
          </cell>
          <cell r="Y239">
            <v>538020.08608321368</v>
          </cell>
          <cell r="Z239">
            <v>4.2500000000000003E-2</v>
          </cell>
          <cell r="AA239">
            <v>0</v>
          </cell>
          <cell r="AB239">
            <v>0.97</v>
          </cell>
          <cell r="AC239">
            <v>2515</v>
          </cell>
          <cell r="AD239">
            <v>328</v>
          </cell>
          <cell r="AE239">
            <v>917</v>
          </cell>
          <cell r="AG239">
            <v>0.08</v>
          </cell>
          <cell r="AH239">
            <v>325</v>
          </cell>
          <cell r="AI239">
            <v>0.2</v>
          </cell>
          <cell r="AJ239">
            <v>0.12</v>
          </cell>
          <cell r="AK239">
            <v>21.532608</v>
          </cell>
          <cell r="AL239">
            <v>7.1403850736639987</v>
          </cell>
          <cell r="AM239">
            <v>0</v>
          </cell>
          <cell r="AN239">
            <v>-9.8400000000000001E-2</v>
          </cell>
          <cell r="AO239">
            <v>7.0419850736639988</v>
          </cell>
          <cell r="AQ239">
            <v>9.8990399999999994</v>
          </cell>
          <cell r="AR239">
            <v>-0.79192319999999994</v>
          </cell>
          <cell r="AS239">
            <v>1.2791999999999999</v>
          </cell>
          <cell r="AT239">
            <v>10.386316799999999</v>
          </cell>
          <cell r="AU239">
            <v>-2.0772633599999999</v>
          </cell>
          <cell r="AV239">
            <v>-1.2463580159999998</v>
          </cell>
          <cell r="AW239">
            <v>-1.2524725586440679</v>
          </cell>
          <cell r="AX239">
            <v>-9.8400000000000001E-2</v>
          </cell>
          <cell r="AY239">
            <v>-3.4281359186440676</v>
          </cell>
          <cell r="AZ239">
            <v>0</v>
          </cell>
          <cell r="BA239">
            <v>6.9581808813559318</v>
          </cell>
          <cell r="BC239">
            <v>0.66993728530944985</v>
          </cell>
          <cell r="BE239">
            <v>4.1000000000000002E-2</v>
          </cell>
          <cell r="BF239">
            <v>4.3999999999999997E-2</v>
          </cell>
          <cell r="BG239">
            <v>4.2499999999999996E-2</v>
          </cell>
          <cell r="BH239">
            <v>163.72190309072784</v>
          </cell>
          <cell r="BI239">
            <v>0</v>
          </cell>
          <cell r="BJ239">
            <v>163.72190309072784</v>
          </cell>
          <cell r="BK239">
            <v>489377.45454545453</v>
          </cell>
          <cell r="BL239">
            <v>525185.5609756097</v>
          </cell>
          <cell r="BM239">
            <v>507281.50776053208</v>
          </cell>
          <cell r="BN239">
            <v>-0.17486355756804073</v>
          </cell>
          <cell r="BO239">
            <v>166.38833454545454</v>
          </cell>
          <cell r="BP239">
            <v>-2.6664314547267054</v>
          </cell>
          <cell r="BQ239">
            <v>-1.6025350947895256E-2</v>
          </cell>
          <cell r="BS239">
            <v>550</v>
          </cell>
          <cell r="BT239">
            <v>504350</v>
          </cell>
          <cell r="BU239">
            <v>55</v>
          </cell>
          <cell r="BV239">
            <v>50435</v>
          </cell>
          <cell r="BW239">
            <v>554785</v>
          </cell>
          <cell r="BX239">
            <v>60000</v>
          </cell>
          <cell r="BY239">
            <v>614785</v>
          </cell>
          <cell r="CA239">
            <v>0.85</v>
          </cell>
          <cell r="CB239">
            <v>1</v>
          </cell>
          <cell r="CC239">
            <v>8.9999999999999993E-3</v>
          </cell>
          <cell r="CD239" t="str">
            <v>N/A</v>
          </cell>
        </row>
        <row r="240">
          <cell r="C240">
            <v>232</v>
          </cell>
          <cell r="D240" t="str">
            <v>Odin</v>
          </cell>
          <cell r="E240" t="str">
            <v>Odin</v>
          </cell>
          <cell r="F240" t="str">
            <v>Seattle Area</v>
          </cell>
          <cell r="G240" t="str">
            <v>5398 Russell Ave NW Seattle WA 98107</v>
          </cell>
          <cell r="H240" t="str">
            <v xml:space="preserve">5398 Russell Ave NW </v>
          </cell>
          <cell r="I240" t="str">
            <v>Seattle</v>
          </cell>
          <cell r="J240" t="str">
            <v>WA</v>
          </cell>
          <cell r="K240" t="str">
            <v>98107</v>
          </cell>
          <cell r="L240" t="str">
            <v>Seattle, WA</v>
          </cell>
          <cell r="M240">
            <v>2016</v>
          </cell>
          <cell r="N240">
            <v>1</v>
          </cell>
          <cell r="O240">
            <v>301</v>
          </cell>
          <cell r="P240">
            <v>657</v>
          </cell>
          <cell r="Q240">
            <v>0.96</v>
          </cell>
          <cell r="R240">
            <v>2055</v>
          </cell>
          <cell r="T240">
            <v>6.1</v>
          </cell>
          <cell r="U240">
            <v>4.2500000000000003E-2</v>
          </cell>
          <cell r="V240">
            <v>389000</v>
          </cell>
          <cell r="W240" t="str">
            <v>Cap Rate</v>
          </cell>
          <cell r="X240">
            <v>143.52941176470586</v>
          </cell>
          <cell r="Y240">
            <v>476841.89955051785</v>
          </cell>
          <cell r="Z240">
            <v>4.2500000000000003E-2</v>
          </cell>
          <cell r="AA240">
            <v>0</v>
          </cell>
          <cell r="AB240">
            <v>0.96</v>
          </cell>
          <cell r="AC240">
            <v>2055</v>
          </cell>
          <cell r="AD240">
            <v>301</v>
          </cell>
          <cell r="AE240">
            <v>657</v>
          </cell>
          <cell r="AG240">
            <v>0.08</v>
          </cell>
          <cell r="AH240">
            <v>275</v>
          </cell>
          <cell r="AI240">
            <v>0.2</v>
          </cell>
          <cell r="AJ240">
            <v>0.12</v>
          </cell>
          <cell r="AK240">
            <v>17.671296000000002</v>
          </cell>
          <cell r="AL240">
            <v>5.3775697570559995</v>
          </cell>
          <cell r="AM240">
            <v>0</v>
          </cell>
          <cell r="AN240">
            <v>-9.0300000000000005E-2</v>
          </cell>
          <cell r="AO240">
            <v>5.2872697570559994</v>
          </cell>
          <cell r="AQ240">
            <v>7.4226599999999996</v>
          </cell>
          <cell r="AR240">
            <v>-0.59381280000000003</v>
          </cell>
          <cell r="AS240">
            <v>0.99329999999999996</v>
          </cell>
          <cell r="AT240">
            <v>7.822147199999999</v>
          </cell>
          <cell r="AU240">
            <v>-1.5644294399999998</v>
          </cell>
          <cell r="AV240">
            <v>-0.93865766399999984</v>
          </cell>
          <cell r="AW240">
            <v>-0.94079253966101695</v>
          </cell>
          <cell r="AX240">
            <v>-9.0300000000000005E-2</v>
          </cell>
          <cell r="AY240">
            <v>-2.5955219796610169</v>
          </cell>
          <cell r="AZ240">
            <v>0</v>
          </cell>
          <cell r="BA240">
            <v>5.226625220338982</v>
          </cell>
          <cell r="BC240">
            <v>0.66818292812732838</v>
          </cell>
          <cell r="BE240">
            <v>4.1000000000000002E-2</v>
          </cell>
          <cell r="BF240">
            <v>4.3999999999999997E-2</v>
          </cell>
          <cell r="BG240">
            <v>4.2499999999999996E-2</v>
          </cell>
          <cell r="BH240">
            <v>122.97941694915252</v>
          </cell>
          <cell r="BI240">
            <v>0</v>
          </cell>
          <cell r="BJ240">
            <v>122.97941694915252</v>
          </cell>
          <cell r="BK240">
            <v>401620.36363636371</v>
          </cell>
          <cell r="BL240">
            <v>431007.21951219515</v>
          </cell>
          <cell r="BM240">
            <v>416313.79157427943</v>
          </cell>
          <cell r="BN240">
            <v>6.6883106939198633E-2</v>
          </cell>
          <cell r="BO240">
            <v>125.31045126385811</v>
          </cell>
          <cell r="BP240">
            <v>-2.3310343147055903</v>
          </cell>
          <cell r="BQ240">
            <v>-1.8602074218033726E-2</v>
          </cell>
          <cell r="BS240">
            <v>450</v>
          </cell>
          <cell r="BT240">
            <v>295650</v>
          </cell>
          <cell r="BU240">
            <v>45</v>
          </cell>
          <cell r="BV240">
            <v>29565</v>
          </cell>
          <cell r="BW240">
            <v>325215</v>
          </cell>
          <cell r="BX240">
            <v>65000</v>
          </cell>
          <cell r="BY240">
            <v>390215</v>
          </cell>
          <cell r="CA240">
            <v>0.85</v>
          </cell>
          <cell r="CB240">
            <v>1</v>
          </cell>
          <cell r="CC240">
            <v>8.9999999999999993E-3</v>
          </cell>
          <cell r="CD240" t="str">
            <v>N/A</v>
          </cell>
        </row>
        <row r="241">
          <cell r="C241">
            <v>233</v>
          </cell>
          <cell r="D241" t="str">
            <v>Urbana (fka Market Street Landing)</v>
          </cell>
          <cell r="E241" t="str">
            <v>Urbana (fka Market Street Landing)</v>
          </cell>
          <cell r="F241" t="str">
            <v>Seattle Area</v>
          </cell>
          <cell r="G241" t="str">
            <v>1501 NW 56th Street Seattle WA 98107</v>
          </cell>
          <cell r="H241" t="str">
            <v xml:space="preserve">1501 NW 56th Street </v>
          </cell>
          <cell r="I241" t="str">
            <v>Seattle</v>
          </cell>
          <cell r="J241" t="str">
            <v>WA</v>
          </cell>
          <cell r="K241" t="str">
            <v>98107</v>
          </cell>
          <cell r="L241" t="str">
            <v>Seattle, WA</v>
          </cell>
          <cell r="M241">
            <v>2014</v>
          </cell>
          <cell r="N241">
            <v>1</v>
          </cell>
          <cell r="O241">
            <v>287</v>
          </cell>
          <cell r="P241">
            <v>788</v>
          </cell>
          <cell r="Q241">
            <v>0.96</v>
          </cell>
          <cell r="R241">
            <v>2042</v>
          </cell>
          <cell r="T241">
            <v>5.6</v>
          </cell>
          <cell r="U241">
            <v>4.2500000000000003E-2</v>
          </cell>
          <cell r="V241">
            <v>386000</v>
          </cell>
          <cell r="W241" t="str">
            <v>Cap Rate</v>
          </cell>
          <cell r="X241">
            <v>131.76470588235293</v>
          </cell>
          <cell r="Y241">
            <v>459110.47345767572</v>
          </cell>
          <cell r="Z241">
            <v>4.2500000000000003E-2</v>
          </cell>
          <cell r="AA241">
            <v>0</v>
          </cell>
          <cell r="AB241">
            <v>0.96</v>
          </cell>
          <cell r="AC241">
            <v>2042</v>
          </cell>
          <cell r="AD241">
            <v>287</v>
          </cell>
          <cell r="AE241">
            <v>788</v>
          </cell>
          <cell r="AG241">
            <v>0.08</v>
          </cell>
          <cell r="AH241">
            <v>275</v>
          </cell>
          <cell r="AI241">
            <v>0.2</v>
          </cell>
          <cell r="AJ241">
            <v>0.12</v>
          </cell>
          <cell r="AK241">
            <v>17.573702400000002</v>
          </cell>
          <cell r="AL241">
            <v>5.0991327672768003</v>
          </cell>
          <cell r="AM241">
            <v>0</v>
          </cell>
          <cell r="AN241">
            <v>-8.6099999999999996E-2</v>
          </cell>
          <cell r="AO241">
            <v>5.0130327672768003</v>
          </cell>
          <cell r="AQ241">
            <v>7.032648</v>
          </cell>
          <cell r="AR241">
            <v>-0.56261183999999997</v>
          </cell>
          <cell r="AS241">
            <v>0.94710000000000005</v>
          </cell>
          <cell r="AT241">
            <v>7.4171361600000001</v>
          </cell>
          <cell r="AU241">
            <v>-1.4834272320000002</v>
          </cell>
          <cell r="AV241">
            <v>-0.89005633919999994</v>
          </cell>
          <cell r="AW241">
            <v>-0.89200814155932207</v>
          </cell>
          <cell r="AX241">
            <v>-8.6099999999999996E-2</v>
          </cell>
          <cell r="AY241">
            <v>-2.4615353735593222</v>
          </cell>
          <cell r="AZ241">
            <v>0</v>
          </cell>
          <cell r="BA241">
            <v>4.9556007864406784</v>
          </cell>
          <cell r="BC241">
            <v>0.66812859836196914</v>
          </cell>
          <cell r="BE241">
            <v>4.1000000000000002E-2</v>
          </cell>
          <cell r="BF241">
            <v>4.3999999999999997E-2</v>
          </cell>
          <cell r="BG241">
            <v>4.2499999999999996E-2</v>
          </cell>
          <cell r="BH241">
            <v>116.60237144566302</v>
          </cell>
          <cell r="BI241">
            <v>0</v>
          </cell>
          <cell r="BJ241">
            <v>116.60237144566302</v>
          </cell>
          <cell r="BK241">
            <v>399402.32727272733</v>
          </cell>
          <cell r="BL241">
            <v>428626.88780487812</v>
          </cell>
          <cell r="BM241">
            <v>414014.60753880272</v>
          </cell>
          <cell r="BN241">
            <v>4.3593989561410362E-2</v>
          </cell>
          <cell r="BO241">
            <v>118.82219236363638</v>
          </cell>
          <cell r="BP241">
            <v>-2.219820917973351</v>
          </cell>
          <cell r="BQ241">
            <v>-1.8681871406478923E-2</v>
          </cell>
          <cell r="BS241">
            <v>400</v>
          </cell>
          <cell r="BT241">
            <v>315200</v>
          </cell>
          <cell r="BU241">
            <v>40</v>
          </cell>
          <cell r="BV241">
            <v>31520</v>
          </cell>
          <cell r="BW241">
            <v>346720</v>
          </cell>
          <cell r="BX241">
            <v>50000</v>
          </cell>
          <cell r="BY241">
            <v>396720</v>
          </cell>
          <cell r="CA241">
            <v>0.85</v>
          </cell>
          <cell r="CB241">
            <v>1</v>
          </cell>
          <cell r="CC241">
            <v>8.9999999999999993E-3</v>
          </cell>
          <cell r="CD241" t="str">
            <v>N/A</v>
          </cell>
        </row>
        <row r="242">
          <cell r="C242">
            <v>234</v>
          </cell>
          <cell r="D242" t="str">
            <v>Moda</v>
          </cell>
          <cell r="E242" t="str">
            <v>Moda</v>
          </cell>
          <cell r="F242" t="str">
            <v>Seattle Area</v>
          </cell>
          <cell r="G242" t="str">
            <v>2312 3rd Avenue Seattle WA 98121</v>
          </cell>
          <cell r="H242" t="str">
            <v xml:space="preserve">2312 3rd Avenue </v>
          </cell>
          <cell r="I242" t="str">
            <v>Seattle</v>
          </cell>
          <cell r="J242" t="str">
            <v>WA</v>
          </cell>
          <cell r="K242" t="str">
            <v>98121</v>
          </cell>
          <cell r="L242" t="str">
            <v>Seattle, WA</v>
          </cell>
          <cell r="M242">
            <v>2009</v>
          </cell>
          <cell r="N242">
            <v>1</v>
          </cell>
          <cell r="O242">
            <v>251</v>
          </cell>
          <cell r="P242">
            <v>456</v>
          </cell>
          <cell r="Q242">
            <v>0.96</v>
          </cell>
          <cell r="R242">
            <v>1642</v>
          </cell>
          <cell r="T242">
            <v>4</v>
          </cell>
          <cell r="U242">
            <v>4.2999999999999997E-2</v>
          </cell>
          <cell r="V242">
            <v>307000</v>
          </cell>
          <cell r="W242" t="str">
            <v>Cap Rate</v>
          </cell>
          <cell r="X242">
            <v>93.023255813953497</v>
          </cell>
          <cell r="Y242">
            <v>370610.58093208569</v>
          </cell>
          <cell r="Z242">
            <v>4.2999999999999997E-2</v>
          </cell>
          <cell r="AA242">
            <v>0</v>
          </cell>
          <cell r="AB242">
            <v>0.96</v>
          </cell>
          <cell r="AC242">
            <v>1642</v>
          </cell>
          <cell r="AD242">
            <v>251</v>
          </cell>
          <cell r="AE242">
            <v>456</v>
          </cell>
          <cell r="AG242">
            <v>0.08</v>
          </cell>
          <cell r="AH242">
            <v>275</v>
          </cell>
          <cell r="AI242">
            <v>0.2</v>
          </cell>
          <cell r="AJ242">
            <v>0.12</v>
          </cell>
          <cell r="AK242">
            <v>14.570822399999997</v>
          </cell>
          <cell r="AL242">
            <v>3.6975064630463992</v>
          </cell>
          <cell r="AM242">
            <v>0</v>
          </cell>
          <cell r="AN242">
            <v>-7.5300000000000006E-2</v>
          </cell>
          <cell r="AO242">
            <v>3.6222064630463993</v>
          </cell>
          <cell r="AQ242">
            <v>4.9457040000000001</v>
          </cell>
          <cell r="AR242">
            <v>-0.39565632000000001</v>
          </cell>
          <cell r="AS242">
            <v>0.82830000000000004</v>
          </cell>
          <cell r="AT242">
            <v>5.378347680000001</v>
          </cell>
          <cell r="AU242">
            <v>-1.0756695360000001</v>
          </cell>
          <cell r="AV242">
            <v>-0.64540172160000009</v>
          </cell>
          <cell r="AW242">
            <v>-0.6448542931525425</v>
          </cell>
          <cell r="AX242">
            <v>-7.5300000000000006E-2</v>
          </cell>
          <cell r="AY242">
            <v>-1.7958238291525426</v>
          </cell>
          <cell r="AZ242">
            <v>0</v>
          </cell>
          <cell r="BA242">
            <v>3.5825238508474584</v>
          </cell>
          <cell r="BC242">
            <v>0.6661012013353993</v>
          </cell>
          <cell r="BE242">
            <v>4.1000000000000002E-2</v>
          </cell>
          <cell r="BF242">
            <v>4.3999999999999997E-2</v>
          </cell>
          <cell r="BG242">
            <v>4.2499999999999996E-2</v>
          </cell>
          <cell r="BH242">
            <v>84.294678843469612</v>
          </cell>
          <cell r="BI242">
            <v>0</v>
          </cell>
          <cell r="BJ242">
            <v>84.294678843469612</v>
          </cell>
          <cell r="BK242">
            <v>331155.05454545451</v>
          </cell>
          <cell r="BL242">
            <v>355385.91219512187</v>
          </cell>
          <cell r="BM242">
            <v>343270.48337028816</v>
          </cell>
          <cell r="BN242">
            <v>7.0045147662993079E-2</v>
          </cell>
          <cell r="BO242">
            <v>86.160891325942316</v>
          </cell>
          <cell r="BP242">
            <v>-1.8662124824727044</v>
          </cell>
          <cell r="BQ242">
            <v>-2.1659623684867846E-2</v>
          </cell>
          <cell r="BS242">
            <v>500</v>
          </cell>
          <cell r="BT242">
            <v>228000</v>
          </cell>
          <cell r="BU242">
            <v>50</v>
          </cell>
          <cell r="BV242">
            <v>22800</v>
          </cell>
          <cell r="BW242">
            <v>250800</v>
          </cell>
          <cell r="BX242">
            <v>70000</v>
          </cell>
          <cell r="BY242">
            <v>320800</v>
          </cell>
          <cell r="CA242">
            <v>0.85</v>
          </cell>
          <cell r="CB242">
            <v>1</v>
          </cell>
          <cell r="CC242">
            <v>8.9999999999999993E-3</v>
          </cell>
          <cell r="CD242" t="str">
            <v>N/A</v>
          </cell>
        </row>
        <row r="243">
          <cell r="C243">
            <v>235</v>
          </cell>
          <cell r="D243" t="str">
            <v>Junction 47 (fka West Seattle)</v>
          </cell>
          <cell r="E243" t="str">
            <v>Junction 47 (fka West Seattle)</v>
          </cell>
          <cell r="F243" t="str">
            <v>Seattle Area</v>
          </cell>
          <cell r="G243" t="str">
            <v>4715 42nd Ave SW Seattle WA 98116</v>
          </cell>
          <cell r="H243" t="str">
            <v xml:space="preserve">4715 42nd Ave SW </v>
          </cell>
          <cell r="I243" t="str">
            <v>Seattle</v>
          </cell>
          <cell r="J243" t="str">
            <v>WA</v>
          </cell>
          <cell r="K243" t="str">
            <v>98116</v>
          </cell>
          <cell r="L243" t="str">
            <v>Seattle, WA</v>
          </cell>
          <cell r="M243">
            <v>2015</v>
          </cell>
          <cell r="N243">
            <v>1</v>
          </cell>
          <cell r="O243">
            <v>206</v>
          </cell>
          <cell r="P243">
            <v>666</v>
          </cell>
          <cell r="Q243">
            <v>0.97</v>
          </cell>
          <cell r="R243">
            <v>1938</v>
          </cell>
          <cell r="T243">
            <v>3.7</v>
          </cell>
          <cell r="U243">
            <v>4.2500000000000003E-2</v>
          </cell>
          <cell r="V243">
            <v>367000</v>
          </cell>
          <cell r="W243" t="str">
            <v>Cap Rate</v>
          </cell>
          <cell r="X243">
            <v>87.058823529411768</v>
          </cell>
          <cell r="Y243">
            <v>422615.648201028</v>
          </cell>
          <cell r="Z243">
            <v>4.2500000000000003E-2</v>
          </cell>
          <cell r="AA243">
            <v>0</v>
          </cell>
          <cell r="AB243">
            <v>0.97</v>
          </cell>
          <cell r="AC243">
            <v>1938</v>
          </cell>
          <cell r="AD243">
            <v>206</v>
          </cell>
          <cell r="AE243">
            <v>666</v>
          </cell>
          <cell r="AG243">
            <v>0.08</v>
          </cell>
          <cell r="AH243">
            <v>275</v>
          </cell>
          <cell r="AI243">
            <v>0.2</v>
          </cell>
          <cell r="AJ243">
            <v>0.12</v>
          </cell>
          <cell r="AK243">
            <v>16.792953599999997</v>
          </cell>
          <cell r="AL243">
            <v>3.4974012744575989</v>
          </cell>
          <cell r="AM243">
            <v>0</v>
          </cell>
          <cell r="AN243">
            <v>-6.1800000000000001E-2</v>
          </cell>
          <cell r="AO243">
            <v>3.435601274457599</v>
          </cell>
          <cell r="AQ243">
            <v>4.7907359999999999</v>
          </cell>
          <cell r="AR243">
            <v>-0.38325888000000002</v>
          </cell>
          <cell r="AS243">
            <v>0.67979999999999996</v>
          </cell>
          <cell r="AT243">
            <v>5.0872771200000004</v>
          </cell>
          <cell r="AU243">
            <v>-1.0174554240000002</v>
          </cell>
          <cell r="AV243">
            <v>-0.6104732544</v>
          </cell>
          <cell r="AW243">
            <v>-0.61139314006779666</v>
          </cell>
          <cell r="AX243">
            <v>-6.1800000000000001E-2</v>
          </cell>
          <cell r="AY243">
            <v>-1.6906485640677971</v>
          </cell>
          <cell r="AZ243">
            <v>0</v>
          </cell>
          <cell r="BA243">
            <v>3.3966285559322031</v>
          </cell>
          <cell r="BC243">
            <v>0.66767122682953095</v>
          </cell>
          <cell r="BE243">
            <v>4.1000000000000002E-2</v>
          </cell>
          <cell r="BF243">
            <v>4.3999999999999997E-2</v>
          </cell>
          <cell r="BG243">
            <v>4.2499999999999996E-2</v>
          </cell>
          <cell r="BH243">
            <v>79.920671904287147</v>
          </cell>
          <cell r="BI243">
            <v>0</v>
          </cell>
          <cell r="BJ243">
            <v>79.920671904287147</v>
          </cell>
          <cell r="BK243">
            <v>381658.03636363632</v>
          </cell>
          <cell r="BL243">
            <v>409584.23414634139</v>
          </cell>
          <cell r="BM243">
            <v>395621.13525498885</v>
          </cell>
          <cell r="BN243">
            <v>4.201315683353668E-2</v>
          </cell>
          <cell r="BO243">
            <v>81.497953862527694</v>
          </cell>
          <cell r="BP243">
            <v>-1.5772819582405475</v>
          </cell>
          <cell r="BQ243">
            <v>-1.9353638753939029E-2</v>
          </cell>
          <cell r="BS243">
            <v>450</v>
          </cell>
          <cell r="BT243">
            <v>299700</v>
          </cell>
          <cell r="BU243">
            <v>45</v>
          </cell>
          <cell r="BV243">
            <v>29970</v>
          </cell>
          <cell r="BW243">
            <v>329670</v>
          </cell>
          <cell r="BX243">
            <v>50000</v>
          </cell>
          <cell r="BY243">
            <v>379670</v>
          </cell>
          <cell r="CA243">
            <v>0.85</v>
          </cell>
          <cell r="CB243">
            <v>1</v>
          </cell>
          <cell r="CC243">
            <v>8.9999999999999993E-3</v>
          </cell>
          <cell r="CD243" t="str">
            <v>N/A</v>
          </cell>
        </row>
        <row r="244">
          <cell r="C244">
            <v>236</v>
          </cell>
          <cell r="D244" t="str">
            <v>Uwajimaya Village</v>
          </cell>
          <cell r="E244" t="str">
            <v>Uwajimaya Village</v>
          </cell>
          <cell r="F244" t="str">
            <v>Seattle Area</v>
          </cell>
          <cell r="G244" t="str">
            <v>521 S. Weller Seattle WA 98104</v>
          </cell>
          <cell r="H244" t="str">
            <v xml:space="preserve">521 S. Weller </v>
          </cell>
          <cell r="I244" t="str">
            <v>Seattle</v>
          </cell>
          <cell r="J244" t="str">
            <v>WA</v>
          </cell>
          <cell r="K244" t="str">
            <v>98104</v>
          </cell>
          <cell r="L244" t="str">
            <v>Seattle, WA</v>
          </cell>
          <cell r="M244">
            <v>2002</v>
          </cell>
          <cell r="N244">
            <v>1</v>
          </cell>
          <cell r="O244">
            <v>176</v>
          </cell>
          <cell r="P244">
            <v>745</v>
          </cell>
          <cell r="Q244">
            <v>0.98</v>
          </cell>
          <cell r="R244">
            <v>1817</v>
          </cell>
          <cell r="T244">
            <v>3.1</v>
          </cell>
          <cell r="U244">
            <v>4.2999999999999997E-2</v>
          </cell>
          <cell r="V244">
            <v>340000</v>
          </cell>
          <cell r="W244" t="str">
            <v>Cap Rate</v>
          </cell>
          <cell r="X244">
            <v>72.093023255813961</v>
          </cell>
          <cell r="Y244">
            <v>409619.45031712478</v>
          </cell>
          <cell r="Z244">
            <v>4.2999999999999997E-2</v>
          </cell>
          <cell r="AA244">
            <v>0</v>
          </cell>
          <cell r="AB244">
            <v>0.98</v>
          </cell>
          <cell r="AC244">
            <v>1817</v>
          </cell>
          <cell r="AD244">
            <v>176</v>
          </cell>
          <cell r="AE244">
            <v>745</v>
          </cell>
          <cell r="AG244">
            <v>0.08</v>
          </cell>
          <cell r="AH244">
            <v>250</v>
          </cell>
          <cell r="AI244">
            <v>0.25</v>
          </cell>
          <cell r="AJ244">
            <v>0.12</v>
          </cell>
          <cell r="AK244">
            <v>14.527598399999999</v>
          </cell>
          <cell r="AL244">
            <v>2.5849827489023993</v>
          </cell>
          <cell r="AM244">
            <v>0</v>
          </cell>
          <cell r="AN244">
            <v>-5.28E-2</v>
          </cell>
          <cell r="AO244">
            <v>2.5321827489023994</v>
          </cell>
          <cell r="AQ244">
            <v>3.837504</v>
          </cell>
          <cell r="AR244">
            <v>-0.30700031999999999</v>
          </cell>
          <cell r="AS244">
            <v>0.52800000000000002</v>
          </cell>
          <cell r="AT244">
            <v>4.0585036799999994</v>
          </cell>
          <cell r="AU244">
            <v>-1.0146259199999998</v>
          </cell>
          <cell r="AV244">
            <v>-0.48702044159999991</v>
          </cell>
          <cell r="AW244">
            <v>-0.43051260327375346</v>
          </cell>
          <cell r="AX244">
            <v>-5.28E-2</v>
          </cell>
          <cell r="AY244">
            <v>-1.4979385232737532</v>
          </cell>
          <cell r="AZ244">
            <v>0</v>
          </cell>
          <cell r="BA244">
            <v>2.5605651567262462</v>
          </cell>
          <cell r="BC244">
            <v>0.63091359737937869</v>
          </cell>
          <cell r="BE244">
            <v>4.3999999999999997E-2</v>
          </cell>
          <cell r="BF244">
            <v>4.7E-2</v>
          </cell>
          <cell r="BG244">
            <v>4.5499999999999999E-2</v>
          </cell>
          <cell r="BH244">
            <v>56.276157290686733</v>
          </cell>
          <cell r="BI244">
            <v>0</v>
          </cell>
          <cell r="BJ244">
            <v>56.276157290686733</v>
          </cell>
          <cell r="BK244">
            <v>309097.83829787234</v>
          </cell>
          <cell r="BL244">
            <v>330172.69090909086</v>
          </cell>
          <cell r="BM244">
            <v>319635.26460348163</v>
          </cell>
          <cell r="BN244">
            <v>-0.16500714575892994</v>
          </cell>
          <cell r="BO244">
            <v>56.255806570212769</v>
          </cell>
          <cell r="BP244">
            <v>2.035072047396369E-2</v>
          </cell>
          <cell r="BQ244">
            <v>3.617532431707815E-4</v>
          </cell>
          <cell r="BS244">
            <v>400</v>
          </cell>
          <cell r="BT244">
            <v>298000</v>
          </cell>
          <cell r="BU244">
            <v>40</v>
          </cell>
          <cell r="BV244">
            <v>29800</v>
          </cell>
          <cell r="BW244">
            <v>327800</v>
          </cell>
          <cell r="BX244">
            <v>55000</v>
          </cell>
          <cell r="BY244">
            <v>382800</v>
          </cell>
          <cell r="CA244">
            <v>0.85</v>
          </cell>
          <cell r="CB244">
            <v>1</v>
          </cell>
          <cell r="CC244">
            <v>8.9999999999999993E-3</v>
          </cell>
          <cell r="CD244" t="str">
            <v>N/A</v>
          </cell>
        </row>
        <row r="245">
          <cell r="C245">
            <v>237</v>
          </cell>
          <cell r="D245" t="str">
            <v>Harrison Square (fka Elliot Bay)</v>
          </cell>
          <cell r="E245" t="str">
            <v>Harrison Square (fka Elliot Bay)</v>
          </cell>
          <cell r="F245" t="str">
            <v>Seattle Area</v>
          </cell>
          <cell r="G245" t="str">
            <v>312 Second Ave. West Seattle WA 98119</v>
          </cell>
          <cell r="H245" t="str">
            <v xml:space="preserve">312 Second Ave. West </v>
          </cell>
          <cell r="I245" t="str">
            <v>Seattle</v>
          </cell>
          <cell r="J245" t="str">
            <v>WA</v>
          </cell>
          <cell r="K245" t="str">
            <v>98119</v>
          </cell>
          <cell r="L245" t="str">
            <v>Seattle, WA</v>
          </cell>
          <cell r="M245">
            <v>1992</v>
          </cell>
          <cell r="N245">
            <v>1</v>
          </cell>
          <cell r="O245">
            <v>127</v>
          </cell>
          <cell r="P245">
            <v>741</v>
          </cell>
          <cell r="Q245">
            <v>0.98</v>
          </cell>
          <cell r="R245">
            <v>1938</v>
          </cell>
          <cell r="T245">
            <v>2.2999999999999998</v>
          </cell>
          <cell r="U245">
            <v>4.3999999999999997E-2</v>
          </cell>
          <cell r="V245">
            <v>354000</v>
          </cell>
          <cell r="W245" t="str">
            <v>Cap Rate</v>
          </cell>
          <cell r="X245">
            <v>52.272727272727273</v>
          </cell>
          <cell r="Y245">
            <v>411596.27773801005</v>
          </cell>
          <cell r="Z245">
            <v>4.3999999999999997E-2</v>
          </cell>
          <cell r="AA245">
            <v>0.76506024096385539</v>
          </cell>
          <cell r="AB245">
            <v>0.98</v>
          </cell>
          <cell r="AC245">
            <v>1938</v>
          </cell>
          <cell r="AD245">
            <v>166</v>
          </cell>
          <cell r="AE245">
            <v>741</v>
          </cell>
          <cell r="AG245">
            <v>7.0000000000000007E-2</v>
          </cell>
          <cell r="AH245">
            <v>250</v>
          </cell>
          <cell r="AI245">
            <v>0.25</v>
          </cell>
          <cell r="AJ245">
            <v>0.12</v>
          </cell>
          <cell r="AK245">
            <v>15.5156904</v>
          </cell>
          <cell r="AL245">
            <v>2.6039362570704001</v>
          </cell>
          <cell r="AM245">
            <v>0</v>
          </cell>
          <cell r="AN245">
            <v>-4.9799999999999997E-2</v>
          </cell>
          <cell r="AO245">
            <v>2.5541362570704003</v>
          </cell>
          <cell r="AQ245">
            <v>3.8604959999999999</v>
          </cell>
          <cell r="AR245">
            <v>-0.27023472000000004</v>
          </cell>
          <cell r="AS245">
            <v>0.498</v>
          </cell>
          <cell r="AT245">
            <v>4.0882612800000002</v>
          </cell>
          <cell r="AU245">
            <v>-1.0220653200000001</v>
          </cell>
          <cell r="AV245">
            <v>-0.4905913536</v>
          </cell>
          <cell r="AW245">
            <v>-0.42811556760667902</v>
          </cell>
          <cell r="AX245">
            <v>-4.9799999999999997E-2</v>
          </cell>
          <cell r="AY245">
            <v>-1.4999808876066791</v>
          </cell>
          <cell r="AZ245">
            <v>0</v>
          </cell>
          <cell r="BA245">
            <v>2.5882803923933211</v>
          </cell>
          <cell r="BC245">
            <v>0.63310053226180318</v>
          </cell>
          <cell r="BE245">
            <v>4.4999999999999998E-2</v>
          </cell>
          <cell r="BF245">
            <v>4.7500000000000001E-2</v>
          </cell>
          <cell r="BG245">
            <v>4.6249999999999999E-2</v>
          </cell>
          <cell r="BH245">
            <v>55.96281929499073</v>
          </cell>
          <cell r="BI245">
            <v>0</v>
          </cell>
          <cell r="BJ245">
            <v>55.96281929499073</v>
          </cell>
          <cell r="BK245">
            <v>326646.11368421052</v>
          </cell>
          <cell r="BL245">
            <v>344793.12000000005</v>
          </cell>
          <cell r="BM245">
            <v>335719.61684210529</v>
          </cell>
          <cell r="BN245">
            <v>-0.13035017914696589</v>
          </cell>
          <cell r="BO245">
            <v>55.729456395789477</v>
          </cell>
          <cell r="BP245">
            <v>0.23336289920125353</v>
          </cell>
          <cell r="BQ245">
            <v>4.1874246456652386E-3</v>
          </cell>
          <cell r="BS245">
            <v>400</v>
          </cell>
          <cell r="BT245">
            <v>296400</v>
          </cell>
          <cell r="BU245">
            <v>40</v>
          </cell>
          <cell r="BV245">
            <v>29640</v>
          </cell>
          <cell r="BW245">
            <v>326040</v>
          </cell>
          <cell r="BX245">
            <v>60000</v>
          </cell>
          <cell r="BY245">
            <v>386040</v>
          </cell>
          <cell r="CA245">
            <v>0.85</v>
          </cell>
          <cell r="CB245">
            <v>1</v>
          </cell>
          <cell r="CC245">
            <v>8.9999999999999993E-3</v>
          </cell>
          <cell r="CD245" t="str">
            <v>N/A</v>
          </cell>
        </row>
        <row r="246">
          <cell r="C246">
            <v>238</v>
          </cell>
          <cell r="D246" t="str">
            <v>Alcyone</v>
          </cell>
          <cell r="E246" t="str">
            <v>Alcyone</v>
          </cell>
          <cell r="F246" t="str">
            <v>Seattle Area</v>
          </cell>
          <cell r="G246" t="str">
            <v>301 Minor Ave N Seattle WA 98109</v>
          </cell>
          <cell r="H246" t="str">
            <v xml:space="preserve">301 Minor Ave N </v>
          </cell>
          <cell r="I246" t="str">
            <v>Seattle</v>
          </cell>
          <cell r="J246" t="str">
            <v>WA</v>
          </cell>
          <cell r="K246" t="str">
            <v>98109</v>
          </cell>
          <cell r="L246" t="str">
            <v>Seattle, WA</v>
          </cell>
          <cell r="M246">
            <v>2004</v>
          </cell>
          <cell r="N246">
            <v>1</v>
          </cell>
          <cell r="O246">
            <v>161</v>
          </cell>
          <cell r="P246">
            <v>816</v>
          </cell>
          <cell r="Q246">
            <v>0.99</v>
          </cell>
          <cell r="R246">
            <v>2323</v>
          </cell>
          <cell r="T246">
            <v>3.3</v>
          </cell>
          <cell r="U246">
            <v>4.1500000000000002E-2</v>
          </cell>
          <cell r="V246">
            <v>450000</v>
          </cell>
          <cell r="W246" t="str">
            <v>Cap Rate</v>
          </cell>
          <cell r="X246">
            <v>79.518072289156621</v>
          </cell>
          <cell r="Y246">
            <v>493901.0701189852</v>
          </cell>
          <cell r="Z246">
            <v>4.1500000000000002E-2</v>
          </cell>
          <cell r="AA246">
            <v>0</v>
          </cell>
          <cell r="AB246">
            <v>0.99</v>
          </cell>
          <cell r="AC246">
            <v>2323</v>
          </cell>
          <cell r="AD246">
            <v>161</v>
          </cell>
          <cell r="AE246">
            <v>816</v>
          </cell>
          <cell r="AG246">
            <v>7.0000000000000007E-2</v>
          </cell>
          <cell r="AH246">
            <v>250</v>
          </cell>
          <cell r="AI246">
            <v>0.25</v>
          </cell>
          <cell r="AJ246">
            <v>0.12</v>
          </cell>
          <cell r="AK246">
            <v>18.222548400000001</v>
          </cell>
          <cell r="AL246">
            <v>2.9661024256163997</v>
          </cell>
          <cell r="AM246">
            <v>0</v>
          </cell>
          <cell r="AN246">
            <v>-4.8300000000000003E-2</v>
          </cell>
          <cell r="AO246">
            <v>2.9178024256163999</v>
          </cell>
          <cell r="AQ246">
            <v>4.4880360000000001</v>
          </cell>
          <cell r="AR246">
            <v>-0.31416252000000006</v>
          </cell>
          <cell r="AS246">
            <v>0.48299999999999998</v>
          </cell>
          <cell r="AT246">
            <v>4.6568734799999998</v>
          </cell>
          <cell r="AU246">
            <v>-1.1642183699999999</v>
          </cell>
          <cell r="AV246">
            <v>-0.55882481759999991</v>
          </cell>
          <cell r="AW246">
            <v>-0.51513815428152487</v>
          </cell>
          <cell r="AX246">
            <v>-4.8300000000000003E-2</v>
          </cell>
          <cell r="AY246">
            <v>-1.7276565242815247</v>
          </cell>
          <cell r="AZ246">
            <v>0</v>
          </cell>
          <cell r="BA246">
            <v>2.9292169557184753</v>
          </cell>
          <cell r="BC246">
            <v>0.62900934893306903</v>
          </cell>
          <cell r="BE246">
            <v>4.2000000000000003E-2</v>
          </cell>
          <cell r="BF246">
            <v>4.4999999999999998E-2</v>
          </cell>
          <cell r="BG246">
            <v>4.3499999999999997E-2</v>
          </cell>
          <cell r="BH246">
            <v>67.33832082111438</v>
          </cell>
          <cell r="BI246">
            <v>0</v>
          </cell>
          <cell r="BJ246">
            <v>67.33832082111438</v>
          </cell>
          <cell r="BK246">
            <v>404945.52</v>
          </cell>
          <cell r="BL246">
            <v>433870.2</v>
          </cell>
          <cell r="BM246">
            <v>419407.86</v>
          </cell>
          <cell r="BN246">
            <v>-6.0634608493101649E-2</v>
          </cell>
          <cell r="BO246">
            <v>67.524665459999994</v>
          </cell>
          <cell r="BP246">
            <v>-0.1863446388856147</v>
          </cell>
          <cell r="BQ246">
            <v>-2.7596529004056958E-3</v>
          </cell>
          <cell r="BS246">
            <v>425</v>
          </cell>
          <cell r="BT246">
            <v>346800</v>
          </cell>
          <cell r="BU246">
            <v>42.5</v>
          </cell>
          <cell r="BV246">
            <v>34680</v>
          </cell>
          <cell r="BW246">
            <v>381480</v>
          </cell>
          <cell r="BX246">
            <v>65000</v>
          </cell>
          <cell r="BY246">
            <v>446480</v>
          </cell>
          <cell r="CA246">
            <v>0.85</v>
          </cell>
          <cell r="CB246">
            <v>1</v>
          </cell>
          <cell r="CC246">
            <v>8.9999999999999993E-3</v>
          </cell>
          <cell r="CD246" t="str">
            <v>N/A</v>
          </cell>
        </row>
        <row r="247">
          <cell r="C247">
            <v>239</v>
          </cell>
          <cell r="D247" t="str">
            <v>Three20</v>
          </cell>
          <cell r="E247" t="str">
            <v>Three20</v>
          </cell>
          <cell r="F247" t="str">
            <v>Seattle Area</v>
          </cell>
          <cell r="G247" t="str">
            <v>320 East Pine Seattle WA 98122</v>
          </cell>
          <cell r="H247" t="str">
            <v xml:space="preserve">320 East Pine </v>
          </cell>
          <cell r="I247" t="str">
            <v>Seattle</v>
          </cell>
          <cell r="J247" t="str">
            <v>WA</v>
          </cell>
          <cell r="K247" t="str">
            <v>98122</v>
          </cell>
          <cell r="L247" t="str">
            <v>Seattle, WA</v>
          </cell>
          <cell r="M247">
            <v>2013</v>
          </cell>
          <cell r="N247">
            <v>1</v>
          </cell>
          <cell r="O247">
            <v>134</v>
          </cell>
          <cell r="P247">
            <v>629</v>
          </cell>
          <cell r="Q247">
            <v>0.98</v>
          </cell>
          <cell r="R247">
            <v>1913</v>
          </cell>
          <cell r="T247">
            <v>2.8</v>
          </cell>
          <cell r="U247">
            <v>4.4999999999999998E-2</v>
          </cell>
          <cell r="V247">
            <v>342000</v>
          </cell>
          <cell r="W247" t="str">
            <v>Cap Rate</v>
          </cell>
          <cell r="X247">
            <v>62.222222222222221</v>
          </cell>
          <cell r="Y247">
            <v>464344.94195688225</v>
          </cell>
          <cell r="Z247">
            <v>4.4999999999999998E-2</v>
          </cell>
          <cell r="AA247">
            <v>0</v>
          </cell>
          <cell r="AB247">
            <v>0.98</v>
          </cell>
          <cell r="AC247">
            <v>1913</v>
          </cell>
          <cell r="AD247">
            <v>134</v>
          </cell>
          <cell r="AE247">
            <v>629</v>
          </cell>
          <cell r="AG247">
            <v>7.0000000000000007E-2</v>
          </cell>
          <cell r="AH247">
            <v>275</v>
          </cell>
          <cell r="AI247">
            <v>0.2</v>
          </cell>
          <cell r="AJ247">
            <v>0.12</v>
          </cell>
          <cell r="AK247">
            <v>16.761374400000001</v>
          </cell>
          <cell r="AL247">
            <v>2.2707304354655999</v>
          </cell>
          <cell r="AM247">
            <v>0</v>
          </cell>
          <cell r="AN247">
            <v>-4.02E-2</v>
          </cell>
          <cell r="AO247">
            <v>2.2305304354655999</v>
          </cell>
          <cell r="AQ247">
            <v>3.0761039999999999</v>
          </cell>
          <cell r="AR247">
            <v>-0.21532728000000001</v>
          </cell>
          <cell r="AS247">
            <v>0.44219999999999998</v>
          </cell>
          <cell r="AT247">
            <v>3.3029767200000002</v>
          </cell>
          <cell r="AU247">
            <v>-0.66059534400000008</v>
          </cell>
          <cell r="AV247">
            <v>-0.3963572064</v>
          </cell>
          <cell r="AW247">
            <v>-0.39302443290029621</v>
          </cell>
          <cell r="AX247">
            <v>-4.02E-2</v>
          </cell>
          <cell r="AY247">
            <v>-1.0938197769002964</v>
          </cell>
          <cell r="AZ247">
            <v>0</v>
          </cell>
          <cell r="BA247">
            <v>2.2091569430997038</v>
          </cell>
          <cell r="BC247">
            <v>0.66883818154785657</v>
          </cell>
          <cell r="BE247">
            <v>4.2000000000000003E-2</v>
          </cell>
          <cell r="BF247">
            <v>4.3999999999999997E-2</v>
          </cell>
          <cell r="BG247">
            <v>4.2999999999999997E-2</v>
          </cell>
          <cell r="BH247">
            <v>51.37574286278381</v>
          </cell>
          <cell r="BI247">
            <v>0</v>
          </cell>
          <cell r="BJ247">
            <v>51.37574286278381</v>
          </cell>
          <cell r="BK247">
            <v>380940.32727272733</v>
          </cell>
          <cell r="BL247">
            <v>399080.34285714285</v>
          </cell>
          <cell r="BM247">
            <v>390010.33506493509</v>
          </cell>
          <cell r="BN247">
            <v>8.6205788947271822E-2</v>
          </cell>
          <cell r="BO247">
            <v>52.261384898701301</v>
          </cell>
          <cell r="BP247">
            <v>-0.88564203591749191</v>
          </cell>
          <cell r="BQ247">
            <v>-1.6946394314542923E-2</v>
          </cell>
          <cell r="BS247">
            <v>425</v>
          </cell>
          <cell r="BT247">
            <v>267325</v>
          </cell>
          <cell r="BU247">
            <v>42.5</v>
          </cell>
          <cell r="BV247">
            <v>26732.5</v>
          </cell>
          <cell r="BW247">
            <v>294057.5</v>
          </cell>
          <cell r="BX247">
            <v>65000</v>
          </cell>
          <cell r="BY247">
            <v>359057.5</v>
          </cell>
          <cell r="CA247">
            <v>0.85</v>
          </cell>
          <cell r="CB247">
            <v>1</v>
          </cell>
          <cell r="CC247">
            <v>8.9999999999999993E-3</v>
          </cell>
          <cell r="CD247" t="str">
            <v>N/A</v>
          </cell>
        </row>
        <row r="248">
          <cell r="C248">
            <v>240</v>
          </cell>
          <cell r="D248" t="str">
            <v>Square One</v>
          </cell>
          <cell r="E248" t="str">
            <v>Square One</v>
          </cell>
          <cell r="F248" t="str">
            <v>Seattle Area</v>
          </cell>
          <cell r="G248" t="str">
            <v>1020 NE 63rd Street Seattle WA 98115</v>
          </cell>
          <cell r="H248" t="str">
            <v xml:space="preserve">1020 NE 63rd Street </v>
          </cell>
          <cell r="I248" t="str">
            <v>Seattle</v>
          </cell>
          <cell r="J248" t="str">
            <v>WA</v>
          </cell>
          <cell r="K248" t="str">
            <v>98115</v>
          </cell>
          <cell r="L248" t="str">
            <v>Seattle, WA</v>
          </cell>
          <cell r="M248">
            <v>2014</v>
          </cell>
          <cell r="N248">
            <v>1</v>
          </cell>
          <cell r="O248">
            <v>112</v>
          </cell>
          <cell r="P248">
            <v>561</v>
          </cell>
          <cell r="Q248">
            <v>0.96</v>
          </cell>
          <cell r="R248">
            <v>1745</v>
          </cell>
          <cell r="T248">
            <v>2.1</v>
          </cell>
          <cell r="U248">
            <v>4.2500000000000003E-2</v>
          </cell>
          <cell r="V248">
            <v>330000</v>
          </cell>
          <cell r="W248" t="str">
            <v>Cap Rate</v>
          </cell>
          <cell r="X248">
            <v>49.411764705882355</v>
          </cell>
          <cell r="Y248">
            <v>441176.4705882353</v>
          </cell>
          <cell r="Z248">
            <v>4.2500000000000003E-2</v>
          </cell>
          <cell r="AA248">
            <v>0</v>
          </cell>
          <cell r="AB248">
            <v>0.96</v>
          </cell>
          <cell r="AC248">
            <v>1745</v>
          </cell>
          <cell r="AD248">
            <v>112</v>
          </cell>
          <cell r="AE248">
            <v>561</v>
          </cell>
          <cell r="AG248">
            <v>7.0000000000000007E-2</v>
          </cell>
          <cell r="AH248">
            <v>250</v>
          </cell>
          <cell r="AI248">
            <v>0.2</v>
          </cell>
          <cell r="AJ248">
            <v>0.12</v>
          </cell>
          <cell r="AK248">
            <v>15.282455999999998</v>
          </cell>
          <cell r="AL248">
            <v>1.7304630577919995</v>
          </cell>
          <cell r="AM248">
            <v>0</v>
          </cell>
          <cell r="AN248">
            <v>-3.3599999999999998E-2</v>
          </cell>
          <cell r="AO248">
            <v>1.6968630577919994</v>
          </cell>
          <cell r="AQ248">
            <v>2.3452799999999998</v>
          </cell>
          <cell r="AR248">
            <v>-0.1641696</v>
          </cell>
          <cell r="AS248">
            <v>0.33600000000000002</v>
          </cell>
          <cell r="AT248">
            <v>2.5171103999999995</v>
          </cell>
          <cell r="AU248">
            <v>-0.50342207999999988</v>
          </cell>
          <cell r="AV248">
            <v>-0.30205324799999994</v>
          </cell>
          <cell r="AW248">
            <v>-0.29906565938795654</v>
          </cell>
          <cell r="AX248">
            <v>-3.3599999999999998E-2</v>
          </cell>
          <cell r="AY248">
            <v>-0.83608773938795633</v>
          </cell>
          <cell r="AZ248">
            <v>0</v>
          </cell>
          <cell r="BA248">
            <v>1.6810226606120433</v>
          </cell>
          <cell r="BC248">
            <v>0.66783827225537806</v>
          </cell>
          <cell r="BE248">
            <v>4.2000000000000003E-2</v>
          </cell>
          <cell r="BF248">
            <v>4.3999999999999997E-2</v>
          </cell>
          <cell r="BG248">
            <v>4.2999999999999997E-2</v>
          </cell>
          <cell r="BH248">
            <v>39.093550246791708</v>
          </cell>
          <cell r="BI248">
            <v>0</v>
          </cell>
          <cell r="BJ248">
            <v>39.093550246791708</v>
          </cell>
          <cell r="BK248">
            <v>347328.54545454541</v>
          </cell>
          <cell r="BL248">
            <v>363867.99999999994</v>
          </cell>
          <cell r="BM248">
            <v>355598.27272727271</v>
          </cell>
          <cell r="BN248">
            <v>8.515013267603333E-2</v>
          </cell>
          <cell r="BO248">
            <v>39.827006545454545</v>
          </cell>
          <cell r="BP248">
            <v>-0.73345629866283701</v>
          </cell>
          <cell r="BQ248">
            <v>-1.8416053886092132E-2</v>
          </cell>
          <cell r="BS248">
            <v>450</v>
          </cell>
          <cell r="BT248">
            <v>252450</v>
          </cell>
          <cell r="BU248">
            <v>45</v>
          </cell>
          <cell r="BV248">
            <v>25245</v>
          </cell>
          <cell r="BW248">
            <v>277695</v>
          </cell>
          <cell r="BX248">
            <v>50000</v>
          </cell>
          <cell r="BY248">
            <v>327695</v>
          </cell>
          <cell r="CA248">
            <v>0.85</v>
          </cell>
          <cell r="CB248">
            <v>1</v>
          </cell>
          <cell r="CC248">
            <v>8.9999999999999993E-3</v>
          </cell>
          <cell r="CD248" t="str">
            <v>N/A</v>
          </cell>
        </row>
        <row r="249">
          <cell r="C249">
            <v>241</v>
          </cell>
          <cell r="D249" t="str">
            <v>Heights on Capitol Hill</v>
          </cell>
          <cell r="E249" t="str">
            <v>Heights on Capitol Hill</v>
          </cell>
          <cell r="F249" t="str">
            <v>Seattle Area</v>
          </cell>
          <cell r="G249" t="str">
            <v>130 Harvard Avenue East Seattle WA 98102</v>
          </cell>
          <cell r="H249" t="str">
            <v xml:space="preserve">130 Harvard Avenue East </v>
          </cell>
          <cell r="I249" t="str">
            <v>Seattle</v>
          </cell>
          <cell r="J249" t="str">
            <v>WA</v>
          </cell>
          <cell r="K249" t="str">
            <v>98102</v>
          </cell>
          <cell r="L249" t="str">
            <v>Seattle, WA</v>
          </cell>
          <cell r="M249">
            <v>2006</v>
          </cell>
          <cell r="N249">
            <v>1</v>
          </cell>
          <cell r="O249">
            <v>104</v>
          </cell>
          <cell r="P249">
            <v>635</v>
          </cell>
          <cell r="Q249">
            <v>0.95</v>
          </cell>
          <cell r="R249">
            <v>1981</v>
          </cell>
          <cell r="T249">
            <v>1.9</v>
          </cell>
          <cell r="U249">
            <v>4.2500000000000003E-2</v>
          </cell>
          <cell r="V249">
            <v>375000</v>
          </cell>
          <cell r="W249" t="str">
            <v>Cap Rate</v>
          </cell>
          <cell r="X249">
            <v>44.705882352941174</v>
          </cell>
          <cell r="Y249">
            <v>429864.25339366507</v>
          </cell>
          <cell r="Z249">
            <v>4.2500000000000003E-2</v>
          </cell>
          <cell r="AA249">
            <v>0</v>
          </cell>
          <cell r="AB249">
            <v>0.95</v>
          </cell>
          <cell r="AC249">
            <v>1981</v>
          </cell>
          <cell r="AD249">
            <v>104</v>
          </cell>
          <cell r="AE249">
            <v>635</v>
          </cell>
          <cell r="AG249">
            <v>0.08</v>
          </cell>
          <cell r="AH249">
            <v>250</v>
          </cell>
          <cell r="AI249">
            <v>0.2</v>
          </cell>
          <cell r="AJ249">
            <v>0.12</v>
          </cell>
          <cell r="AK249">
            <v>16.911763200000003</v>
          </cell>
          <cell r="AL249">
            <v>1.7781704299008001</v>
          </cell>
          <cell r="AM249">
            <v>0</v>
          </cell>
          <cell r="AN249">
            <v>-3.1199999999999999E-2</v>
          </cell>
          <cell r="AO249">
            <v>1.7469704299008002</v>
          </cell>
          <cell r="AQ249">
            <v>2.4722879999999998</v>
          </cell>
          <cell r="AR249">
            <v>-0.19778303999999999</v>
          </cell>
          <cell r="AS249">
            <v>0.312</v>
          </cell>
          <cell r="AT249">
            <v>2.5865049599999996</v>
          </cell>
          <cell r="AU249">
            <v>-0.5173009919999999</v>
          </cell>
          <cell r="AV249">
            <v>-0.31038059519999994</v>
          </cell>
          <cell r="AW249">
            <v>-0.30185344346950627</v>
          </cell>
          <cell r="AX249">
            <v>-3.1199999999999999E-2</v>
          </cell>
          <cell r="AY249">
            <v>-0.85035443546950618</v>
          </cell>
          <cell r="AZ249">
            <v>0</v>
          </cell>
          <cell r="BA249">
            <v>1.7361505245304936</v>
          </cell>
          <cell r="BC249">
            <v>0.67123417560757115</v>
          </cell>
          <cell r="BE249">
            <v>4.2999999999999997E-2</v>
          </cell>
          <cell r="BF249">
            <v>4.4999999999999998E-2</v>
          </cell>
          <cell r="BG249">
            <v>4.3999999999999997E-2</v>
          </cell>
          <cell r="BH249">
            <v>39.45796646660213</v>
          </cell>
          <cell r="BI249">
            <v>0</v>
          </cell>
          <cell r="BJ249">
            <v>39.45796646660213</v>
          </cell>
          <cell r="BK249">
            <v>375816.96000000008</v>
          </cell>
          <cell r="BL249">
            <v>393296.81860465126</v>
          </cell>
          <cell r="BM249">
            <v>384556.88930232567</v>
          </cell>
          <cell r="BN249">
            <v>6.2715504652528731E-2</v>
          </cell>
          <cell r="BO249">
            <v>39.993916487441865</v>
          </cell>
          <cell r="BP249">
            <v>-0.53595002083973498</v>
          </cell>
          <cell r="BQ249">
            <v>-1.3400788617639492E-2</v>
          </cell>
          <cell r="BS249">
            <v>425</v>
          </cell>
          <cell r="BT249">
            <v>269875</v>
          </cell>
          <cell r="BU249">
            <v>42.5</v>
          </cell>
          <cell r="BV249">
            <v>26987.5</v>
          </cell>
          <cell r="BW249">
            <v>296862.5</v>
          </cell>
          <cell r="BX249">
            <v>65000</v>
          </cell>
          <cell r="BY249">
            <v>361862.5</v>
          </cell>
          <cell r="CA249">
            <v>0.85</v>
          </cell>
          <cell r="CB249">
            <v>1</v>
          </cell>
          <cell r="CC249">
            <v>8.9999999999999993E-3</v>
          </cell>
          <cell r="CD249" t="str">
            <v>N/A</v>
          </cell>
        </row>
        <row r="250">
          <cell r="C250">
            <v>242</v>
          </cell>
          <cell r="D250" t="str">
            <v>Metro on First</v>
          </cell>
          <cell r="E250" t="str">
            <v>Metro on First</v>
          </cell>
          <cell r="F250" t="str">
            <v>Seattle Area</v>
          </cell>
          <cell r="G250" t="str">
            <v>215 First Avenue West Seattle WA 98119</v>
          </cell>
          <cell r="H250" t="str">
            <v xml:space="preserve">215 First Avenue West </v>
          </cell>
          <cell r="I250" t="str">
            <v>Seattle</v>
          </cell>
          <cell r="J250" t="str">
            <v>WA</v>
          </cell>
          <cell r="K250" t="str">
            <v>98119</v>
          </cell>
          <cell r="L250" t="str">
            <v>Seattle, WA</v>
          </cell>
          <cell r="M250">
            <v>2002</v>
          </cell>
          <cell r="N250">
            <v>1</v>
          </cell>
          <cell r="O250">
            <v>102</v>
          </cell>
          <cell r="P250">
            <v>681</v>
          </cell>
          <cell r="Q250">
            <v>0.94</v>
          </cell>
          <cell r="R250">
            <v>2039</v>
          </cell>
          <cell r="T250">
            <v>2.2000000000000002</v>
          </cell>
          <cell r="U250">
            <v>4.3999999999999997E-2</v>
          </cell>
          <cell r="V250">
            <v>373000</v>
          </cell>
          <cell r="W250" t="str">
            <v>Cap Rate</v>
          </cell>
          <cell r="X250">
            <v>50.000000000000007</v>
          </cell>
          <cell r="Y250">
            <v>490196.07843137265</v>
          </cell>
          <cell r="Z250">
            <v>4.3999999999999997E-2</v>
          </cell>
          <cell r="AA250">
            <v>0</v>
          </cell>
          <cell r="AB250">
            <v>0.94</v>
          </cell>
          <cell r="AC250">
            <v>2039</v>
          </cell>
          <cell r="AD250">
            <v>102</v>
          </cell>
          <cell r="AE250">
            <v>681</v>
          </cell>
          <cell r="AG250">
            <v>0.08</v>
          </cell>
          <cell r="AH250">
            <v>275</v>
          </cell>
          <cell r="AI250">
            <v>0.25</v>
          </cell>
          <cell r="AJ250">
            <v>0.12</v>
          </cell>
          <cell r="AK250">
            <v>16.260652799999999</v>
          </cell>
          <cell r="AL250">
            <v>1.6768310380415996</v>
          </cell>
          <cell r="AM250">
            <v>0</v>
          </cell>
          <cell r="AN250">
            <v>-3.0599999999999999E-2</v>
          </cell>
          <cell r="AO250">
            <v>1.6462310380415996</v>
          </cell>
          <cell r="AQ250">
            <v>2.495736</v>
          </cell>
          <cell r="AR250">
            <v>-0.19965888000000001</v>
          </cell>
          <cell r="AS250">
            <v>0.33660000000000001</v>
          </cell>
          <cell r="AT250">
            <v>2.6326771200000003</v>
          </cell>
          <cell r="AU250">
            <v>-0.65816928000000008</v>
          </cell>
          <cell r="AV250">
            <v>-0.31592125440000002</v>
          </cell>
          <cell r="AW250">
            <v>-0.28791665006776385</v>
          </cell>
          <cell r="AX250">
            <v>-3.0599999999999999E-2</v>
          </cell>
          <cell r="AY250">
            <v>-0.97668593006776394</v>
          </cell>
          <cell r="AZ250">
            <v>0</v>
          </cell>
          <cell r="BA250">
            <v>1.6559911899322364</v>
          </cell>
          <cell r="BC250">
            <v>0.62901416104236751</v>
          </cell>
          <cell r="BE250">
            <v>4.2999999999999997E-2</v>
          </cell>
          <cell r="BF250">
            <v>4.4999999999999998E-2</v>
          </cell>
          <cell r="BG250">
            <v>4.3999999999999997E-2</v>
          </cell>
          <cell r="BH250">
            <v>37.636163407550832</v>
          </cell>
          <cell r="BI250">
            <v>0</v>
          </cell>
          <cell r="BJ250">
            <v>37.636163407550832</v>
          </cell>
          <cell r="BK250">
            <v>361347.84000000003</v>
          </cell>
          <cell r="BL250">
            <v>378154.71627906978</v>
          </cell>
          <cell r="BM250">
            <v>369751.27813953487</v>
          </cell>
          <cell r="BN250">
            <v>1.4017327061032425E-2</v>
          </cell>
          <cell r="BO250">
            <v>37.714630370232562</v>
          </cell>
          <cell r="BP250">
            <v>-7.8466962681730479E-2</v>
          </cell>
          <cell r="BQ250">
            <v>-2.0805443911672272E-3</v>
          </cell>
          <cell r="BS250">
            <v>400</v>
          </cell>
          <cell r="BT250">
            <v>272400</v>
          </cell>
          <cell r="BU250">
            <v>40</v>
          </cell>
          <cell r="BV250">
            <v>27240</v>
          </cell>
          <cell r="BW250">
            <v>299640</v>
          </cell>
          <cell r="BX250">
            <v>65000</v>
          </cell>
          <cell r="BY250">
            <v>364640</v>
          </cell>
          <cell r="CA250">
            <v>0.85</v>
          </cell>
          <cell r="CB250">
            <v>1</v>
          </cell>
          <cell r="CC250">
            <v>8.9999999999999993E-3</v>
          </cell>
          <cell r="CD250" t="str">
            <v>N/A</v>
          </cell>
        </row>
        <row r="251">
          <cell r="C251">
            <v>243</v>
          </cell>
          <cell r="D251" t="str">
            <v>Seventh &amp; James</v>
          </cell>
          <cell r="E251" t="str">
            <v>Seventh &amp; James</v>
          </cell>
          <cell r="F251" t="str">
            <v>Seattle Area</v>
          </cell>
          <cell r="G251" t="str">
            <v>600 7th Avenue Seattle WA 98104</v>
          </cell>
          <cell r="H251" t="str">
            <v xml:space="preserve">600 7th Avenue </v>
          </cell>
          <cell r="I251" t="str">
            <v>Seattle</v>
          </cell>
          <cell r="J251" t="str">
            <v>WA</v>
          </cell>
          <cell r="K251" t="str">
            <v>98104</v>
          </cell>
          <cell r="L251" t="str">
            <v>Seattle, WA</v>
          </cell>
          <cell r="M251">
            <v>1992</v>
          </cell>
          <cell r="N251">
            <v>1</v>
          </cell>
          <cell r="O251">
            <v>96</v>
          </cell>
          <cell r="P251">
            <v>681</v>
          </cell>
          <cell r="Q251">
            <v>0.97</v>
          </cell>
          <cell r="R251">
            <v>1640</v>
          </cell>
          <cell r="T251">
            <v>1.5</v>
          </cell>
          <cell r="U251">
            <v>4.2500000000000003E-2</v>
          </cell>
          <cell r="V251">
            <v>310000</v>
          </cell>
          <cell r="W251" t="str">
            <v>Cap Rate</v>
          </cell>
          <cell r="X251">
            <v>35.294117647058819</v>
          </cell>
          <cell r="Y251">
            <v>367647.0588235294</v>
          </cell>
          <cell r="Z251">
            <v>4.2500000000000003E-2</v>
          </cell>
          <cell r="AA251">
            <v>0</v>
          </cell>
          <cell r="AB251">
            <v>0.97</v>
          </cell>
          <cell r="AC251">
            <v>1640</v>
          </cell>
          <cell r="AD251">
            <v>96</v>
          </cell>
          <cell r="AE251">
            <v>681</v>
          </cell>
          <cell r="AG251">
            <v>7.0000000000000007E-2</v>
          </cell>
          <cell r="AH251">
            <v>275</v>
          </cell>
          <cell r="AI251">
            <v>0.25</v>
          </cell>
          <cell r="AJ251">
            <v>0.12</v>
          </cell>
          <cell r="AK251">
            <v>13.609511999999999</v>
          </cell>
          <cell r="AL251">
            <v>1.3208847966719999</v>
          </cell>
          <cell r="AM251">
            <v>0</v>
          </cell>
          <cell r="AN251">
            <v>-2.8799999999999999E-2</v>
          </cell>
          <cell r="AO251">
            <v>1.2920847966719999</v>
          </cell>
          <cell r="AQ251">
            <v>1.8892800000000001</v>
          </cell>
          <cell r="AR251">
            <v>-0.13224960000000002</v>
          </cell>
          <cell r="AS251">
            <v>0.31680000000000003</v>
          </cell>
          <cell r="AT251">
            <v>2.0738304000000003</v>
          </cell>
          <cell r="AU251">
            <v>-0.51845760000000007</v>
          </cell>
          <cell r="AV251">
            <v>-0.24885964800000002</v>
          </cell>
          <cell r="AW251">
            <v>-0.22180972307692307</v>
          </cell>
          <cell r="AX251">
            <v>-2.8799999999999999E-2</v>
          </cell>
          <cell r="AY251">
            <v>-0.76906732307692316</v>
          </cell>
          <cell r="AZ251">
            <v>0</v>
          </cell>
          <cell r="BA251">
            <v>1.3047630769230771</v>
          </cell>
          <cell r="BC251">
            <v>0.62915611465772558</v>
          </cell>
          <cell r="BE251">
            <v>4.2999999999999997E-2</v>
          </cell>
          <cell r="BF251">
            <v>4.7E-2</v>
          </cell>
          <cell r="BG251">
            <v>4.4999999999999998E-2</v>
          </cell>
          <cell r="BH251">
            <v>28.994735042735048</v>
          </cell>
          <cell r="BI251">
            <v>0</v>
          </cell>
          <cell r="BJ251">
            <v>28.994735042735048</v>
          </cell>
          <cell r="BK251">
            <v>289564.08510638296</v>
          </cell>
          <cell r="BL251">
            <v>316500.27906976745</v>
          </cell>
          <cell r="BM251">
            <v>303032.18208807521</v>
          </cell>
          <cell r="BN251">
            <v>-0.16895518295284329</v>
          </cell>
          <cell r="BO251">
            <v>29.091089480455221</v>
          </cell>
          <cell r="BP251">
            <v>-9.6354437720172825E-2</v>
          </cell>
          <cell r="BQ251">
            <v>-3.3121632582687743E-3</v>
          </cell>
          <cell r="BS251">
            <v>400</v>
          </cell>
          <cell r="BT251">
            <v>272400</v>
          </cell>
          <cell r="BU251">
            <v>40</v>
          </cell>
          <cell r="BV251">
            <v>27240</v>
          </cell>
          <cell r="BW251">
            <v>299640</v>
          </cell>
          <cell r="BX251">
            <v>65000</v>
          </cell>
          <cell r="BY251">
            <v>364640</v>
          </cell>
          <cell r="CA251">
            <v>0.85</v>
          </cell>
          <cell r="CB251">
            <v>1</v>
          </cell>
          <cell r="CC251">
            <v>8.9999999999999993E-3</v>
          </cell>
          <cell r="CD251" t="str">
            <v>N/A</v>
          </cell>
        </row>
        <row r="252">
          <cell r="C252">
            <v>244</v>
          </cell>
          <cell r="D252" t="str">
            <v>2300 Elliott</v>
          </cell>
          <cell r="E252" t="str">
            <v>2300 Elliott</v>
          </cell>
          <cell r="F252" t="str">
            <v>Seattle Area</v>
          </cell>
          <cell r="G252" t="str">
            <v>2300 Elliott Avenue Seattle WA 98121</v>
          </cell>
          <cell r="H252" t="str">
            <v xml:space="preserve">2300 Elliott Avenue </v>
          </cell>
          <cell r="I252" t="str">
            <v>Seattle</v>
          </cell>
          <cell r="J252" t="str">
            <v>WA</v>
          </cell>
          <cell r="K252" t="str">
            <v>98121</v>
          </cell>
          <cell r="L252" t="str">
            <v>Seattle, WA</v>
          </cell>
          <cell r="M252">
            <v>1992</v>
          </cell>
          <cell r="N252">
            <v>1</v>
          </cell>
          <cell r="O252">
            <v>70</v>
          </cell>
          <cell r="P252">
            <v>746</v>
          </cell>
          <cell r="Q252">
            <v>0.96</v>
          </cell>
          <cell r="R252">
            <v>1935</v>
          </cell>
          <cell r="T252">
            <v>1.2</v>
          </cell>
          <cell r="U252">
            <v>4.2999999999999997E-2</v>
          </cell>
          <cell r="V252">
            <v>362000</v>
          </cell>
          <cell r="W252" t="str">
            <v>Cap Rate</v>
          </cell>
          <cell r="X252">
            <v>27.906976744186046</v>
          </cell>
          <cell r="Y252">
            <v>398671.09634551499</v>
          </cell>
          <cell r="Z252">
            <v>4.2999999999999997E-2</v>
          </cell>
          <cell r="AA252">
            <v>0.76086956521739135</v>
          </cell>
          <cell r="AB252">
            <v>0.96</v>
          </cell>
          <cell r="AC252">
            <v>1935</v>
          </cell>
          <cell r="AD252">
            <v>92</v>
          </cell>
          <cell r="AE252">
            <v>746</v>
          </cell>
          <cell r="AG252">
            <v>7.0000000000000007E-2</v>
          </cell>
          <cell r="AH252">
            <v>275</v>
          </cell>
          <cell r="AI252">
            <v>0.25</v>
          </cell>
          <cell r="AJ252">
            <v>0.12</v>
          </cell>
          <cell r="AK252">
            <v>15.683598000000002</v>
          </cell>
          <cell r="AL252">
            <v>1.4587628171760003</v>
          </cell>
          <cell r="AM252">
            <v>0</v>
          </cell>
          <cell r="AN252">
            <v>-2.76E-2</v>
          </cell>
          <cell r="AO252">
            <v>1.4311628171760002</v>
          </cell>
          <cell r="AQ252">
            <v>2.1362399999999999</v>
          </cell>
          <cell r="AR252">
            <v>-0.1495368</v>
          </cell>
          <cell r="AS252">
            <v>0.30359999999999998</v>
          </cell>
          <cell r="AT252">
            <v>2.2903031999999999</v>
          </cell>
          <cell r="AU252">
            <v>-0.57257579999999997</v>
          </cell>
          <cell r="AV252">
            <v>-0.27483638399999999</v>
          </cell>
          <cell r="AW252">
            <v>-0.23987893525046378</v>
          </cell>
          <cell r="AX252">
            <v>-2.76E-2</v>
          </cell>
          <cell r="AY252">
            <v>-0.8400547352504637</v>
          </cell>
          <cell r="AZ252">
            <v>0</v>
          </cell>
          <cell r="BA252">
            <v>1.4502484647495362</v>
          </cell>
          <cell r="BC252">
            <v>0.63321243438403096</v>
          </cell>
          <cell r="BE252">
            <v>4.4999999999999998E-2</v>
          </cell>
          <cell r="BF252">
            <v>4.7500000000000001E-2</v>
          </cell>
          <cell r="BG252">
            <v>4.6249999999999999E-2</v>
          </cell>
          <cell r="BH252">
            <v>31.356723562152133</v>
          </cell>
          <cell r="BI252">
            <v>0</v>
          </cell>
          <cell r="BJ252">
            <v>31.356723562152133</v>
          </cell>
          <cell r="BK252">
            <v>330181.01052631583</v>
          </cell>
          <cell r="BL252">
            <v>348524.40000000008</v>
          </cell>
          <cell r="BM252">
            <v>339352.70526315796</v>
          </cell>
          <cell r="BN252">
            <v>-8.9535970854764391E-2</v>
          </cell>
          <cell r="BO252">
            <v>31.22044888421053</v>
          </cell>
          <cell r="BP252">
            <v>0.13627467794160353</v>
          </cell>
          <cell r="BQ252">
            <v>4.3649173157955801E-3</v>
          </cell>
          <cell r="BS252">
            <v>375</v>
          </cell>
          <cell r="BT252">
            <v>279750</v>
          </cell>
          <cell r="BU252">
            <v>37.5</v>
          </cell>
          <cell r="BV252">
            <v>27975</v>
          </cell>
          <cell r="BW252">
            <v>307725</v>
          </cell>
          <cell r="BX252">
            <v>65000</v>
          </cell>
          <cell r="BY252">
            <v>372725</v>
          </cell>
          <cell r="CA252">
            <v>0.85</v>
          </cell>
          <cell r="CB252">
            <v>1</v>
          </cell>
          <cell r="CC252">
            <v>8.9999999999999993E-3</v>
          </cell>
          <cell r="CD252" t="str">
            <v>N/A</v>
          </cell>
        </row>
        <row r="253">
          <cell r="C253">
            <v>245</v>
          </cell>
          <cell r="D253" t="str">
            <v>Pearl, The</v>
          </cell>
          <cell r="E253" t="str">
            <v>Pearl, The</v>
          </cell>
          <cell r="F253" t="str">
            <v>Seattle Area</v>
          </cell>
          <cell r="G253" t="str">
            <v>1530 15th Ave Seattle WA 98122</v>
          </cell>
          <cell r="H253" t="str">
            <v xml:space="preserve">1530 15th Ave </v>
          </cell>
          <cell r="I253" t="str">
            <v>Seattle</v>
          </cell>
          <cell r="J253" t="str">
            <v>WA</v>
          </cell>
          <cell r="K253" t="str">
            <v>98122</v>
          </cell>
          <cell r="L253" t="str">
            <v>Seattle, WA</v>
          </cell>
          <cell r="M253">
            <v>2008</v>
          </cell>
          <cell r="N253">
            <v>1</v>
          </cell>
          <cell r="O253">
            <v>80</v>
          </cell>
          <cell r="P253">
            <v>668</v>
          </cell>
          <cell r="Q253">
            <v>0.92</v>
          </cell>
          <cell r="R253">
            <v>1853</v>
          </cell>
          <cell r="T253">
            <v>1.5</v>
          </cell>
          <cell r="U253">
            <v>4.4999999999999998E-2</v>
          </cell>
          <cell r="V253">
            <v>331000</v>
          </cell>
          <cell r="W253" t="str">
            <v>Cap Rate</v>
          </cell>
          <cell r="X253">
            <v>33.333333333333336</v>
          </cell>
          <cell r="Y253">
            <v>416666.66666666669</v>
          </cell>
          <cell r="Z253">
            <v>4.4999999999999998E-2</v>
          </cell>
          <cell r="AA253">
            <v>0</v>
          </cell>
          <cell r="AB253">
            <v>0.92</v>
          </cell>
          <cell r="AC253">
            <v>1853</v>
          </cell>
          <cell r="AD253">
            <v>80</v>
          </cell>
          <cell r="AE253">
            <v>668</v>
          </cell>
          <cell r="AG253">
            <v>0.09</v>
          </cell>
          <cell r="AH253">
            <v>275</v>
          </cell>
          <cell r="AI253">
            <v>0.25</v>
          </cell>
          <cell r="AJ253">
            <v>0.12</v>
          </cell>
          <cell r="AK253">
            <v>14.8268988</v>
          </cell>
          <cell r="AL253">
            <v>1.1991995749440001</v>
          </cell>
          <cell r="AM253">
            <v>0</v>
          </cell>
          <cell r="AN253">
            <v>-2.4E-2</v>
          </cell>
          <cell r="AO253">
            <v>1.1751995749440001</v>
          </cell>
          <cell r="AQ253">
            <v>1.77888</v>
          </cell>
          <cell r="AR253">
            <v>-0.1600992</v>
          </cell>
          <cell r="AS253">
            <v>0.26400000000000001</v>
          </cell>
          <cell r="AT253">
            <v>1.8827808000000001</v>
          </cell>
          <cell r="AU253">
            <v>-0.47069520000000004</v>
          </cell>
          <cell r="AV253">
            <v>-0.22593369600000002</v>
          </cell>
          <cell r="AW253">
            <v>-0.20559254288480155</v>
          </cell>
          <cell r="AX253">
            <v>-2.4E-2</v>
          </cell>
          <cell r="AY253">
            <v>-0.70028774288480156</v>
          </cell>
          <cell r="AZ253">
            <v>0</v>
          </cell>
          <cell r="BA253">
            <v>1.1824930571151986</v>
          </cell>
          <cell r="BC253">
            <v>0.62805667930924225</v>
          </cell>
          <cell r="BE253">
            <v>4.2999999999999997E-2</v>
          </cell>
          <cell r="BF253">
            <v>4.4999999999999998E-2</v>
          </cell>
          <cell r="BG253">
            <v>4.3999999999999997E-2</v>
          </cell>
          <cell r="BH253">
            <v>26.874842207163606</v>
          </cell>
          <cell r="BI253">
            <v>0</v>
          </cell>
          <cell r="BJ253">
            <v>26.874842207163606</v>
          </cell>
          <cell r="BK253">
            <v>329486.64</v>
          </cell>
          <cell r="BL253">
            <v>344811.60000000003</v>
          </cell>
          <cell r="BM253">
            <v>337149.12</v>
          </cell>
          <cell r="BN253">
            <v>-0.10639264226457101</v>
          </cell>
          <cell r="BO253">
            <v>26.971929600000003</v>
          </cell>
          <cell r="BP253">
            <v>-9.7087392836396447E-2</v>
          </cell>
          <cell r="BQ253">
            <v>-3.5995716389678467E-3</v>
          </cell>
          <cell r="BS253">
            <v>425</v>
          </cell>
          <cell r="BT253">
            <v>283900</v>
          </cell>
          <cell r="BU253">
            <v>42.5</v>
          </cell>
          <cell r="BV253">
            <v>28390</v>
          </cell>
          <cell r="BW253">
            <v>312290</v>
          </cell>
          <cell r="BX253">
            <v>65000</v>
          </cell>
          <cell r="BY253">
            <v>377290</v>
          </cell>
          <cell r="CA253">
            <v>0.85</v>
          </cell>
          <cell r="CB253">
            <v>1</v>
          </cell>
          <cell r="CC253">
            <v>8.9999999999999993E-3</v>
          </cell>
          <cell r="CD253" t="str">
            <v>N/A</v>
          </cell>
        </row>
        <row r="254">
          <cell r="C254">
            <v>246</v>
          </cell>
          <cell r="D254" t="str">
            <v>Rianna I</v>
          </cell>
          <cell r="E254" t="str">
            <v>Rianna I</v>
          </cell>
          <cell r="F254" t="str">
            <v>Seattle Area</v>
          </cell>
          <cell r="G254" t="str">
            <v>810 12th Avenue Seattle WA 98122</v>
          </cell>
          <cell r="H254" t="str">
            <v xml:space="preserve">810 12th Avenue </v>
          </cell>
          <cell r="I254" t="str">
            <v>Seattle</v>
          </cell>
          <cell r="J254" t="str">
            <v>WA</v>
          </cell>
          <cell r="K254" t="str">
            <v>98122</v>
          </cell>
          <cell r="L254" t="str">
            <v>Seattle, WA</v>
          </cell>
          <cell r="M254">
            <v>2000</v>
          </cell>
          <cell r="N254">
            <v>1</v>
          </cell>
          <cell r="O254">
            <v>78</v>
          </cell>
          <cell r="P254">
            <v>613</v>
          </cell>
          <cell r="Q254">
            <v>1</v>
          </cell>
          <cell r="R254">
            <v>2007</v>
          </cell>
          <cell r="T254">
            <v>1.5</v>
          </cell>
          <cell r="U254">
            <v>4.3499999999999997E-2</v>
          </cell>
          <cell r="V254">
            <v>371000</v>
          </cell>
          <cell r="W254" t="str">
            <v>Cap Rate</v>
          </cell>
          <cell r="X254">
            <v>34.482758620689658</v>
          </cell>
          <cell r="Y254">
            <v>442086.64898320078</v>
          </cell>
          <cell r="Z254">
            <v>4.3499999999999997E-2</v>
          </cell>
          <cell r="AA254">
            <v>0</v>
          </cell>
          <cell r="AB254">
            <v>1</v>
          </cell>
          <cell r="AC254">
            <v>2007</v>
          </cell>
          <cell r="AD254">
            <v>78</v>
          </cell>
          <cell r="AE254">
            <v>613</v>
          </cell>
          <cell r="AG254">
            <v>7.0000000000000007E-2</v>
          </cell>
          <cell r="AH254">
            <v>275</v>
          </cell>
          <cell r="AI254">
            <v>0.25</v>
          </cell>
          <cell r="AJ254">
            <v>0.12</v>
          </cell>
          <cell r="AK254">
            <v>16.189815599999999</v>
          </cell>
          <cell r="AL254">
            <v>1.2766964785848001</v>
          </cell>
          <cell r="AM254">
            <v>0</v>
          </cell>
          <cell r="AN254">
            <v>-2.3400000000000001E-2</v>
          </cell>
          <cell r="AO254">
            <v>1.2532964785848</v>
          </cell>
          <cell r="AQ254">
            <v>1.878552</v>
          </cell>
          <cell r="AR254">
            <v>-0.13149864</v>
          </cell>
          <cell r="AS254">
            <v>0.25740000000000002</v>
          </cell>
          <cell r="AT254">
            <v>2.0044533599999999</v>
          </cell>
          <cell r="AU254">
            <v>-0.50111333999999996</v>
          </cell>
          <cell r="AV254">
            <v>-0.24053440319999997</v>
          </cell>
          <cell r="AW254">
            <v>-0.21301112235183442</v>
          </cell>
          <cell r="AX254">
            <v>-2.3400000000000001E-2</v>
          </cell>
          <cell r="AY254">
            <v>-0.73752446235183433</v>
          </cell>
          <cell r="AZ254">
            <v>0</v>
          </cell>
          <cell r="BA254">
            <v>1.2669288976481656</v>
          </cell>
          <cell r="BC254">
            <v>0.63205706000970041</v>
          </cell>
          <cell r="BE254">
            <v>4.3999999999999997E-2</v>
          </cell>
          <cell r="BF254">
            <v>4.7E-2</v>
          </cell>
          <cell r="BG254">
            <v>4.5499999999999999E-2</v>
          </cell>
          <cell r="BH254">
            <v>27.844591157102542</v>
          </cell>
          <cell r="BI254">
            <v>0</v>
          </cell>
          <cell r="BJ254">
            <v>27.844591157102542</v>
          </cell>
          <cell r="BK254">
            <v>344464.1617021276</v>
          </cell>
          <cell r="BL254">
            <v>367950.35454545455</v>
          </cell>
          <cell r="BM254">
            <v>356207.25812379108</v>
          </cell>
          <cell r="BN254">
            <v>5.8321658826840928E-2</v>
          </cell>
          <cell r="BO254">
            <v>27.784166133655706</v>
          </cell>
          <cell r="BP254">
            <v>6.0425023446835979E-2</v>
          </cell>
          <cell r="BQ254">
            <v>2.174800681660205E-3</v>
          </cell>
          <cell r="BS254">
            <v>425</v>
          </cell>
          <cell r="BT254">
            <v>260525</v>
          </cell>
          <cell r="BU254">
            <v>42.5</v>
          </cell>
          <cell r="BV254">
            <v>26052.5</v>
          </cell>
          <cell r="BW254">
            <v>286577.5</v>
          </cell>
          <cell r="BX254">
            <v>50000</v>
          </cell>
          <cell r="BY254">
            <v>336577.5</v>
          </cell>
          <cell r="CA254">
            <v>0.85</v>
          </cell>
          <cell r="CB254">
            <v>1</v>
          </cell>
          <cell r="CC254">
            <v>8.9999999999999993E-3</v>
          </cell>
          <cell r="CD254" t="str">
            <v>N/A</v>
          </cell>
        </row>
        <row r="255">
          <cell r="C255">
            <v>247</v>
          </cell>
          <cell r="D255" t="str">
            <v>Rianna II</v>
          </cell>
          <cell r="E255" t="str">
            <v>Rianna II</v>
          </cell>
          <cell r="F255" t="str">
            <v>Seattle Area</v>
          </cell>
          <cell r="G255" t="str">
            <v>N/A</v>
          </cell>
          <cell r="H255" t="str">
            <v xml:space="preserve">810 12th Avenue </v>
          </cell>
          <cell r="I255" t="str">
            <v>Seattle</v>
          </cell>
          <cell r="J255" t="str">
            <v>WA</v>
          </cell>
          <cell r="K255" t="str">
            <v>N/A</v>
          </cell>
          <cell r="L255" t="str">
            <v>Seattle, WA</v>
          </cell>
          <cell r="M255">
            <v>2002</v>
          </cell>
          <cell r="N255">
            <v>1</v>
          </cell>
          <cell r="O255">
            <v>78</v>
          </cell>
          <cell r="P255">
            <v>613</v>
          </cell>
          <cell r="Q255">
            <v>1</v>
          </cell>
          <cell r="R255">
            <v>2007</v>
          </cell>
          <cell r="T255">
            <v>1.4</v>
          </cell>
          <cell r="U255">
            <v>4.3499999999999997E-2</v>
          </cell>
          <cell r="V255">
            <v>371000</v>
          </cell>
          <cell r="W255" t="str">
            <v>Cap Rate</v>
          </cell>
          <cell r="X255">
            <v>32.183908045977013</v>
          </cell>
          <cell r="Y255">
            <v>412614.20571765397</v>
          </cell>
          <cell r="Z255">
            <v>4.3499999999999997E-2</v>
          </cell>
          <cell r="AA255">
            <v>0</v>
          </cell>
          <cell r="AB255">
            <v>1</v>
          </cell>
          <cell r="AC255">
            <v>2007</v>
          </cell>
          <cell r="AD255">
            <v>78</v>
          </cell>
          <cell r="AE255">
            <v>613</v>
          </cell>
          <cell r="AG255">
            <v>7.0000000000000007E-2</v>
          </cell>
          <cell r="AH255">
            <v>275</v>
          </cell>
          <cell r="AI255">
            <v>0.25</v>
          </cell>
          <cell r="AJ255">
            <v>0.12</v>
          </cell>
          <cell r="AK255">
            <v>16.189815599999999</v>
          </cell>
          <cell r="AL255">
            <v>1.2766964785848001</v>
          </cell>
          <cell r="AM255">
            <v>0</v>
          </cell>
          <cell r="AN255">
            <v>-2.3400000000000001E-2</v>
          </cell>
          <cell r="AO255">
            <v>1.2532964785848</v>
          </cell>
          <cell r="AQ255">
            <v>1.878552</v>
          </cell>
          <cell r="AR255">
            <v>-0.13149864</v>
          </cell>
          <cell r="AS255">
            <v>0.25740000000000002</v>
          </cell>
          <cell r="AT255">
            <v>2.0044533599999999</v>
          </cell>
          <cell r="AU255">
            <v>-0.50111333999999996</v>
          </cell>
          <cell r="AV255">
            <v>-0.24053440319999997</v>
          </cell>
          <cell r="AW255">
            <v>-0.21301112235183442</v>
          </cell>
          <cell r="AX255">
            <v>-2.3400000000000001E-2</v>
          </cell>
          <cell r="AY255">
            <v>-0.73752446235183433</v>
          </cell>
          <cell r="AZ255">
            <v>0</v>
          </cell>
          <cell r="BA255">
            <v>1.2669288976481656</v>
          </cell>
          <cell r="BC255">
            <v>0.63205706000970041</v>
          </cell>
          <cell r="BE255">
            <v>4.3999999999999997E-2</v>
          </cell>
          <cell r="BF255">
            <v>4.7E-2</v>
          </cell>
          <cell r="BG255">
            <v>4.5499999999999999E-2</v>
          </cell>
          <cell r="BH255">
            <v>27.844591157102542</v>
          </cell>
          <cell r="BI255">
            <v>0</v>
          </cell>
          <cell r="BJ255">
            <v>27.844591157102542</v>
          </cell>
          <cell r="BK255">
            <v>344464.1617021276</v>
          </cell>
          <cell r="BL255">
            <v>367950.35454545455</v>
          </cell>
          <cell r="BM255">
            <v>356207.25812379108</v>
          </cell>
          <cell r="BN255">
            <v>5.8321658826840928E-2</v>
          </cell>
          <cell r="BO255">
            <v>27.784166133655706</v>
          </cell>
          <cell r="BP255">
            <v>6.0425023446835979E-2</v>
          </cell>
          <cell r="BQ255">
            <v>2.174800681660205E-3</v>
          </cell>
          <cell r="BS255">
            <v>425</v>
          </cell>
          <cell r="BT255">
            <v>260525</v>
          </cell>
          <cell r="BU255">
            <v>42.5</v>
          </cell>
          <cell r="BV255">
            <v>26052.5</v>
          </cell>
          <cell r="BW255">
            <v>286577.5</v>
          </cell>
          <cell r="BX255">
            <v>50000</v>
          </cell>
          <cell r="BY255">
            <v>336577.5</v>
          </cell>
          <cell r="CA255">
            <v>0.85</v>
          </cell>
          <cell r="CB255">
            <v>1</v>
          </cell>
          <cell r="CC255">
            <v>8.9999999999999993E-3</v>
          </cell>
          <cell r="CD255" t="str">
            <v>N/A</v>
          </cell>
        </row>
        <row r="256">
          <cell r="C256">
            <v>248</v>
          </cell>
          <cell r="D256" t="str">
            <v>Seattle Acquisition</v>
          </cell>
          <cell r="E256" t="str">
            <v>Seattle Acquisition</v>
          </cell>
          <cell r="F256" t="str">
            <v>Seattle Area</v>
          </cell>
          <cell r="G256" t="str">
            <v>N/A</v>
          </cell>
          <cell r="H256" t="str">
            <v>N/A</v>
          </cell>
          <cell r="I256" t="str">
            <v>Seattle</v>
          </cell>
          <cell r="J256" t="str">
            <v>WA</v>
          </cell>
          <cell r="K256" t="str">
            <v>N/A</v>
          </cell>
          <cell r="L256" t="str">
            <v>Seattle, WA</v>
          </cell>
          <cell r="M256">
            <v>2016</v>
          </cell>
          <cell r="N256">
            <v>1</v>
          </cell>
          <cell r="O256">
            <v>61</v>
          </cell>
          <cell r="P256">
            <v>0</v>
          </cell>
          <cell r="Q256">
            <v>0</v>
          </cell>
          <cell r="R256">
            <v>0</v>
          </cell>
          <cell r="T256">
            <v>4.0999999999999996</v>
          </cell>
          <cell r="U256">
            <v>4.2500000000000003E-2</v>
          </cell>
          <cell r="V256">
            <v>426000</v>
          </cell>
          <cell r="W256" t="str">
            <v>Per Unit</v>
          </cell>
          <cell r="X256">
            <v>25.986000000000001</v>
          </cell>
          <cell r="Y256">
            <v>426000</v>
          </cell>
          <cell r="Z256">
            <v>0.15777726468098205</v>
          </cell>
          <cell r="AA256">
            <v>0</v>
          </cell>
          <cell r="AB256">
            <v>0</v>
          </cell>
          <cell r="AC256">
            <v>0</v>
          </cell>
          <cell r="AD256">
            <v>61</v>
          </cell>
          <cell r="AE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-1.83E-2</v>
          </cell>
          <cell r="AO256">
            <v>4.0999999999999996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-0.65599999999999992</v>
          </cell>
          <cell r="AW256">
            <v>0</v>
          </cell>
          <cell r="AX256">
            <v>-1.83E-2</v>
          </cell>
          <cell r="AY256">
            <v>-1.83E-2</v>
          </cell>
          <cell r="AZ256">
            <v>0</v>
          </cell>
          <cell r="BA256">
            <v>4.0999999999999996</v>
          </cell>
          <cell r="BC256">
            <v>0</v>
          </cell>
          <cell r="BG256">
            <v>4.5499999999999999E-2</v>
          </cell>
          <cell r="BH256">
            <v>-0.40219780219780221</v>
          </cell>
          <cell r="BI256">
            <v>0</v>
          </cell>
          <cell r="BJ256">
            <v>25.986000000000001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25.986000000000001</v>
          </cell>
          <cell r="BP256">
            <v>-26.388197802197801</v>
          </cell>
          <cell r="BQ256">
            <v>-1.0154774802662128</v>
          </cell>
          <cell r="BT256">
            <v>0</v>
          </cell>
          <cell r="BV256">
            <v>0</v>
          </cell>
          <cell r="BW256">
            <v>0</v>
          </cell>
          <cell r="BY256">
            <v>0</v>
          </cell>
        </row>
        <row r="257">
          <cell r="C257">
            <v>249</v>
          </cell>
          <cell r="D257" t="str">
            <v>Redmond Court</v>
          </cell>
          <cell r="E257" t="str">
            <v>Redmond Court</v>
          </cell>
          <cell r="F257" t="str">
            <v>Seattle Area</v>
          </cell>
          <cell r="G257" t="str">
            <v>14629 N.E. 37th Pl. Bellevue WA 98007</v>
          </cell>
          <cell r="H257" t="str">
            <v xml:space="preserve">14629 N.E. 37th Pl. </v>
          </cell>
          <cell r="I257" t="str">
            <v>Bellevue</v>
          </cell>
          <cell r="J257" t="str">
            <v>WA</v>
          </cell>
          <cell r="K257" t="str">
            <v>98007</v>
          </cell>
          <cell r="L257" t="str">
            <v>Bellevue, WA</v>
          </cell>
          <cell r="M257">
            <v>1977</v>
          </cell>
          <cell r="N257">
            <v>1</v>
          </cell>
          <cell r="O257">
            <v>206</v>
          </cell>
          <cell r="P257">
            <v>754</v>
          </cell>
          <cell r="Q257">
            <v>0.96</v>
          </cell>
          <cell r="R257">
            <v>1685</v>
          </cell>
          <cell r="T257">
            <v>2.9</v>
          </cell>
          <cell r="U257">
            <v>4.8000000000000001E-2</v>
          </cell>
          <cell r="V257">
            <v>282000</v>
          </cell>
          <cell r="W257" t="str">
            <v>Cap Rate</v>
          </cell>
          <cell r="X257">
            <v>60.416666666666664</v>
          </cell>
          <cell r="Y257">
            <v>293284.78964401293</v>
          </cell>
          <cell r="Z257">
            <v>4.8000000000000001E-2</v>
          </cell>
          <cell r="AA257">
            <v>0</v>
          </cell>
          <cell r="AB257">
            <v>0.96</v>
          </cell>
          <cell r="AC257">
            <v>1685</v>
          </cell>
          <cell r="AD257">
            <v>206</v>
          </cell>
          <cell r="AE257">
            <v>754</v>
          </cell>
          <cell r="AG257">
            <v>0.08</v>
          </cell>
          <cell r="AH257">
            <v>200</v>
          </cell>
          <cell r="AI257">
            <v>0.3</v>
          </cell>
          <cell r="AJ257">
            <v>0.12</v>
          </cell>
          <cell r="AK257">
            <v>12.181392000000002</v>
          </cell>
          <cell r="AL257">
            <v>2.5369697862720004</v>
          </cell>
          <cell r="AM257">
            <v>0</v>
          </cell>
          <cell r="AN257">
            <v>-6.1800000000000001E-2</v>
          </cell>
          <cell r="AO257">
            <v>2.4751697862720006</v>
          </cell>
          <cell r="AQ257">
            <v>4.1653200000000004</v>
          </cell>
          <cell r="AR257">
            <v>-0.33322560000000001</v>
          </cell>
          <cell r="AS257">
            <v>0.49440000000000001</v>
          </cell>
          <cell r="AT257">
            <v>4.3264944000000005</v>
          </cell>
          <cell r="AU257">
            <v>-1.2979483200000002</v>
          </cell>
          <cell r="AV257">
            <v>-0.519179328</v>
          </cell>
          <cell r="AW257">
            <v>-0.37343656951048954</v>
          </cell>
          <cell r="AX257">
            <v>-6.1800000000000001E-2</v>
          </cell>
          <cell r="AY257">
            <v>-1.7331848895104898</v>
          </cell>
          <cell r="AZ257">
            <v>0</v>
          </cell>
          <cell r="BA257">
            <v>2.5933095104895107</v>
          </cell>
          <cell r="BC257">
            <v>0.59940202638180007</v>
          </cell>
          <cell r="BE257">
            <v>4.8000000000000001E-2</v>
          </cell>
          <cell r="BF257">
            <v>5.1999999999999998E-2</v>
          </cell>
          <cell r="BG257">
            <v>0.05</v>
          </cell>
          <cell r="BH257">
            <v>51.866190209790211</v>
          </cell>
          <cell r="BI257">
            <v>0</v>
          </cell>
          <cell r="BJ257">
            <v>51.866190209790211</v>
          </cell>
          <cell r="BK257">
            <v>234257.53846153853</v>
          </cell>
          <cell r="BL257">
            <v>253779.00000000006</v>
          </cell>
          <cell r="BM257">
            <v>244018.26923076931</v>
          </cell>
          <cell r="BN257">
            <v>7.6796634074396186E-2</v>
          </cell>
          <cell r="BO257">
            <v>50.267763461538479</v>
          </cell>
          <cell r="BP257">
            <v>1.5984267482517325</v>
          </cell>
          <cell r="BQ257">
            <v>3.1798246792394957E-2</v>
          </cell>
          <cell r="BS257">
            <v>225</v>
          </cell>
          <cell r="BT257">
            <v>169650</v>
          </cell>
          <cell r="BU257">
            <v>22.5</v>
          </cell>
          <cell r="BV257">
            <v>16965</v>
          </cell>
          <cell r="BW257">
            <v>186615</v>
          </cell>
          <cell r="BX257">
            <v>40000</v>
          </cell>
          <cell r="BY257">
            <v>226615</v>
          </cell>
          <cell r="CA257">
            <v>0.8</v>
          </cell>
          <cell r="CB257">
            <v>1</v>
          </cell>
          <cell r="CC257">
            <v>8.9999999999999993E-3</v>
          </cell>
          <cell r="CD257" t="str">
            <v>N/A</v>
          </cell>
        </row>
        <row r="258">
          <cell r="C258">
            <v>250</v>
          </cell>
          <cell r="D258" t="str">
            <v>City Square Bellevue (fka Bellevue)</v>
          </cell>
          <cell r="E258" t="str">
            <v>City Square Bellevue (fka Bellevue)</v>
          </cell>
          <cell r="F258" t="str">
            <v>Seattle Area</v>
          </cell>
          <cell r="G258" t="str">
            <v>938 110th Ave NE Bellevue WA 98004</v>
          </cell>
          <cell r="H258" t="str">
            <v xml:space="preserve">938 110th Ave NE </v>
          </cell>
          <cell r="I258" t="str">
            <v>Bellevue</v>
          </cell>
          <cell r="J258" t="str">
            <v>WA</v>
          </cell>
          <cell r="K258" t="str">
            <v>98004</v>
          </cell>
          <cell r="L258" t="str">
            <v>Bellevue, WA</v>
          </cell>
          <cell r="M258">
            <v>1998</v>
          </cell>
          <cell r="N258">
            <v>1</v>
          </cell>
          <cell r="O258">
            <v>191</v>
          </cell>
          <cell r="P258">
            <v>771</v>
          </cell>
          <cell r="Q258">
            <v>0.98</v>
          </cell>
          <cell r="R258">
            <v>1918</v>
          </cell>
          <cell r="T258">
            <v>3.1</v>
          </cell>
          <cell r="U258">
            <v>4.65E-2</v>
          </cell>
          <cell r="V258">
            <v>332000</v>
          </cell>
          <cell r="W258" t="str">
            <v>Cap Rate</v>
          </cell>
          <cell r="X258">
            <v>66.666666666666671</v>
          </cell>
          <cell r="Y258">
            <v>349040.13961605588</v>
          </cell>
          <cell r="Z258">
            <v>4.65E-2</v>
          </cell>
          <cell r="AA258">
            <v>0</v>
          </cell>
          <cell r="AB258">
            <v>0.98</v>
          </cell>
          <cell r="AC258">
            <v>1918</v>
          </cell>
          <cell r="AD258">
            <v>191</v>
          </cell>
          <cell r="AE258">
            <v>771</v>
          </cell>
          <cell r="AG258">
            <v>0.08</v>
          </cell>
          <cell r="AH258">
            <v>250</v>
          </cell>
          <cell r="AI258">
            <v>0.3</v>
          </cell>
          <cell r="AJ258">
            <v>0.12</v>
          </cell>
          <cell r="AK258">
            <v>14.021337600000003</v>
          </cell>
          <cell r="AL258">
            <v>2.7075343118976001</v>
          </cell>
          <cell r="AM258">
            <v>0</v>
          </cell>
          <cell r="AN258">
            <v>-5.7299999999999997E-2</v>
          </cell>
          <cell r="AO258">
            <v>2.6502343118975999</v>
          </cell>
          <cell r="AQ258">
            <v>4.3960559999999997</v>
          </cell>
          <cell r="AR258">
            <v>-0.35168447999999997</v>
          </cell>
          <cell r="AS258">
            <v>0.57299999999999995</v>
          </cell>
          <cell r="AT258">
            <v>4.617371519999999</v>
          </cell>
          <cell r="AU258">
            <v>-1.3852114559999997</v>
          </cell>
          <cell r="AV258">
            <v>-0.5540845823999998</v>
          </cell>
          <cell r="AW258">
            <v>-0.44865539667909704</v>
          </cell>
          <cell r="AX258">
            <v>-5.7299999999999997E-2</v>
          </cell>
          <cell r="AY258">
            <v>-1.8911668526790966</v>
          </cell>
          <cell r="AZ258">
            <v>0</v>
          </cell>
          <cell r="BA258">
            <v>2.7262046673209026</v>
          </cell>
          <cell r="BC258">
            <v>0.59042350296319734</v>
          </cell>
          <cell r="BE258">
            <v>4.2500000000000003E-2</v>
          </cell>
          <cell r="BF258">
            <v>4.4999999999999998E-2</v>
          </cell>
          <cell r="BG258">
            <v>4.3749999999999997E-2</v>
          </cell>
          <cell r="BH258">
            <v>62.313249538763493</v>
          </cell>
          <cell r="BI258">
            <v>0</v>
          </cell>
          <cell r="BJ258">
            <v>62.313249538763493</v>
          </cell>
          <cell r="BK258">
            <v>311585.28000000009</v>
          </cell>
          <cell r="BL258">
            <v>329913.82588235295</v>
          </cell>
          <cell r="BM258">
            <v>320749.55294117652</v>
          </cell>
          <cell r="BN258">
            <v>-7.5209961678675663E-2</v>
          </cell>
          <cell r="BO258">
            <v>61.263164611764715</v>
          </cell>
          <cell r="BP258">
            <v>1.0500849269987782</v>
          </cell>
          <cell r="BQ258">
            <v>1.7140559643847197E-2</v>
          </cell>
          <cell r="BS258">
            <v>350</v>
          </cell>
          <cell r="BT258">
            <v>269850</v>
          </cell>
          <cell r="BU258">
            <v>35</v>
          </cell>
          <cell r="BV258">
            <v>26985</v>
          </cell>
          <cell r="BW258">
            <v>296835</v>
          </cell>
          <cell r="BX258">
            <v>50000</v>
          </cell>
          <cell r="BY258">
            <v>346835</v>
          </cell>
          <cell r="CA258">
            <v>0.8</v>
          </cell>
          <cell r="CB258">
            <v>1</v>
          </cell>
          <cell r="CC258">
            <v>8.9999999999999993E-3</v>
          </cell>
          <cell r="CD258" t="str">
            <v>N/A</v>
          </cell>
        </row>
        <row r="259">
          <cell r="C259">
            <v>251</v>
          </cell>
          <cell r="D259" t="str">
            <v>Bellevue Meadows</v>
          </cell>
          <cell r="E259" t="str">
            <v>Bellevue Meadows</v>
          </cell>
          <cell r="F259" t="str">
            <v>Seattle Area</v>
          </cell>
          <cell r="G259" t="str">
            <v>4277 148th Ave. N.E. Bellevue WA 98007</v>
          </cell>
          <cell r="H259" t="str">
            <v xml:space="preserve">4277 148th Ave. N.E. </v>
          </cell>
          <cell r="I259" t="str">
            <v>Bellevue</v>
          </cell>
          <cell r="J259" t="str">
            <v>WA</v>
          </cell>
          <cell r="K259" t="str">
            <v>98007</v>
          </cell>
          <cell r="L259" t="str">
            <v>Bellevue, WA</v>
          </cell>
          <cell r="M259">
            <v>1983</v>
          </cell>
          <cell r="N259">
            <v>1</v>
          </cell>
          <cell r="O259">
            <v>137</v>
          </cell>
          <cell r="P259">
            <v>806</v>
          </cell>
          <cell r="Q259">
            <v>0.92</v>
          </cell>
          <cell r="R259">
            <v>1780</v>
          </cell>
          <cell r="T259">
            <v>2</v>
          </cell>
          <cell r="U259">
            <v>0.05</v>
          </cell>
          <cell r="V259">
            <v>275000</v>
          </cell>
          <cell r="W259" t="str">
            <v>Cap Rate</v>
          </cell>
          <cell r="X259">
            <v>40</v>
          </cell>
          <cell r="Y259">
            <v>291970.80291970802</v>
          </cell>
          <cell r="Z259">
            <v>0.05</v>
          </cell>
          <cell r="AA259">
            <v>0.76111111111111107</v>
          </cell>
          <cell r="AB259">
            <v>0.92</v>
          </cell>
          <cell r="AC259">
            <v>1780</v>
          </cell>
          <cell r="AD259">
            <v>180</v>
          </cell>
          <cell r="AE259">
            <v>806</v>
          </cell>
          <cell r="AG259">
            <v>0.08</v>
          </cell>
          <cell r="AH259">
            <v>200</v>
          </cell>
          <cell r="AI259">
            <v>0.3</v>
          </cell>
          <cell r="AJ259">
            <v>0.12</v>
          </cell>
          <cell r="AK259">
            <v>12.789696000000003</v>
          </cell>
          <cell r="AL259">
            <v>2.3274688780800008</v>
          </cell>
          <cell r="AM259">
            <v>0</v>
          </cell>
          <cell r="AN259">
            <v>-5.3999999999999999E-2</v>
          </cell>
          <cell r="AO259">
            <v>2.273468878080001</v>
          </cell>
          <cell r="AQ259">
            <v>3.8448000000000002</v>
          </cell>
          <cell r="AR259">
            <v>-0.30758400000000002</v>
          </cell>
          <cell r="AS259">
            <v>0.432</v>
          </cell>
          <cell r="AT259">
            <v>3.9692160000000003</v>
          </cell>
          <cell r="AU259">
            <v>-1.1907648</v>
          </cell>
          <cell r="AV259">
            <v>-0.47630591999999999</v>
          </cell>
          <cell r="AW259">
            <v>-0.3429379132867133</v>
          </cell>
          <cell r="AX259">
            <v>-5.3999999999999999E-2</v>
          </cell>
          <cell r="AY259">
            <v>-1.5877027132867132</v>
          </cell>
          <cell r="AZ259">
            <v>0</v>
          </cell>
          <cell r="BA259">
            <v>2.3815132867132869</v>
          </cell>
          <cell r="BC259">
            <v>0.59999589004813214</v>
          </cell>
          <cell r="BE259">
            <v>4.8000000000000001E-2</v>
          </cell>
          <cell r="BF259">
            <v>5.1999999999999998E-2</v>
          </cell>
          <cell r="BG259">
            <v>0.05</v>
          </cell>
          <cell r="BH259">
            <v>47.630265734265734</v>
          </cell>
          <cell r="BI259">
            <v>0</v>
          </cell>
          <cell r="BJ259">
            <v>47.630265734265734</v>
          </cell>
          <cell r="BK259">
            <v>245955.69230769237</v>
          </cell>
          <cell r="BL259">
            <v>266452.00000000006</v>
          </cell>
          <cell r="BM259">
            <v>256203.84615384621</v>
          </cell>
          <cell r="BN259">
            <v>2.6930862191499427E-2</v>
          </cell>
          <cell r="BO259">
            <v>46.116692307692318</v>
          </cell>
          <cell r="BP259">
            <v>1.5135734265734158</v>
          </cell>
          <cell r="BQ259">
            <v>3.2820511420784459E-2</v>
          </cell>
          <cell r="BS259">
            <v>225</v>
          </cell>
          <cell r="BT259">
            <v>181350</v>
          </cell>
          <cell r="BU259">
            <v>22.5</v>
          </cell>
          <cell r="BV259">
            <v>18135</v>
          </cell>
          <cell r="BW259">
            <v>199485</v>
          </cell>
          <cell r="BX259">
            <v>50000</v>
          </cell>
          <cell r="BY259">
            <v>249485</v>
          </cell>
          <cell r="CA259">
            <v>0.8</v>
          </cell>
          <cell r="CB259">
            <v>1</v>
          </cell>
          <cell r="CC259">
            <v>8.9999999999999993E-3</v>
          </cell>
          <cell r="CD259" t="str">
            <v>N/A</v>
          </cell>
        </row>
        <row r="260">
          <cell r="C260">
            <v>252</v>
          </cell>
          <cell r="D260" t="str">
            <v>Surrey Downs</v>
          </cell>
          <cell r="E260" t="str">
            <v>Surrey Downs</v>
          </cell>
          <cell r="F260" t="str">
            <v>Seattle Area</v>
          </cell>
          <cell r="G260" t="str">
            <v>13035 S.E. 26th Street Bellevue WA 98005</v>
          </cell>
          <cell r="H260" t="str">
            <v xml:space="preserve">13035 S.E. 26th Street </v>
          </cell>
          <cell r="I260" t="str">
            <v>Bellevue</v>
          </cell>
          <cell r="J260" t="str">
            <v>WA</v>
          </cell>
          <cell r="K260" t="str">
            <v>98005</v>
          </cell>
          <cell r="L260" t="str">
            <v>Bellevue, WA</v>
          </cell>
          <cell r="M260">
            <v>1986</v>
          </cell>
          <cell r="N260">
            <v>1</v>
          </cell>
          <cell r="O260">
            <v>93</v>
          </cell>
          <cell r="P260">
            <v>744</v>
          </cell>
          <cell r="Q260">
            <v>0.98</v>
          </cell>
          <cell r="R260">
            <v>1634</v>
          </cell>
          <cell r="T260">
            <v>1.4</v>
          </cell>
          <cell r="U260">
            <v>0.05</v>
          </cell>
          <cell r="V260">
            <v>263000</v>
          </cell>
          <cell r="W260" t="str">
            <v>Cap Rate</v>
          </cell>
          <cell r="X260">
            <v>27.999999999999996</v>
          </cell>
          <cell r="Y260">
            <v>301075.26881720428</v>
          </cell>
          <cell r="Z260">
            <v>0.05</v>
          </cell>
          <cell r="AA260">
            <v>0.76229508196721307</v>
          </cell>
          <cell r="AB260">
            <v>0.98</v>
          </cell>
          <cell r="AC260">
            <v>1634</v>
          </cell>
          <cell r="AD260">
            <v>122</v>
          </cell>
          <cell r="AE260">
            <v>744</v>
          </cell>
          <cell r="AG260">
            <v>7.0000000000000007E-2</v>
          </cell>
          <cell r="AH260">
            <v>200</v>
          </cell>
          <cell r="AI260">
            <v>0.3</v>
          </cell>
          <cell r="AJ260">
            <v>0.12</v>
          </cell>
          <cell r="AK260">
            <v>11.968555200000001</v>
          </cell>
          <cell r="AL260">
            <v>1.4762255354784</v>
          </cell>
          <cell r="AM260">
            <v>0</v>
          </cell>
          <cell r="AN260">
            <v>-3.6600000000000001E-2</v>
          </cell>
          <cell r="AO260">
            <v>1.4396255354784</v>
          </cell>
          <cell r="AQ260">
            <v>2.3921760000000001</v>
          </cell>
          <cell r="AR260">
            <v>-0.16745232000000002</v>
          </cell>
          <cell r="AS260">
            <v>0.2928</v>
          </cell>
          <cell r="AT260">
            <v>2.51752368</v>
          </cell>
          <cell r="AU260">
            <v>-0.75525710400000001</v>
          </cell>
          <cell r="AV260">
            <v>-0.3021028416</v>
          </cell>
          <cell r="AW260">
            <v>-0.23245648918989711</v>
          </cell>
          <cell r="AX260">
            <v>-3.6600000000000001E-2</v>
          </cell>
          <cell r="AY260">
            <v>-1.0243135931898972</v>
          </cell>
          <cell r="AZ260">
            <v>0</v>
          </cell>
          <cell r="BA260">
            <v>1.4932100868101028</v>
          </cell>
          <cell r="BC260">
            <v>0.59312653091314826</v>
          </cell>
          <cell r="BE260">
            <v>4.4999999999999998E-2</v>
          </cell>
          <cell r="BF260">
            <v>4.7500000000000001E-2</v>
          </cell>
          <cell r="BG260">
            <v>4.6249999999999999E-2</v>
          </cell>
          <cell r="BH260">
            <v>32.28562349859682</v>
          </cell>
          <cell r="BI260">
            <v>0</v>
          </cell>
          <cell r="BJ260">
            <v>32.28562349859682</v>
          </cell>
          <cell r="BK260">
            <v>251969.58315789475</v>
          </cell>
          <cell r="BL260">
            <v>265967.89333333331</v>
          </cell>
          <cell r="BM260">
            <v>258968.73824561405</v>
          </cell>
          <cell r="BN260">
            <v>0.10604227490225537</v>
          </cell>
          <cell r="BO260">
            <v>31.594186065964916</v>
          </cell>
          <cell r="BP260">
            <v>0.69143743263190416</v>
          </cell>
          <cell r="BQ260">
            <v>2.1884957921949999E-2</v>
          </cell>
          <cell r="BS260">
            <v>225</v>
          </cell>
          <cell r="BT260">
            <v>167400</v>
          </cell>
          <cell r="BU260">
            <v>22.5</v>
          </cell>
          <cell r="BV260">
            <v>16740</v>
          </cell>
          <cell r="BW260">
            <v>184140</v>
          </cell>
          <cell r="BX260">
            <v>50000</v>
          </cell>
          <cell r="BY260">
            <v>234140</v>
          </cell>
          <cell r="CA260">
            <v>0.8</v>
          </cell>
          <cell r="CB260">
            <v>1</v>
          </cell>
          <cell r="CC260">
            <v>8.9999999999999993E-3</v>
          </cell>
          <cell r="CD260" t="str">
            <v>N/A</v>
          </cell>
        </row>
        <row r="261">
          <cell r="C261">
            <v>253</v>
          </cell>
          <cell r="D261" t="str">
            <v>Belle Arts Condominium Homes, LLC</v>
          </cell>
          <cell r="E261" t="str">
            <v>Belle Arts Condominium Homes, LLC</v>
          </cell>
          <cell r="F261" t="str">
            <v>Seattle Area</v>
          </cell>
          <cell r="G261" t="str">
            <v>N/A</v>
          </cell>
          <cell r="H261" t="str">
            <v>111 108th NE</v>
          </cell>
          <cell r="I261" t="str">
            <v>Bellevue</v>
          </cell>
          <cell r="J261" t="str">
            <v>WA</v>
          </cell>
          <cell r="K261" t="str">
            <v>98004</v>
          </cell>
          <cell r="L261" t="str">
            <v>Bellevue, WA</v>
          </cell>
          <cell r="M261">
            <v>2000</v>
          </cell>
          <cell r="N261">
            <v>1</v>
          </cell>
          <cell r="O261">
            <v>1</v>
          </cell>
          <cell r="P261">
            <v>0</v>
          </cell>
          <cell r="Q261">
            <v>0</v>
          </cell>
          <cell r="R261">
            <v>0</v>
          </cell>
          <cell r="T261">
            <v>0</v>
          </cell>
          <cell r="U261">
            <v>4.4999999999999998E-2</v>
          </cell>
          <cell r="V261">
            <v>340000</v>
          </cell>
          <cell r="W261" t="str">
            <v>Per Unit</v>
          </cell>
          <cell r="X261">
            <v>0.34</v>
          </cell>
          <cell r="Y261">
            <v>340000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1</v>
          </cell>
          <cell r="AE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-2.9999999999999997E-4</v>
          </cell>
          <cell r="AO261">
            <v>-2.9999999999999997E-4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-2.9920000000000003E-3</v>
          </cell>
          <cell r="AX261">
            <v>-2.9999999999999997E-4</v>
          </cell>
          <cell r="AY261">
            <v>-3.2920000000000002E-3</v>
          </cell>
          <cell r="AZ261">
            <v>0</v>
          </cell>
          <cell r="BA261">
            <v>1.8700000000000001E-2</v>
          </cell>
          <cell r="BC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0.34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0.34</v>
          </cell>
          <cell r="BP261">
            <v>-0.34</v>
          </cell>
          <cell r="BQ261">
            <v>-1</v>
          </cell>
          <cell r="BT261">
            <v>0</v>
          </cell>
          <cell r="BV261">
            <v>0</v>
          </cell>
          <cell r="BW261">
            <v>0</v>
          </cell>
          <cell r="BY261">
            <v>0</v>
          </cell>
        </row>
        <row r="262">
          <cell r="C262">
            <v>254</v>
          </cell>
          <cell r="D262" t="str">
            <v>Reserve at Town Center I-III (WA)</v>
          </cell>
          <cell r="E262" t="str">
            <v>Reserve at Town Center I-III (WA)</v>
          </cell>
          <cell r="F262" t="str">
            <v>Seattle Area</v>
          </cell>
          <cell r="G262" t="str">
            <v>14420 North Creek Drive Mill Creek WA 98012</v>
          </cell>
          <cell r="H262" t="str">
            <v xml:space="preserve">14420 North Creek Drive </v>
          </cell>
          <cell r="I262" t="str">
            <v>Mill Creek</v>
          </cell>
          <cell r="J262" t="str">
            <v>WA</v>
          </cell>
          <cell r="K262" t="str">
            <v>98012</v>
          </cell>
          <cell r="L262" t="str">
            <v>Mill Creek, WA</v>
          </cell>
          <cell r="M262">
            <v>2014</v>
          </cell>
          <cell r="N262">
            <v>3</v>
          </cell>
          <cell r="O262">
            <v>584</v>
          </cell>
          <cell r="P262">
            <v>941.38184931506851</v>
          </cell>
          <cell r="Q262">
            <v>0.95666095890410974</v>
          </cell>
          <cell r="R262">
            <v>1749.2448630136987</v>
          </cell>
          <cell r="T262">
            <v>8.3000000000000007</v>
          </cell>
          <cell r="U262">
            <v>4.5999999999999999E-2</v>
          </cell>
          <cell r="V262">
            <v>307000</v>
          </cell>
          <cell r="W262" t="str">
            <v>Cap Rate</v>
          </cell>
          <cell r="X262">
            <v>180.43478260869568</v>
          </cell>
          <cell r="Y262">
            <v>308963.66885050631</v>
          </cell>
          <cell r="Z262">
            <v>4.5999999999999992E-2</v>
          </cell>
          <cell r="AA262">
            <v>0</v>
          </cell>
          <cell r="AB262">
            <v>0.95666095890410974</v>
          </cell>
          <cell r="AC262">
            <v>1749.2448630136987</v>
          </cell>
          <cell r="AD262">
            <v>584</v>
          </cell>
          <cell r="AE262">
            <v>941.38184931506851</v>
          </cell>
          <cell r="AG262">
            <v>0.09</v>
          </cell>
          <cell r="AH262">
            <v>200</v>
          </cell>
          <cell r="AI262">
            <v>0.27</v>
          </cell>
          <cell r="AJ262">
            <v>0.12</v>
          </cell>
          <cell r="AK262">
            <v>13.116069881506849</v>
          </cell>
          <cell r="AL262">
            <v>7.7440424437187989</v>
          </cell>
          <cell r="AM262">
            <v>0</v>
          </cell>
          <cell r="AN262">
            <v>-0.17519999999999999</v>
          </cell>
          <cell r="AO262">
            <v>7.5688424437187987</v>
          </cell>
          <cell r="AQ262">
            <v>12.258708</v>
          </cell>
          <cell r="AR262">
            <v>-1.1032837200000001</v>
          </cell>
          <cell r="AS262">
            <v>1.4016</v>
          </cell>
          <cell r="AT262">
            <v>12.55702428</v>
          </cell>
          <cell r="AU262">
            <v>-3.3903965556000002</v>
          </cell>
          <cell r="AV262">
            <v>-1.5068429135999999</v>
          </cell>
          <cell r="AW262">
            <v>-1.4793094456596401</v>
          </cell>
          <cell r="AX262">
            <v>-0.17519999999999999</v>
          </cell>
          <cell r="AY262">
            <v>-5.0449060012596405</v>
          </cell>
          <cell r="AZ262">
            <v>0</v>
          </cell>
          <cell r="BA262">
            <v>7.5121182787403598</v>
          </cell>
          <cell r="BC262">
            <v>0.59824032439796793</v>
          </cell>
          <cell r="BE262">
            <v>4.7500000000000001E-2</v>
          </cell>
          <cell r="BF262">
            <v>0.05</v>
          </cell>
          <cell r="BG262">
            <v>4.8750000000000002E-2</v>
          </cell>
          <cell r="BH262">
            <v>154.09473392287916</v>
          </cell>
          <cell r="BI262">
            <v>0</v>
          </cell>
          <cell r="BJ262">
            <v>154.09473392287916</v>
          </cell>
          <cell r="BK262">
            <v>262321.39763013698</v>
          </cell>
          <cell r="BL262">
            <v>276127.78697909159</v>
          </cell>
          <cell r="BM262">
            <v>269224.59230461426</v>
          </cell>
          <cell r="BN262">
            <v>4.5993334267244723E-3</v>
          </cell>
          <cell r="BO262">
            <v>157.22716190589472</v>
          </cell>
          <cell r="BP262">
            <v>-3.1324279830155604</v>
          </cell>
          <cell r="BQ262">
            <v>-1.9922944261312914E-2</v>
          </cell>
          <cell r="BS262">
            <v>225</v>
          </cell>
          <cell r="BT262">
            <v>211810.91609589042</v>
          </cell>
          <cell r="BU262">
            <v>22.5</v>
          </cell>
          <cell r="BV262">
            <v>21181.091609589042</v>
          </cell>
          <cell r="BW262">
            <v>232992.00770547945</v>
          </cell>
          <cell r="BX262">
            <v>35000</v>
          </cell>
          <cell r="BY262">
            <v>267992.00770547945</v>
          </cell>
          <cell r="CA262">
            <v>0.8</v>
          </cell>
          <cell r="CB262">
            <v>1</v>
          </cell>
          <cell r="CC262">
            <v>1.2E-2</v>
          </cell>
          <cell r="CD262" t="str">
            <v>N/A</v>
          </cell>
        </row>
        <row r="263">
          <cell r="C263">
            <v>255</v>
          </cell>
          <cell r="D263" t="str">
            <v>Veloce</v>
          </cell>
          <cell r="E263" t="str">
            <v>Veloce</v>
          </cell>
          <cell r="F263" t="str">
            <v>Seattle Area</v>
          </cell>
          <cell r="G263" t="str">
            <v>8102 161st Ave NE Redmond WA 98052</v>
          </cell>
          <cell r="H263" t="str">
            <v xml:space="preserve">8102 161st Ave NE </v>
          </cell>
          <cell r="I263" t="str">
            <v>Redmond</v>
          </cell>
          <cell r="J263" t="str">
            <v>WA</v>
          </cell>
          <cell r="K263" t="str">
            <v>98052</v>
          </cell>
          <cell r="L263" t="str">
            <v>Redmond, WA</v>
          </cell>
          <cell r="M263">
            <v>2009</v>
          </cell>
          <cell r="N263">
            <v>1</v>
          </cell>
          <cell r="O263">
            <v>322</v>
          </cell>
          <cell r="P263">
            <v>850</v>
          </cell>
          <cell r="Q263">
            <v>0.95</v>
          </cell>
          <cell r="R263">
            <v>1833</v>
          </cell>
          <cell r="T263">
            <v>6.5</v>
          </cell>
          <cell r="U263">
            <v>4.4999999999999998E-2</v>
          </cell>
          <cell r="V263">
            <v>327000</v>
          </cell>
          <cell r="W263" t="str">
            <v>Cap Rate</v>
          </cell>
          <cell r="X263">
            <v>144.44444444444446</v>
          </cell>
          <cell r="Y263">
            <v>448585.23119392688</v>
          </cell>
          <cell r="Z263">
            <v>4.4999999999999998E-2</v>
          </cell>
          <cell r="AA263">
            <v>0</v>
          </cell>
          <cell r="AB263">
            <v>0.95</v>
          </cell>
          <cell r="AC263">
            <v>1833</v>
          </cell>
          <cell r="AD263">
            <v>322</v>
          </cell>
          <cell r="AE263">
            <v>850</v>
          </cell>
          <cell r="AG263">
            <v>0.09</v>
          </cell>
          <cell r="AH263">
            <v>200</v>
          </cell>
          <cell r="AI263">
            <v>0.27</v>
          </cell>
          <cell r="AJ263">
            <v>0.12</v>
          </cell>
          <cell r="AK263">
            <v>13.673979599999999</v>
          </cell>
          <cell r="AL263">
            <v>4.4514546669431994</v>
          </cell>
          <cell r="AM263">
            <v>0</v>
          </cell>
          <cell r="AN263">
            <v>-9.6600000000000005E-2</v>
          </cell>
          <cell r="AO263">
            <v>4.3548546669431998</v>
          </cell>
          <cell r="AQ263">
            <v>7.0827119999999999</v>
          </cell>
          <cell r="AR263">
            <v>-0.63744407999999997</v>
          </cell>
          <cell r="AS263">
            <v>0.77280000000000004</v>
          </cell>
          <cell r="AT263">
            <v>7.2180679200000002</v>
          </cell>
          <cell r="AU263">
            <v>-1.9488783384000001</v>
          </cell>
          <cell r="AV263">
            <v>-0.86616815039999995</v>
          </cell>
          <cell r="AW263">
            <v>-0.90946630006153861</v>
          </cell>
          <cell r="AX263">
            <v>-9.6600000000000005E-2</v>
          </cell>
          <cell r="AY263">
            <v>-2.9549446384615385</v>
          </cell>
          <cell r="AZ263">
            <v>0</v>
          </cell>
          <cell r="BA263">
            <v>4.2631232815384621</v>
          </cell>
          <cell r="BC263">
            <v>0.59061833842351297</v>
          </cell>
          <cell r="BE263">
            <v>4.2500000000000003E-2</v>
          </cell>
          <cell r="BF263">
            <v>4.7500000000000001E-2</v>
          </cell>
          <cell r="BG263">
            <v>4.4999999999999998E-2</v>
          </cell>
          <cell r="BH263">
            <v>94.736072923076932</v>
          </cell>
          <cell r="BI263">
            <v>0</v>
          </cell>
          <cell r="BJ263">
            <v>94.736072923076932</v>
          </cell>
          <cell r="BK263">
            <v>287873.25473684206</v>
          </cell>
          <cell r="BL263">
            <v>321740.69647058821</v>
          </cell>
          <cell r="BM263">
            <v>304806.97560371517</v>
          </cell>
          <cell r="BN263">
            <v>-7.7739862015990369E-2</v>
          </cell>
          <cell r="BO263">
            <v>98.147846144396297</v>
          </cell>
          <cell r="BP263">
            <v>-3.4117732213193648</v>
          </cell>
          <cell r="BQ263">
            <v>-3.4761569971692774E-2</v>
          </cell>
          <cell r="BS263">
            <v>300</v>
          </cell>
          <cell r="BT263">
            <v>255000</v>
          </cell>
          <cell r="BU263">
            <v>30</v>
          </cell>
          <cell r="BV263">
            <v>25500</v>
          </cell>
          <cell r="BW263">
            <v>280500</v>
          </cell>
          <cell r="BX263">
            <v>50000</v>
          </cell>
          <cell r="BY263">
            <v>330500</v>
          </cell>
          <cell r="CA263">
            <v>0.8</v>
          </cell>
          <cell r="CB263">
            <v>1</v>
          </cell>
          <cell r="CC263">
            <v>1.2E-2</v>
          </cell>
          <cell r="CD263" t="str">
            <v>N/A</v>
          </cell>
        </row>
        <row r="264">
          <cell r="C264">
            <v>256</v>
          </cell>
          <cell r="D264" t="str">
            <v>Riverpark</v>
          </cell>
          <cell r="E264" t="str">
            <v>Riverpark</v>
          </cell>
          <cell r="F264" t="str">
            <v>Seattle Area</v>
          </cell>
          <cell r="G264" t="str">
            <v>15803 Bear Creek Pkwy Redmond WA 98052</v>
          </cell>
          <cell r="H264" t="str">
            <v xml:space="preserve">15803 Bear Creek Pkwy </v>
          </cell>
          <cell r="I264" t="str">
            <v>Redmond</v>
          </cell>
          <cell r="J264" t="str">
            <v>WA</v>
          </cell>
          <cell r="K264" t="str">
            <v>98052</v>
          </cell>
          <cell r="L264" t="str">
            <v>Redmond, WA</v>
          </cell>
          <cell r="M264">
            <v>2009</v>
          </cell>
          <cell r="N264">
            <v>1</v>
          </cell>
          <cell r="O264">
            <v>319</v>
          </cell>
          <cell r="P264">
            <v>999</v>
          </cell>
          <cell r="Q264">
            <v>0.96</v>
          </cell>
          <cell r="R264">
            <v>1987</v>
          </cell>
          <cell r="T264">
            <v>7</v>
          </cell>
          <cell r="U264">
            <v>4.4999999999999998E-2</v>
          </cell>
          <cell r="V264">
            <v>355000</v>
          </cell>
          <cell r="W264" t="str">
            <v>Cap Rate</v>
          </cell>
          <cell r="X264">
            <v>155.55555555555557</v>
          </cell>
          <cell r="Y264">
            <v>487634.97039359115</v>
          </cell>
          <cell r="Z264">
            <v>4.4999999999999998E-2</v>
          </cell>
          <cell r="AA264">
            <v>0</v>
          </cell>
          <cell r="AB264">
            <v>0.96</v>
          </cell>
          <cell r="AC264">
            <v>1987</v>
          </cell>
          <cell r="AD264">
            <v>319</v>
          </cell>
          <cell r="AE264">
            <v>999</v>
          </cell>
          <cell r="AG264">
            <v>0.09</v>
          </cell>
          <cell r="AH264">
            <v>200</v>
          </cell>
          <cell r="AI264">
            <v>0.27</v>
          </cell>
          <cell r="AJ264">
            <v>0.12</v>
          </cell>
          <cell r="AK264">
            <v>14.699804400000001</v>
          </cell>
          <cell r="AL264">
            <v>4.7408192172395998</v>
          </cell>
          <cell r="AM264">
            <v>0</v>
          </cell>
          <cell r="AN264">
            <v>-9.5699999999999993E-2</v>
          </cell>
          <cell r="AO264">
            <v>4.6451192172395999</v>
          </cell>
          <cell r="AQ264">
            <v>7.606236</v>
          </cell>
          <cell r="AR264">
            <v>-0.68456123999999996</v>
          </cell>
          <cell r="AS264">
            <v>0.76559999999999995</v>
          </cell>
          <cell r="AT264">
            <v>7.6872747600000002</v>
          </cell>
          <cell r="AU264">
            <v>-2.0755641852000002</v>
          </cell>
          <cell r="AV264">
            <v>-0.92247297119999994</v>
          </cell>
          <cell r="AW264">
            <v>-0.96984801315164848</v>
          </cell>
          <cell r="AX264">
            <v>-9.5699999999999993E-2</v>
          </cell>
          <cell r="AY264">
            <v>-3.1411121983516486</v>
          </cell>
          <cell r="AZ264">
            <v>0</v>
          </cell>
          <cell r="BA264">
            <v>4.5461625616483516</v>
          </cell>
          <cell r="BC264">
            <v>0.59138806710849912</v>
          </cell>
          <cell r="BE264">
            <v>4.2500000000000003E-2</v>
          </cell>
          <cell r="BF264">
            <v>4.7500000000000001E-2</v>
          </cell>
          <cell r="BG264">
            <v>4.4999999999999998E-2</v>
          </cell>
          <cell r="BH264">
            <v>101.02583470329671</v>
          </cell>
          <cell r="BI264">
            <v>0</v>
          </cell>
          <cell r="BJ264">
            <v>101.02583470329671</v>
          </cell>
          <cell r="BK264">
            <v>309469.56631578953</v>
          </cell>
          <cell r="BL264">
            <v>345877.75058823533</v>
          </cell>
          <cell r="BM264">
            <v>327673.65845201246</v>
          </cell>
          <cell r="BN264">
            <v>-0.13695140924483773</v>
          </cell>
          <cell r="BO264">
            <v>104.52789704619198</v>
          </cell>
          <cell r="BP264">
            <v>-3.5020623428952717</v>
          </cell>
          <cell r="BQ264">
            <v>-3.3503614268138082E-2</v>
          </cell>
          <cell r="BS264">
            <v>300</v>
          </cell>
          <cell r="BT264">
            <v>299700</v>
          </cell>
          <cell r="BU264">
            <v>30</v>
          </cell>
          <cell r="BV264">
            <v>29970</v>
          </cell>
          <cell r="BW264">
            <v>329670</v>
          </cell>
          <cell r="BX264">
            <v>50000</v>
          </cell>
          <cell r="BY264">
            <v>379670</v>
          </cell>
          <cell r="CA264">
            <v>0.8</v>
          </cell>
          <cell r="CB264">
            <v>1</v>
          </cell>
          <cell r="CC264">
            <v>1.2E-2</v>
          </cell>
          <cell r="CD264" t="str">
            <v>N/A</v>
          </cell>
        </row>
        <row r="265">
          <cell r="C265">
            <v>257</v>
          </cell>
          <cell r="D265" t="str">
            <v>Red 160 (fka Redmond Way)</v>
          </cell>
          <cell r="E265" t="str">
            <v>Red 160 (fka Redmond Way)</v>
          </cell>
          <cell r="F265" t="str">
            <v>Seattle Area</v>
          </cell>
          <cell r="G265" t="str">
            <v>16015 Cleveland Street Redmond WA 98052</v>
          </cell>
          <cell r="H265" t="str">
            <v xml:space="preserve">16015 Cleveland Street </v>
          </cell>
          <cell r="I265" t="str">
            <v>Redmond</v>
          </cell>
          <cell r="J265" t="str">
            <v>WA</v>
          </cell>
          <cell r="K265" t="str">
            <v>98052</v>
          </cell>
          <cell r="L265" t="str">
            <v>Redmond, WA</v>
          </cell>
          <cell r="M265">
            <v>2011</v>
          </cell>
          <cell r="N265">
            <v>1</v>
          </cell>
          <cell r="O265">
            <v>250</v>
          </cell>
          <cell r="P265">
            <v>831</v>
          </cell>
          <cell r="Q265">
            <v>0.95</v>
          </cell>
          <cell r="R265">
            <v>1884</v>
          </cell>
          <cell r="T265">
            <v>4.9000000000000004</v>
          </cell>
          <cell r="U265">
            <v>4.3999999999999997E-2</v>
          </cell>
          <cell r="V265">
            <v>344000</v>
          </cell>
          <cell r="W265" t="str">
            <v>Cap Rate</v>
          </cell>
          <cell r="X265">
            <v>111.36363636363637</v>
          </cell>
          <cell r="Y265">
            <v>445454.54545454547</v>
          </cell>
          <cell r="Z265">
            <v>4.3999999999999997E-2</v>
          </cell>
          <cell r="AA265">
            <v>0</v>
          </cell>
          <cell r="AB265">
            <v>0.95</v>
          </cell>
          <cell r="AC265">
            <v>1884</v>
          </cell>
          <cell r="AD265">
            <v>250</v>
          </cell>
          <cell r="AE265">
            <v>831</v>
          </cell>
          <cell r="AG265">
            <v>0.09</v>
          </cell>
          <cell r="AH265">
            <v>200</v>
          </cell>
          <cell r="AI265">
            <v>0.27</v>
          </cell>
          <cell r="AJ265">
            <v>0.12</v>
          </cell>
          <cell r="AK265">
            <v>14.013700800000002</v>
          </cell>
          <cell r="AL265">
            <v>3.5419628772</v>
          </cell>
          <cell r="AM265">
            <v>0</v>
          </cell>
          <cell r="AN265">
            <v>-7.4999999999999997E-2</v>
          </cell>
          <cell r="AO265">
            <v>3.4669628771999998</v>
          </cell>
          <cell r="AQ265">
            <v>5.6520000000000001</v>
          </cell>
          <cell r="AR265">
            <v>-0.50868000000000002</v>
          </cell>
          <cell r="AS265">
            <v>0.6</v>
          </cell>
          <cell r="AT265">
            <v>5.7433199999999998</v>
          </cell>
          <cell r="AU265">
            <v>-1.5506964000000001</v>
          </cell>
          <cell r="AV265">
            <v>-0.68919839999999999</v>
          </cell>
          <cell r="AW265">
            <v>-0.72397777582417577</v>
          </cell>
          <cell r="AX265">
            <v>-7.4999999999999997E-2</v>
          </cell>
          <cell r="AY265">
            <v>-2.3496741758241759</v>
          </cell>
          <cell r="AZ265">
            <v>0</v>
          </cell>
          <cell r="BA265">
            <v>3.3936458241758238</v>
          </cell>
          <cell r="BC265">
            <v>0.59088572884252033</v>
          </cell>
          <cell r="BE265">
            <v>4.2500000000000003E-2</v>
          </cell>
          <cell r="BF265">
            <v>4.7500000000000001E-2</v>
          </cell>
          <cell r="BG265">
            <v>4.4999999999999998E-2</v>
          </cell>
          <cell r="BH265">
            <v>75.414351648351641</v>
          </cell>
          <cell r="BI265">
            <v>0</v>
          </cell>
          <cell r="BJ265">
            <v>75.414351648351641</v>
          </cell>
          <cell r="BK265">
            <v>295025.28000000009</v>
          </cell>
          <cell r="BL265">
            <v>329734.13647058827</v>
          </cell>
          <cell r="BM265">
            <v>312379.70823529421</v>
          </cell>
          <cell r="BN265">
            <v>-3.6549029283859613E-2</v>
          </cell>
          <cell r="BO265">
            <v>78.094927058823558</v>
          </cell>
          <cell r="BP265">
            <v>-2.6805754104719171</v>
          </cell>
          <cell r="BQ265">
            <v>-3.4324577939010337E-2</v>
          </cell>
          <cell r="BS265">
            <v>300</v>
          </cell>
          <cell r="BT265">
            <v>249300</v>
          </cell>
          <cell r="BU265">
            <v>30</v>
          </cell>
          <cell r="BV265">
            <v>24930</v>
          </cell>
          <cell r="BW265">
            <v>274230</v>
          </cell>
          <cell r="BX265">
            <v>50000</v>
          </cell>
          <cell r="BY265">
            <v>324230</v>
          </cell>
          <cell r="CA265">
            <v>0.8</v>
          </cell>
          <cell r="CB265">
            <v>1</v>
          </cell>
          <cell r="CC265">
            <v>1.2E-2</v>
          </cell>
          <cell r="CD265" t="str">
            <v>N/A</v>
          </cell>
        </row>
        <row r="266">
          <cell r="C266">
            <v>258</v>
          </cell>
          <cell r="D266" t="str">
            <v>Providence</v>
          </cell>
          <cell r="E266" t="str">
            <v>Providence</v>
          </cell>
          <cell r="F266" t="str">
            <v>Seattle Area</v>
          </cell>
          <cell r="G266" t="str">
            <v>21623 16th Drive SE Bothell WA 98021</v>
          </cell>
          <cell r="H266" t="str">
            <v xml:space="preserve">21623 16th Drive SE </v>
          </cell>
          <cell r="I266" t="str">
            <v>Bothell</v>
          </cell>
          <cell r="J266" t="str">
            <v>WA</v>
          </cell>
          <cell r="K266" t="str">
            <v>98021</v>
          </cell>
          <cell r="L266" t="str">
            <v>Bothell, WA</v>
          </cell>
          <cell r="M266">
            <v>2000</v>
          </cell>
          <cell r="N266">
            <v>1</v>
          </cell>
          <cell r="O266">
            <v>200</v>
          </cell>
          <cell r="P266">
            <v>860</v>
          </cell>
          <cell r="Q266">
            <v>0.96</v>
          </cell>
          <cell r="R266">
            <v>1567</v>
          </cell>
          <cell r="T266">
            <v>3.1</v>
          </cell>
          <cell r="U266">
            <v>4.8000000000000001E-2</v>
          </cell>
          <cell r="V266">
            <v>262000</v>
          </cell>
          <cell r="W266" t="str">
            <v>Cap Rate</v>
          </cell>
          <cell r="X266">
            <v>64.583333333333329</v>
          </cell>
          <cell r="Y266">
            <v>322916.66666666663</v>
          </cell>
          <cell r="Z266">
            <v>4.8000000000000008E-2</v>
          </cell>
          <cell r="AA266">
            <v>0</v>
          </cell>
          <cell r="AB266">
            <v>0.96</v>
          </cell>
          <cell r="AC266">
            <v>1567</v>
          </cell>
          <cell r="AD266">
            <v>200</v>
          </cell>
          <cell r="AE266">
            <v>860</v>
          </cell>
          <cell r="AG266">
            <v>0.09</v>
          </cell>
          <cell r="AH266">
            <v>200</v>
          </cell>
          <cell r="AI266">
            <v>0.3</v>
          </cell>
          <cell r="AJ266">
            <v>0.12</v>
          </cell>
          <cell r="AK266">
            <v>11.316751200000001</v>
          </cell>
          <cell r="AL266">
            <v>2.2882470926400003</v>
          </cell>
          <cell r="AM266">
            <v>0</v>
          </cell>
          <cell r="AN266">
            <v>-0.06</v>
          </cell>
          <cell r="AO266">
            <v>2.2282470926400002</v>
          </cell>
          <cell r="AQ266">
            <v>3.7608000000000001</v>
          </cell>
          <cell r="AR266">
            <v>-0.338472</v>
          </cell>
          <cell r="AS266">
            <v>0.48</v>
          </cell>
          <cell r="AT266">
            <v>3.9023280000000002</v>
          </cell>
          <cell r="AU266">
            <v>-1.1706984</v>
          </cell>
          <cell r="AV266">
            <v>-0.46827936000000003</v>
          </cell>
          <cell r="AW266">
            <v>-0.4395483146529563</v>
          </cell>
          <cell r="AX266">
            <v>-0.06</v>
          </cell>
          <cell r="AY266">
            <v>-1.6702467146529565</v>
          </cell>
          <cell r="AZ266">
            <v>0</v>
          </cell>
          <cell r="BA266">
            <v>2.2320812853470438</v>
          </cell>
          <cell r="BC266">
            <v>0.57198710240324335</v>
          </cell>
          <cell r="BE266">
            <v>4.7500000000000001E-2</v>
          </cell>
          <cell r="BF266">
            <v>0.05</v>
          </cell>
          <cell r="BG266">
            <v>4.8750000000000002E-2</v>
          </cell>
          <cell r="BH266">
            <v>45.786282776349616</v>
          </cell>
          <cell r="BI266">
            <v>0</v>
          </cell>
          <cell r="BJ266">
            <v>45.786282776349616</v>
          </cell>
          <cell r="BK266">
            <v>226335.024</v>
          </cell>
          <cell r="BL266">
            <v>238247.39368421052</v>
          </cell>
          <cell r="BM266">
            <v>232291.20884210526</v>
          </cell>
          <cell r="BN266">
            <v>5.9722668075297802E-2</v>
          </cell>
          <cell r="BO266">
            <v>46.458241768421054</v>
          </cell>
          <cell r="BP266">
            <v>-0.67195899207143839</v>
          </cell>
          <cell r="BQ266">
            <v>-1.4463719815763443E-2</v>
          </cell>
          <cell r="BS266">
            <v>200</v>
          </cell>
          <cell r="BT266">
            <v>172000</v>
          </cell>
          <cell r="BU266">
            <v>20</v>
          </cell>
          <cell r="BV266">
            <v>17200</v>
          </cell>
          <cell r="BW266">
            <v>189200</v>
          </cell>
          <cell r="BX266">
            <v>30000</v>
          </cell>
          <cell r="BY266">
            <v>219200</v>
          </cell>
          <cell r="CA266">
            <v>0.8</v>
          </cell>
          <cell r="CB266">
            <v>1</v>
          </cell>
          <cell r="CC266">
            <v>1.2E-2</v>
          </cell>
          <cell r="CD266" t="str">
            <v>N/A</v>
          </cell>
        </row>
        <row r="267">
          <cell r="C267">
            <v>259</v>
          </cell>
          <cell r="D267" t="str">
            <v>Heritage Ridge</v>
          </cell>
          <cell r="E267" t="str">
            <v>Heritage Ridge</v>
          </cell>
          <cell r="F267" t="str">
            <v>Seattle Area</v>
          </cell>
          <cell r="G267" t="str">
            <v>16619 Larch Way Lynnwood WA 98037</v>
          </cell>
          <cell r="H267" t="str">
            <v xml:space="preserve">16619 Larch Way </v>
          </cell>
          <cell r="I267" t="str">
            <v>Lynnwood</v>
          </cell>
          <cell r="J267" t="str">
            <v>WA</v>
          </cell>
          <cell r="K267" t="str">
            <v>98037</v>
          </cell>
          <cell r="L267" t="str">
            <v>Lynwood, WA</v>
          </cell>
          <cell r="M267">
            <v>1999</v>
          </cell>
          <cell r="N267">
            <v>1</v>
          </cell>
          <cell r="O267">
            <v>197</v>
          </cell>
          <cell r="P267">
            <v>1008</v>
          </cell>
          <cell r="Q267">
            <v>0.97</v>
          </cell>
          <cell r="R267">
            <v>1644</v>
          </cell>
          <cell r="T267">
            <v>2.6</v>
          </cell>
          <cell r="U267">
            <v>4.9000000000000002E-2</v>
          </cell>
          <cell r="V267">
            <v>270000</v>
          </cell>
          <cell r="W267" t="str">
            <v>Cap Rate</v>
          </cell>
          <cell r="X267">
            <v>53.061224489795919</v>
          </cell>
          <cell r="Y267">
            <v>269346.31720708584</v>
          </cell>
          <cell r="Z267">
            <v>4.9000000000000002E-2</v>
          </cell>
          <cell r="AA267">
            <v>0</v>
          </cell>
          <cell r="AB267">
            <v>0.97</v>
          </cell>
          <cell r="AC267">
            <v>1644</v>
          </cell>
          <cell r="AD267">
            <v>197</v>
          </cell>
          <cell r="AE267">
            <v>1008</v>
          </cell>
          <cell r="AG267">
            <v>0.08</v>
          </cell>
          <cell r="AH267">
            <v>200</v>
          </cell>
          <cell r="AI267">
            <v>0.3</v>
          </cell>
          <cell r="AJ267">
            <v>0.12</v>
          </cell>
          <cell r="AK267">
            <v>11.918860800000003</v>
          </cell>
          <cell r="AL267">
            <v>2.3738437489536004</v>
          </cell>
          <cell r="AM267">
            <v>0</v>
          </cell>
          <cell r="AN267">
            <v>-5.91E-2</v>
          </cell>
          <cell r="AO267">
            <v>2.3147437489536005</v>
          </cell>
          <cell r="AQ267">
            <v>3.8864160000000001</v>
          </cell>
          <cell r="AR267">
            <v>-0.31091328000000001</v>
          </cell>
          <cell r="AS267">
            <v>0.4728</v>
          </cell>
          <cell r="AT267">
            <v>4.0483027200000006</v>
          </cell>
          <cell r="AU267">
            <v>-1.2144908160000001</v>
          </cell>
          <cell r="AV267">
            <v>-0.48579632640000003</v>
          </cell>
          <cell r="AW267">
            <v>-0.4469334610469799</v>
          </cell>
          <cell r="AX267">
            <v>-5.91E-2</v>
          </cell>
          <cell r="AY267">
            <v>-1.72052427704698</v>
          </cell>
          <cell r="AZ267">
            <v>0</v>
          </cell>
          <cell r="BA267">
            <v>2.3277784429530204</v>
          </cell>
          <cell r="BC267">
            <v>0.57500108167627839</v>
          </cell>
          <cell r="BE267">
            <v>4.8000000000000001E-2</v>
          </cell>
          <cell r="BF267">
            <v>5.1999999999999998E-2</v>
          </cell>
          <cell r="BG267">
            <v>0.05</v>
          </cell>
          <cell r="BH267">
            <v>46.555568859060408</v>
          </cell>
          <cell r="BI267">
            <v>0</v>
          </cell>
          <cell r="BJ267">
            <v>46.555568859060408</v>
          </cell>
          <cell r="BK267">
            <v>229208.86153846161</v>
          </cell>
          <cell r="BL267">
            <v>248309.60000000003</v>
          </cell>
          <cell r="BM267">
            <v>238759.23076923081</v>
          </cell>
          <cell r="BN267">
            <v>6.5699119662697703E-2</v>
          </cell>
          <cell r="BO267">
            <v>47.035568461538475</v>
          </cell>
          <cell r="BP267">
            <v>-0.47999960247806683</v>
          </cell>
          <cell r="BQ267">
            <v>-1.0205034576558081E-2</v>
          </cell>
          <cell r="BS267">
            <v>175</v>
          </cell>
          <cell r="BT267">
            <v>176400</v>
          </cell>
          <cell r="BU267">
            <v>17.5</v>
          </cell>
          <cell r="BV267">
            <v>17640</v>
          </cell>
          <cell r="BW267">
            <v>194040</v>
          </cell>
          <cell r="BX267">
            <v>30000</v>
          </cell>
          <cell r="BY267">
            <v>224040</v>
          </cell>
          <cell r="CA267">
            <v>0.8</v>
          </cell>
          <cell r="CB267">
            <v>1</v>
          </cell>
          <cell r="CC267">
            <v>1.2E-2</v>
          </cell>
          <cell r="CD267" t="str">
            <v>N/A</v>
          </cell>
        </row>
        <row r="268">
          <cell r="C268">
            <v>260</v>
          </cell>
          <cell r="D268" t="str">
            <v>Old Town Lofts</v>
          </cell>
          <cell r="E268" t="str">
            <v>Old Town Lofts</v>
          </cell>
          <cell r="F268" t="str">
            <v>Seattle Area</v>
          </cell>
          <cell r="G268" t="str">
            <v>16175 Cleveland Street Redmond WA 98052</v>
          </cell>
          <cell r="H268" t="str">
            <v xml:space="preserve">16175 Cleveland Street </v>
          </cell>
          <cell r="I268" t="str">
            <v>Redmond</v>
          </cell>
          <cell r="J268" t="str">
            <v>WA</v>
          </cell>
          <cell r="K268" t="str">
            <v>98052</v>
          </cell>
          <cell r="L268" t="str">
            <v>Redmond, WA</v>
          </cell>
          <cell r="M268">
            <v>2014</v>
          </cell>
          <cell r="N268">
            <v>1</v>
          </cell>
          <cell r="O268">
            <v>149</v>
          </cell>
          <cell r="P268">
            <v>737</v>
          </cell>
          <cell r="Q268">
            <v>0.96</v>
          </cell>
          <cell r="R268">
            <v>1779</v>
          </cell>
          <cell r="T268">
            <v>3</v>
          </cell>
          <cell r="U268">
            <v>4.4999999999999998E-2</v>
          </cell>
          <cell r="V268">
            <v>318000</v>
          </cell>
          <cell r="W268" t="str">
            <v>Cap Rate</v>
          </cell>
          <cell r="X268">
            <v>66.666666666666671</v>
          </cell>
          <cell r="Y268">
            <v>447427.29306487698</v>
          </cell>
          <cell r="Z268">
            <v>4.4999999999999998E-2</v>
          </cell>
          <cell r="AA268">
            <v>0</v>
          </cell>
          <cell r="AB268">
            <v>0.96</v>
          </cell>
          <cell r="AC268">
            <v>1779</v>
          </cell>
          <cell r="AD268">
            <v>149</v>
          </cell>
          <cell r="AE268">
            <v>737</v>
          </cell>
          <cell r="AG268">
            <v>0.08</v>
          </cell>
          <cell r="AH268">
            <v>200</v>
          </cell>
          <cell r="AI268">
            <v>0.27</v>
          </cell>
          <cell r="AJ268">
            <v>0.12</v>
          </cell>
          <cell r="AK268">
            <v>13.4444976</v>
          </cell>
          <cell r="AL268">
            <v>2.0252656739663997</v>
          </cell>
          <cell r="AM268">
            <v>0</v>
          </cell>
          <cell r="AN268">
            <v>-4.4699999999999997E-2</v>
          </cell>
          <cell r="AO268">
            <v>1.9805656739663997</v>
          </cell>
          <cell r="AQ268">
            <v>3.1808519999999998</v>
          </cell>
          <cell r="AR268">
            <v>-0.25446816</v>
          </cell>
          <cell r="AS268">
            <v>0.35759999999999997</v>
          </cell>
          <cell r="AT268">
            <v>3.2839838399999999</v>
          </cell>
          <cell r="AU268">
            <v>-0.88667563680000006</v>
          </cell>
          <cell r="AV268">
            <v>-0.39407806079999996</v>
          </cell>
          <cell r="AW268">
            <v>-0.41364539836483516</v>
          </cell>
          <cell r="AX268">
            <v>-4.4699999999999997E-2</v>
          </cell>
          <cell r="AY268">
            <v>-1.3450210351648353</v>
          </cell>
          <cell r="AZ268">
            <v>0</v>
          </cell>
          <cell r="BA268">
            <v>1.9389628048351646</v>
          </cell>
          <cell r="BC268">
            <v>0.59043006887487137</v>
          </cell>
          <cell r="BE268">
            <v>4.2500000000000003E-2</v>
          </cell>
          <cell r="BF268">
            <v>4.7500000000000001E-2</v>
          </cell>
          <cell r="BG268">
            <v>4.4999999999999998E-2</v>
          </cell>
          <cell r="BH268">
            <v>43.088062329670329</v>
          </cell>
          <cell r="BI268">
            <v>0</v>
          </cell>
          <cell r="BJ268">
            <v>43.088062329670329</v>
          </cell>
          <cell r="BK268">
            <v>283042.05473684211</v>
          </cell>
          <cell r="BL268">
            <v>316341.12</v>
          </cell>
          <cell r="BM268">
            <v>299691.58736842102</v>
          </cell>
          <cell r="BN268">
            <v>-0.10203422562608866</v>
          </cell>
          <cell r="BO268">
            <v>44.654046517894727</v>
          </cell>
          <cell r="BP268">
            <v>-1.5659841882243981</v>
          </cell>
          <cell r="BQ268">
            <v>-3.5069255987737691E-2</v>
          </cell>
          <cell r="BS268">
            <v>350</v>
          </cell>
          <cell r="BT268">
            <v>257950</v>
          </cell>
          <cell r="BU268">
            <v>35</v>
          </cell>
          <cell r="BV268">
            <v>25795</v>
          </cell>
          <cell r="BW268">
            <v>283745</v>
          </cell>
          <cell r="BX268">
            <v>50000</v>
          </cell>
          <cell r="BY268">
            <v>333745</v>
          </cell>
          <cell r="CA268">
            <v>0.8</v>
          </cell>
          <cell r="CB268">
            <v>1</v>
          </cell>
          <cell r="CC268">
            <v>1.2E-2</v>
          </cell>
          <cell r="CD268" t="str">
            <v>N/A</v>
          </cell>
        </row>
        <row r="269">
          <cell r="C269">
            <v>261</v>
          </cell>
          <cell r="D269" t="str">
            <v>Ivory Wood</v>
          </cell>
          <cell r="E269" t="str">
            <v>Ivory Wood</v>
          </cell>
          <cell r="F269" t="str">
            <v>Seattle Area</v>
          </cell>
          <cell r="G269" t="str">
            <v>8700 Northeast Bothell Way Bothell WA 98011</v>
          </cell>
          <cell r="H269" t="str">
            <v xml:space="preserve">8700 Northeast Bothell Way </v>
          </cell>
          <cell r="I269" t="str">
            <v>Bothell</v>
          </cell>
          <cell r="J269" t="str">
            <v>WA</v>
          </cell>
          <cell r="K269" t="str">
            <v>98011</v>
          </cell>
          <cell r="L269" t="str">
            <v>Bothell, WA</v>
          </cell>
          <cell r="M269">
            <v>2000</v>
          </cell>
          <cell r="N269">
            <v>1</v>
          </cell>
          <cell r="O269">
            <v>144</v>
          </cell>
          <cell r="P269">
            <v>978</v>
          </cell>
          <cell r="Q269">
            <v>0.94</v>
          </cell>
          <cell r="R269">
            <v>1596</v>
          </cell>
          <cell r="T269">
            <v>2.1</v>
          </cell>
          <cell r="U269">
            <v>4.8000000000000001E-2</v>
          </cell>
          <cell r="V269">
            <v>267000</v>
          </cell>
          <cell r="W269" t="str">
            <v>Cap Rate</v>
          </cell>
          <cell r="X269">
            <v>43.75</v>
          </cell>
          <cell r="Y269">
            <v>303819.44444444444</v>
          </cell>
          <cell r="Z269">
            <v>4.8000000000000001E-2</v>
          </cell>
          <cell r="AA269">
            <v>0</v>
          </cell>
          <cell r="AB269">
            <v>0.94</v>
          </cell>
          <cell r="AC269">
            <v>1596</v>
          </cell>
          <cell r="AD269">
            <v>144</v>
          </cell>
          <cell r="AE269">
            <v>978</v>
          </cell>
          <cell r="AG269">
            <v>0.08</v>
          </cell>
          <cell r="AH269">
            <v>200</v>
          </cell>
          <cell r="AI269">
            <v>0.3</v>
          </cell>
          <cell r="AJ269">
            <v>0.12</v>
          </cell>
          <cell r="AK269">
            <v>11.611507200000002</v>
          </cell>
          <cell r="AL269">
            <v>1.6904496642048001</v>
          </cell>
          <cell r="AM269">
            <v>0</v>
          </cell>
          <cell r="AN269">
            <v>-4.3200000000000002E-2</v>
          </cell>
          <cell r="AO269">
            <v>1.6472496642048002</v>
          </cell>
          <cell r="AQ269">
            <v>2.7578879999999999</v>
          </cell>
          <cell r="AR269">
            <v>-0.22063104</v>
          </cell>
          <cell r="AS269">
            <v>0.34560000000000002</v>
          </cell>
          <cell r="AT269">
            <v>2.8828569599999998</v>
          </cell>
          <cell r="AU269">
            <v>-0.86485708799999994</v>
          </cell>
          <cell r="AV269">
            <v>-0.34594283519999997</v>
          </cell>
          <cell r="AW269">
            <v>-0.3180885699865772</v>
          </cell>
          <cell r="AX269">
            <v>-4.3200000000000002E-2</v>
          </cell>
          <cell r="AY269">
            <v>-1.226145657986577</v>
          </cell>
          <cell r="AZ269">
            <v>0</v>
          </cell>
          <cell r="BA269">
            <v>1.6567113020134228</v>
          </cell>
          <cell r="BC269">
            <v>0.57467690038059427</v>
          </cell>
          <cell r="BE269">
            <v>4.8000000000000001E-2</v>
          </cell>
          <cell r="BF269">
            <v>5.1999999999999998E-2</v>
          </cell>
          <cell r="BG269">
            <v>0.05</v>
          </cell>
          <cell r="BH269">
            <v>33.134226040268452</v>
          </cell>
          <cell r="BI269">
            <v>0</v>
          </cell>
          <cell r="BJ269">
            <v>33.134226040268452</v>
          </cell>
          <cell r="BK269">
            <v>223298.21538461541</v>
          </cell>
          <cell r="BL269">
            <v>241906.40000000005</v>
          </cell>
          <cell r="BM269">
            <v>232602.30769230775</v>
          </cell>
          <cell r="BN269">
            <v>6.5687616852485586E-2</v>
          </cell>
          <cell r="BO269">
            <v>33.494732307692317</v>
          </cell>
          <cell r="BP269">
            <v>-0.36050626742386527</v>
          </cell>
          <cell r="BQ269">
            <v>-1.076307355174988E-2</v>
          </cell>
          <cell r="BS269">
            <v>175</v>
          </cell>
          <cell r="BT269">
            <v>171150</v>
          </cell>
          <cell r="BU269">
            <v>17.5</v>
          </cell>
          <cell r="BV269">
            <v>17115</v>
          </cell>
          <cell r="BW269">
            <v>188265</v>
          </cell>
          <cell r="BX269">
            <v>30000</v>
          </cell>
          <cell r="BY269">
            <v>218265</v>
          </cell>
          <cell r="CA269">
            <v>0.8</v>
          </cell>
          <cell r="CB269">
            <v>1</v>
          </cell>
          <cell r="CC269">
            <v>1.2E-2</v>
          </cell>
          <cell r="CD269" t="str">
            <v>N/A</v>
          </cell>
        </row>
        <row r="270">
          <cell r="C270">
            <v>262</v>
          </cell>
          <cell r="D270" t="str">
            <v>Monterra in Mill Creek</v>
          </cell>
          <cell r="E270" t="str">
            <v>Monterra in Mill Creek</v>
          </cell>
          <cell r="F270" t="str">
            <v>Seattle Area</v>
          </cell>
          <cell r="G270" t="str">
            <v>13401 Dumas Rd Mill Creek WA 98012</v>
          </cell>
          <cell r="H270" t="str">
            <v xml:space="preserve">13401 Dumas Rd </v>
          </cell>
          <cell r="I270" t="str">
            <v>Mill Creek</v>
          </cell>
          <cell r="J270" t="str">
            <v>WA</v>
          </cell>
          <cell r="K270" t="str">
            <v>98012</v>
          </cell>
          <cell r="L270" t="str">
            <v>Mill Creek, WA</v>
          </cell>
          <cell r="M270">
            <v>2003</v>
          </cell>
          <cell r="N270">
            <v>1</v>
          </cell>
          <cell r="O270">
            <v>106</v>
          </cell>
          <cell r="P270">
            <v>984</v>
          </cell>
          <cell r="Q270">
            <v>0.98</v>
          </cell>
          <cell r="R270">
            <v>1528</v>
          </cell>
          <cell r="T270">
            <v>1.5</v>
          </cell>
          <cell r="U270">
            <v>4.5999999999999999E-2</v>
          </cell>
          <cell r="V270">
            <v>267000</v>
          </cell>
          <cell r="W270" t="str">
            <v>Cap Rate</v>
          </cell>
          <cell r="X270">
            <v>32.608695652173914</v>
          </cell>
          <cell r="Y270">
            <v>307629.20426579163</v>
          </cell>
          <cell r="Z270">
            <v>4.5999999999999999E-2</v>
          </cell>
          <cell r="AA270">
            <v>0.76258992805755399</v>
          </cell>
          <cell r="AB270">
            <v>0.98</v>
          </cell>
          <cell r="AC270">
            <v>1528</v>
          </cell>
          <cell r="AD270">
            <v>139</v>
          </cell>
          <cell r="AE270">
            <v>984</v>
          </cell>
          <cell r="AG270">
            <v>7.0000000000000007E-2</v>
          </cell>
          <cell r="AH270">
            <v>200</v>
          </cell>
          <cell r="AI270">
            <v>0.27</v>
          </cell>
          <cell r="AJ270">
            <v>0.12</v>
          </cell>
          <cell r="AK270">
            <v>11.8660128</v>
          </cell>
          <cell r="AL270">
            <v>1.6675189127711998</v>
          </cell>
          <cell r="AM270">
            <v>0</v>
          </cell>
          <cell r="AN270">
            <v>-4.1700000000000001E-2</v>
          </cell>
          <cell r="AO270">
            <v>1.6258189127711997</v>
          </cell>
          <cell r="AQ270">
            <v>2.5487039999999999</v>
          </cell>
          <cell r="AR270">
            <v>-0.17840928</v>
          </cell>
          <cell r="AS270">
            <v>0.33360000000000001</v>
          </cell>
          <cell r="AT270">
            <v>2.7038947200000001</v>
          </cell>
          <cell r="AU270">
            <v>-0.73005157440000013</v>
          </cell>
          <cell r="AV270">
            <v>-0.32446736640000001</v>
          </cell>
          <cell r="AW270">
            <v>-0.3178847334663239</v>
          </cell>
          <cell r="AX270">
            <v>-4.1700000000000001E-2</v>
          </cell>
          <cell r="AY270">
            <v>-1.089636307866324</v>
          </cell>
          <cell r="AZ270">
            <v>0</v>
          </cell>
          <cell r="BA270">
            <v>1.614258412133676</v>
          </cell>
          <cell r="BC270">
            <v>0.59701230236274727</v>
          </cell>
          <cell r="BE270">
            <v>4.7500000000000001E-2</v>
          </cell>
          <cell r="BF270">
            <v>0.05</v>
          </cell>
          <cell r="BG270">
            <v>4.8750000000000002E-2</v>
          </cell>
          <cell r="BH270">
            <v>33.112993069408738</v>
          </cell>
          <cell r="BI270">
            <v>0</v>
          </cell>
          <cell r="BJ270">
            <v>33.112993069408738</v>
          </cell>
          <cell r="BK270">
            <v>237320.25599999999</v>
          </cell>
          <cell r="BL270">
            <v>249810.79578947366</v>
          </cell>
          <cell r="BM270">
            <v>243565.52589473681</v>
          </cell>
          <cell r="BN270">
            <v>0.11004250248262148</v>
          </cell>
          <cell r="BO270">
            <v>33.855608099368418</v>
          </cell>
          <cell r="BP270">
            <v>-0.74261502995967987</v>
          </cell>
          <cell r="BQ270">
            <v>-2.1934771568127065E-2</v>
          </cell>
          <cell r="BS270">
            <v>175</v>
          </cell>
          <cell r="BT270">
            <v>172200</v>
          </cell>
          <cell r="BU270">
            <v>17.5</v>
          </cell>
          <cell r="BV270">
            <v>17220</v>
          </cell>
          <cell r="BW270">
            <v>189420</v>
          </cell>
          <cell r="BX270">
            <v>30000</v>
          </cell>
          <cell r="BY270">
            <v>219420</v>
          </cell>
          <cell r="CA270">
            <v>0.8</v>
          </cell>
          <cell r="CB270">
            <v>1</v>
          </cell>
          <cell r="CC270">
            <v>1.2E-2</v>
          </cell>
          <cell r="CD270" t="str">
            <v>N/A</v>
          </cell>
        </row>
        <row r="271">
          <cell r="C271">
            <v>263</v>
          </cell>
          <cell r="D271" t="str">
            <v>Chelsea Square</v>
          </cell>
          <cell r="E271" t="str">
            <v>Chelsea Square</v>
          </cell>
          <cell r="F271" t="str">
            <v>Seattle Area</v>
          </cell>
          <cell r="G271" t="str">
            <v>16340 N.E. 83rd Street Redmond WA 98052</v>
          </cell>
          <cell r="H271" t="str">
            <v xml:space="preserve">16340 N.E. 83rd Street </v>
          </cell>
          <cell r="I271" t="str">
            <v>Redmond</v>
          </cell>
          <cell r="J271" t="str">
            <v>WA</v>
          </cell>
          <cell r="K271" t="str">
            <v>98052</v>
          </cell>
          <cell r="L271" t="str">
            <v>Redmond, WA</v>
          </cell>
          <cell r="M271">
            <v>1991</v>
          </cell>
          <cell r="N271">
            <v>1</v>
          </cell>
          <cell r="O271">
            <v>113</v>
          </cell>
          <cell r="P271">
            <v>955</v>
          </cell>
          <cell r="Q271">
            <v>0.95</v>
          </cell>
          <cell r="R271">
            <v>2021</v>
          </cell>
          <cell r="T271">
            <v>2.2000000000000002</v>
          </cell>
          <cell r="U271">
            <v>4.4999999999999998E-2</v>
          </cell>
          <cell r="V271">
            <v>361000</v>
          </cell>
          <cell r="W271" t="str">
            <v>Cap Rate</v>
          </cell>
          <cell r="X271">
            <v>48.888888888888893</v>
          </cell>
          <cell r="Y271">
            <v>432645.03441494599</v>
          </cell>
          <cell r="Z271">
            <v>4.4999999999999998E-2</v>
          </cell>
          <cell r="AA271">
            <v>0</v>
          </cell>
          <cell r="AB271">
            <v>0.95</v>
          </cell>
          <cell r="AC271">
            <v>2021</v>
          </cell>
          <cell r="AD271">
            <v>113</v>
          </cell>
          <cell r="AE271">
            <v>955</v>
          </cell>
          <cell r="AG271">
            <v>0.08</v>
          </cell>
          <cell r="AH271">
            <v>200</v>
          </cell>
          <cell r="AI271">
            <v>0.3</v>
          </cell>
          <cell r="AJ271">
            <v>0.12</v>
          </cell>
          <cell r="AK271">
            <v>14.332867200000004</v>
          </cell>
          <cell r="AL271">
            <v>1.6374297475296002</v>
          </cell>
          <cell r="AM271">
            <v>0</v>
          </cell>
          <cell r="AN271">
            <v>-3.39E-2</v>
          </cell>
          <cell r="AO271">
            <v>1.6035297475296002</v>
          </cell>
          <cell r="AQ271">
            <v>2.7404760000000001</v>
          </cell>
          <cell r="AR271">
            <v>-0.21923808</v>
          </cell>
          <cell r="AS271">
            <v>0.2712</v>
          </cell>
          <cell r="AT271">
            <v>2.7924379199999998</v>
          </cell>
          <cell r="AU271">
            <v>-0.83773137599999992</v>
          </cell>
          <cell r="AV271">
            <v>-0.33509255039999997</v>
          </cell>
          <cell r="AW271">
            <v>-0.3301654936866607</v>
          </cell>
          <cell r="AX271">
            <v>-3.39E-2</v>
          </cell>
          <cell r="AY271">
            <v>-1.2017968696866608</v>
          </cell>
          <cell r="AZ271">
            <v>0</v>
          </cell>
          <cell r="BA271">
            <v>1.590641050313339</v>
          </cell>
          <cell r="BC271">
            <v>0.56962449869372178</v>
          </cell>
          <cell r="BE271">
            <v>4.4999999999999998E-2</v>
          </cell>
          <cell r="BF271">
            <v>4.7500000000000001E-2</v>
          </cell>
          <cell r="BG271">
            <v>4.6249999999999999E-2</v>
          </cell>
          <cell r="BH271">
            <v>34.392238925693817</v>
          </cell>
          <cell r="BI271">
            <v>0</v>
          </cell>
          <cell r="BJ271">
            <v>34.392238925693817</v>
          </cell>
          <cell r="BK271">
            <v>301744.57263157907</v>
          </cell>
          <cell r="BL271">
            <v>318508.16000000009</v>
          </cell>
          <cell r="BM271">
            <v>310126.36631578958</v>
          </cell>
          <cell r="BN271">
            <v>0.24000946147856683</v>
          </cell>
          <cell r="BO271">
            <v>35.044279393684221</v>
          </cell>
          <cell r="BP271">
            <v>-0.65204046799040327</v>
          </cell>
          <cell r="BQ271">
            <v>-1.8606188492719222E-2</v>
          </cell>
          <cell r="BS271">
            <v>200</v>
          </cell>
          <cell r="BT271">
            <v>191000</v>
          </cell>
          <cell r="BU271">
            <v>20</v>
          </cell>
          <cell r="BV271">
            <v>19100</v>
          </cell>
          <cell r="BW271">
            <v>210100</v>
          </cell>
          <cell r="BX271">
            <v>40000</v>
          </cell>
          <cell r="BY271">
            <v>250100</v>
          </cell>
          <cell r="CA271">
            <v>0.8</v>
          </cell>
          <cell r="CB271">
            <v>1</v>
          </cell>
          <cell r="CC271">
            <v>1.2E-2</v>
          </cell>
          <cell r="CD271" t="str">
            <v>N/A</v>
          </cell>
        </row>
        <row r="272">
          <cell r="C272">
            <v>264</v>
          </cell>
          <cell r="D272" t="str">
            <v>Vantage Pointe</v>
          </cell>
          <cell r="E272" t="str">
            <v>Vantage Pointe</v>
          </cell>
          <cell r="F272" t="str">
            <v>San Diego</v>
          </cell>
          <cell r="G272" t="str">
            <v>1281 9th Avenue 112 San Diego CA 92101</v>
          </cell>
          <cell r="H272" t="str">
            <v xml:space="preserve">1281 9th Avenue 112 </v>
          </cell>
          <cell r="I272" t="str">
            <v>San Diego</v>
          </cell>
          <cell r="J272" t="str">
            <v>CA</v>
          </cell>
          <cell r="K272" t="str">
            <v>92101</v>
          </cell>
          <cell r="L272" t="str">
            <v>San Diego, CA</v>
          </cell>
          <cell r="M272">
            <v>2009</v>
          </cell>
          <cell r="N272">
            <v>1</v>
          </cell>
          <cell r="O272">
            <v>679</v>
          </cell>
          <cell r="P272">
            <v>837</v>
          </cell>
          <cell r="Q272">
            <v>0.96</v>
          </cell>
          <cell r="R272">
            <v>2538</v>
          </cell>
          <cell r="T272">
            <v>14.3</v>
          </cell>
          <cell r="U272">
            <v>0.04</v>
          </cell>
          <cell r="V272">
            <v>465000</v>
          </cell>
          <cell r="W272" t="str">
            <v>Cap Rate</v>
          </cell>
          <cell r="X272">
            <v>357.5</v>
          </cell>
          <cell r="Y272">
            <v>526509.57290132553</v>
          </cell>
          <cell r="Z272">
            <v>0.04</v>
          </cell>
          <cell r="AA272">
            <v>0</v>
          </cell>
          <cell r="AB272">
            <v>0.96</v>
          </cell>
          <cell r="AC272">
            <v>2382</v>
          </cell>
          <cell r="AD272">
            <v>679</v>
          </cell>
          <cell r="AE272">
            <v>837</v>
          </cell>
          <cell r="AG272">
            <v>6.8000000000000005E-2</v>
          </cell>
          <cell r="AH272">
            <v>105</v>
          </cell>
          <cell r="AI272">
            <v>0.2</v>
          </cell>
          <cell r="AJ272">
            <v>0.12</v>
          </cell>
          <cell r="AK272">
            <v>18.972195839999998</v>
          </cell>
          <cell r="AL272">
            <v>13.023824306088956</v>
          </cell>
          <cell r="AM272">
            <v>0</v>
          </cell>
          <cell r="AN272">
            <v>-0.20369999999999999</v>
          </cell>
          <cell r="AO272">
            <v>12.820124306088957</v>
          </cell>
          <cell r="AQ272">
            <v>19.408536000000002</v>
          </cell>
          <cell r="AR272">
            <v>-1.3197804480000002</v>
          </cell>
          <cell r="AS272">
            <v>0.85553999999999997</v>
          </cell>
          <cell r="AT272">
            <v>18.944295552000003</v>
          </cell>
          <cell r="AU272">
            <v>-3.7888591104000007</v>
          </cell>
          <cell r="AV272">
            <v>-2.2733154662400001</v>
          </cell>
          <cell r="AW272">
            <v>-3.1477859105760193</v>
          </cell>
          <cell r="AX272">
            <v>-0.20369999999999999</v>
          </cell>
          <cell r="AY272">
            <v>-7.1403450209760191</v>
          </cell>
          <cell r="AZ272">
            <v>0</v>
          </cell>
          <cell r="BA272">
            <v>11.803950531023984</v>
          </cell>
          <cell r="BC272">
            <v>0.62308732983094783</v>
          </cell>
          <cell r="BE272">
            <v>4.2500000000000003E-2</v>
          </cell>
          <cell r="BF272">
            <v>4.7500000000000001E-2</v>
          </cell>
          <cell r="BG272">
            <v>4.4999999999999998E-2</v>
          </cell>
          <cell r="BH272">
            <v>262.310011800533</v>
          </cell>
          <cell r="BI272">
            <v>0</v>
          </cell>
          <cell r="BJ272">
            <v>262.310011800533</v>
          </cell>
          <cell r="BK272">
            <v>399414.64926315786</v>
          </cell>
          <cell r="BL272">
            <v>446404.60799999995</v>
          </cell>
          <cell r="BM272">
            <v>422909.62863157887</v>
          </cell>
          <cell r="BN272">
            <v>-1.0656711937634955E-2</v>
          </cell>
          <cell r="BO272">
            <v>287.15563784084208</v>
          </cell>
          <cell r="BP272">
            <v>-24.845626040309071</v>
          </cell>
          <cell r="BQ272">
            <v>-8.6523204723147118E-2</v>
          </cell>
          <cell r="BS272">
            <v>375</v>
          </cell>
          <cell r="BT272">
            <v>313875</v>
          </cell>
          <cell r="BU272">
            <v>70</v>
          </cell>
          <cell r="BV272">
            <v>58590</v>
          </cell>
          <cell r="BW272">
            <v>372465</v>
          </cell>
          <cell r="BX272">
            <v>55000</v>
          </cell>
          <cell r="BY272">
            <v>427465</v>
          </cell>
          <cell r="CA272">
            <v>1</v>
          </cell>
          <cell r="CB272">
            <v>1</v>
          </cell>
          <cell r="CC272">
            <v>1.1743200000000001E-2</v>
          </cell>
          <cell r="CD272">
            <v>67426.98</v>
          </cell>
        </row>
        <row r="273">
          <cell r="C273">
            <v>265</v>
          </cell>
          <cell r="D273" t="str">
            <v>Teresina</v>
          </cell>
          <cell r="E273" t="str">
            <v>Teresina</v>
          </cell>
          <cell r="F273" t="str">
            <v>San Diego</v>
          </cell>
          <cell r="G273" t="str">
            <v>1250 Santa Cora Avenue Chula Vista CA 91913</v>
          </cell>
          <cell r="H273" t="str">
            <v xml:space="preserve">1250 Santa Cora Avenue </v>
          </cell>
          <cell r="I273" t="str">
            <v>Chula Vista</v>
          </cell>
          <cell r="J273" t="str">
            <v>CA</v>
          </cell>
          <cell r="K273" t="str">
            <v>91913</v>
          </cell>
          <cell r="L273" t="str">
            <v>Chula Vista, CA</v>
          </cell>
          <cell r="M273">
            <v>2000</v>
          </cell>
          <cell r="N273">
            <v>1</v>
          </cell>
          <cell r="O273">
            <v>440</v>
          </cell>
          <cell r="P273">
            <v>980</v>
          </cell>
          <cell r="Q273">
            <v>0.96</v>
          </cell>
          <cell r="R273">
            <v>1973</v>
          </cell>
          <cell r="T273">
            <v>6.8</v>
          </cell>
          <cell r="U273">
            <v>4.7500000000000001E-2</v>
          </cell>
          <cell r="V273">
            <v>340000</v>
          </cell>
          <cell r="W273" t="str">
            <v>Cap Rate</v>
          </cell>
          <cell r="X273">
            <v>143.15789473684211</v>
          </cell>
          <cell r="Y273">
            <v>325358.85167464113</v>
          </cell>
          <cell r="Z273">
            <v>4.7500000000000001E-2</v>
          </cell>
          <cell r="AA273">
            <v>0</v>
          </cell>
          <cell r="AB273">
            <v>0.96</v>
          </cell>
          <cell r="AC273">
            <v>1911</v>
          </cell>
          <cell r="AD273">
            <v>440</v>
          </cell>
          <cell r="AE273">
            <v>980</v>
          </cell>
          <cell r="AG273">
            <v>6.7500000000000004E-2</v>
          </cell>
          <cell r="AH273">
            <v>95</v>
          </cell>
          <cell r="AI273">
            <v>0.19</v>
          </cell>
          <cell r="AJ273">
            <v>0.18</v>
          </cell>
          <cell r="AK273">
            <v>14.1901767</v>
          </cell>
          <cell r="AL273">
            <v>6.3123582032279986</v>
          </cell>
          <cell r="AM273">
            <v>0</v>
          </cell>
          <cell r="AN273">
            <v>-0.13200000000000001</v>
          </cell>
          <cell r="AO273">
            <v>6.1803582032279989</v>
          </cell>
          <cell r="AQ273">
            <v>10.09008</v>
          </cell>
          <cell r="AR273">
            <v>-0.68108040000000003</v>
          </cell>
          <cell r="AS273">
            <v>0.50160000000000005</v>
          </cell>
          <cell r="AT273">
            <v>9.9105995999999994</v>
          </cell>
          <cell r="AU273">
            <v>-1.8830139239999999</v>
          </cell>
          <cell r="AV273">
            <v>-1.7839079279999999</v>
          </cell>
          <cell r="AW273">
            <v>-1.6591891696492822</v>
          </cell>
          <cell r="AX273">
            <v>-0.13200000000000001</v>
          </cell>
          <cell r="AY273">
            <v>-3.674203093649282</v>
          </cell>
          <cell r="AZ273">
            <v>0</v>
          </cell>
          <cell r="BA273">
            <v>6.236396506350717</v>
          </cell>
          <cell r="BC273">
            <v>0.62926530765612987</v>
          </cell>
          <cell r="BE273">
            <v>4.3999999999999997E-2</v>
          </cell>
          <cell r="BF273">
            <v>4.9000000000000002E-2</v>
          </cell>
          <cell r="BG273">
            <v>4.65E-2</v>
          </cell>
          <cell r="BH273">
            <v>134.11605390001543</v>
          </cell>
          <cell r="BI273">
            <v>0</v>
          </cell>
          <cell r="BJ273">
            <v>134.11605390001543</v>
          </cell>
          <cell r="BK273">
            <v>289595.44285714289</v>
          </cell>
          <cell r="BL273">
            <v>322504.01590909093</v>
          </cell>
          <cell r="BM273">
            <v>306049.72938311694</v>
          </cell>
          <cell r="BN273">
            <v>-7.0605133971706868E-2</v>
          </cell>
          <cell r="BO273">
            <v>134.66188092857146</v>
          </cell>
          <cell r="BP273">
            <v>-0.54582702855603316</v>
          </cell>
          <cell r="BQ273">
            <v>-4.0533150494574954E-3</v>
          </cell>
          <cell r="BS273">
            <v>225</v>
          </cell>
          <cell r="BT273">
            <v>220500</v>
          </cell>
          <cell r="BU273">
            <v>60</v>
          </cell>
          <cell r="BV273">
            <v>58800</v>
          </cell>
          <cell r="BW273">
            <v>279300</v>
          </cell>
          <cell r="BX273">
            <v>50000</v>
          </cell>
          <cell r="BY273">
            <v>329300</v>
          </cell>
          <cell r="CA273">
            <v>1</v>
          </cell>
          <cell r="CB273">
            <v>1</v>
          </cell>
          <cell r="CC273">
            <v>1.1154900000000001E-2</v>
          </cell>
          <cell r="CD273">
            <v>163138</v>
          </cell>
        </row>
        <row r="274">
          <cell r="C274">
            <v>266</v>
          </cell>
          <cell r="D274" t="str">
            <v>Ridgewood Village I&amp;II</v>
          </cell>
          <cell r="E274" t="str">
            <v>Ridgewood Village I&amp;II</v>
          </cell>
          <cell r="F274" t="str">
            <v>San Diego</v>
          </cell>
          <cell r="G274" t="str">
            <v>12435 Heatherton Court San Diego CA 92128</v>
          </cell>
          <cell r="H274" t="str">
            <v xml:space="preserve">12435 Heatherton Court </v>
          </cell>
          <cell r="I274" t="str">
            <v>San Diego</v>
          </cell>
          <cell r="J274" t="str">
            <v>CA</v>
          </cell>
          <cell r="K274" t="str">
            <v>92128</v>
          </cell>
          <cell r="L274" t="str">
            <v>San Diego, CA</v>
          </cell>
          <cell r="M274">
            <v>1997</v>
          </cell>
          <cell r="N274">
            <v>2</v>
          </cell>
          <cell r="O274">
            <v>408</v>
          </cell>
          <cell r="P274">
            <v>848.35294117647061</v>
          </cell>
          <cell r="Q274">
            <v>0.95529411764705885</v>
          </cell>
          <cell r="R274">
            <v>1819.7058823529412</v>
          </cell>
          <cell r="T274">
            <v>6.4</v>
          </cell>
          <cell r="U274">
            <v>0.04</v>
          </cell>
          <cell r="V274">
            <v>380000</v>
          </cell>
          <cell r="W274" t="str">
            <v>Cap Rate</v>
          </cell>
          <cell r="X274">
            <v>160</v>
          </cell>
          <cell r="Y274">
            <v>392156.86274509801</v>
          </cell>
          <cell r="Z274">
            <v>0.04</v>
          </cell>
          <cell r="AA274">
            <v>0</v>
          </cell>
          <cell r="AB274">
            <v>0.95529411764705885</v>
          </cell>
          <cell r="AC274">
            <v>1903</v>
          </cell>
          <cell r="AD274">
            <v>408</v>
          </cell>
          <cell r="AE274">
            <v>848.35294117647061</v>
          </cell>
          <cell r="AG274">
            <v>6.7500000000000004E-2</v>
          </cell>
          <cell r="AH274">
            <v>95</v>
          </cell>
          <cell r="AI274">
            <v>0.17</v>
          </cell>
          <cell r="AJ274">
            <v>0.18</v>
          </cell>
          <cell r="AK274">
            <v>14.582470499999999</v>
          </cell>
          <cell r="AL274">
            <v>6.0150940916039985</v>
          </cell>
          <cell r="AM274">
            <v>0</v>
          </cell>
          <cell r="AN274">
            <v>-0.12239999999999999</v>
          </cell>
          <cell r="AO274">
            <v>5.8926940916039987</v>
          </cell>
          <cell r="AQ274">
            <v>9.317088</v>
          </cell>
          <cell r="AR274">
            <v>-0.62890344000000009</v>
          </cell>
          <cell r="AS274">
            <v>0.46511999999999998</v>
          </cell>
          <cell r="AT274">
            <v>9.1533045600000005</v>
          </cell>
          <cell r="AU274">
            <v>-1.5560617752000001</v>
          </cell>
          <cell r="AV274">
            <v>-1.6475948208</v>
          </cell>
          <cell r="AW274">
            <v>-1.5400028093048643</v>
          </cell>
          <cell r="AX274">
            <v>-0.12239999999999999</v>
          </cell>
          <cell r="AY274">
            <v>-3.2184645845048641</v>
          </cell>
          <cell r="AZ274">
            <v>0</v>
          </cell>
          <cell r="BA274">
            <v>5.9348399754951364</v>
          </cell>
          <cell r="BC274">
            <v>0.64838222486668096</v>
          </cell>
          <cell r="BE274">
            <v>0.04</v>
          </cell>
          <cell r="BF274">
            <v>4.3999999999999997E-2</v>
          </cell>
          <cell r="BG274">
            <v>4.1999999999999996E-2</v>
          </cell>
          <cell r="BH274">
            <v>141.30571370226517</v>
          </cell>
          <cell r="BI274">
            <v>0</v>
          </cell>
          <cell r="BJ274">
            <v>141.30571370226517</v>
          </cell>
          <cell r="BK274">
            <v>331419.78409090912</v>
          </cell>
          <cell r="BL274">
            <v>364561.76250000001</v>
          </cell>
          <cell r="BM274">
            <v>347990.77329545456</v>
          </cell>
          <cell r="BN274">
            <v>1.8170092960005046E-2</v>
          </cell>
          <cell r="BO274">
            <v>141.98023550454545</v>
          </cell>
          <cell r="BP274">
            <v>-0.67452180228028169</v>
          </cell>
          <cell r="BQ274">
            <v>-4.7508147868841055E-3</v>
          </cell>
          <cell r="BS274">
            <v>225</v>
          </cell>
          <cell r="BT274">
            <v>190879.41176470587</v>
          </cell>
          <cell r="BU274">
            <v>60</v>
          </cell>
          <cell r="BV274">
            <v>50901.176470588238</v>
          </cell>
          <cell r="BW274">
            <v>241780.5882352941</v>
          </cell>
          <cell r="BX274">
            <v>100000</v>
          </cell>
          <cell r="BY274">
            <v>341780.5882352941</v>
          </cell>
          <cell r="CA274">
            <v>1</v>
          </cell>
          <cell r="CB274">
            <v>1</v>
          </cell>
          <cell r="CC274">
            <v>1.0495699999999998E-2</v>
          </cell>
          <cell r="CD274">
            <v>56900.43</v>
          </cell>
        </row>
        <row r="275">
          <cell r="C275">
            <v>267</v>
          </cell>
          <cell r="D275" t="str">
            <v>Carmel Terrace</v>
          </cell>
          <cell r="E275" t="str">
            <v>Carmel Terrace</v>
          </cell>
          <cell r="F275" t="str">
            <v>San Diego</v>
          </cell>
          <cell r="G275" t="str">
            <v>11540 Windcrest Lane San Diego CA 92128</v>
          </cell>
          <cell r="H275" t="str">
            <v xml:space="preserve">11540 Windcrest Lane </v>
          </cell>
          <cell r="I275" t="str">
            <v>San Diego</v>
          </cell>
          <cell r="J275" t="str">
            <v>CA</v>
          </cell>
          <cell r="K275" t="str">
            <v>92128</v>
          </cell>
          <cell r="L275" t="str">
            <v>San Diego, CA</v>
          </cell>
          <cell r="M275">
            <v>1989</v>
          </cell>
          <cell r="N275">
            <v>1</v>
          </cell>
          <cell r="O275">
            <v>384</v>
          </cell>
          <cell r="P275">
            <v>777</v>
          </cell>
          <cell r="Q275">
            <v>0.96</v>
          </cell>
          <cell r="R275">
            <v>1814</v>
          </cell>
          <cell r="T275">
            <v>5.5</v>
          </cell>
          <cell r="U275">
            <v>4.2500000000000003E-2</v>
          </cell>
          <cell r="V275">
            <v>345000</v>
          </cell>
          <cell r="W275" t="str">
            <v>Cap Rate</v>
          </cell>
          <cell r="X275">
            <v>129.41176470588235</v>
          </cell>
          <cell r="Y275">
            <v>337009.80392156861</v>
          </cell>
          <cell r="Z275">
            <v>4.2500000000000003E-2</v>
          </cell>
          <cell r="AA275">
            <v>0</v>
          </cell>
          <cell r="AB275">
            <v>0.96</v>
          </cell>
          <cell r="AC275">
            <v>1855</v>
          </cell>
          <cell r="AD275">
            <v>384</v>
          </cell>
          <cell r="AE275">
            <v>777</v>
          </cell>
          <cell r="AG275">
            <v>6.7500000000000004E-2</v>
          </cell>
          <cell r="AH275">
            <v>95</v>
          </cell>
          <cell r="AI275">
            <v>0.19</v>
          </cell>
          <cell r="AJ275">
            <v>0.18</v>
          </cell>
          <cell r="AK275">
            <v>13.795393499999999</v>
          </cell>
          <cell r="AL275">
            <v>5.3557028461439984</v>
          </cell>
          <cell r="AM275">
            <v>0</v>
          </cell>
          <cell r="AN275">
            <v>-0.1152</v>
          </cell>
          <cell r="AO275">
            <v>5.2405028461439986</v>
          </cell>
          <cell r="AQ275">
            <v>8.5478400000000008</v>
          </cell>
          <cell r="AR275">
            <v>-0.57697920000000014</v>
          </cell>
          <cell r="AS275">
            <v>0.43775999999999998</v>
          </cell>
          <cell r="AT275">
            <v>8.4086208000000013</v>
          </cell>
          <cell r="AU275">
            <v>-1.5976379520000004</v>
          </cell>
          <cell r="AV275">
            <v>-1.5135517440000001</v>
          </cell>
          <cell r="AW275">
            <v>-1.3458863876041962</v>
          </cell>
          <cell r="AX275">
            <v>-0.1152</v>
          </cell>
          <cell r="AY275">
            <v>-3.0587243396041965</v>
          </cell>
          <cell r="AZ275">
            <v>0</v>
          </cell>
          <cell r="BA275">
            <v>5.3498964603958044</v>
          </cell>
          <cell r="BC275">
            <v>0.63623947228013944</v>
          </cell>
          <cell r="BE275">
            <v>0.04</v>
          </cell>
          <cell r="BF275">
            <v>4.3999999999999997E-2</v>
          </cell>
          <cell r="BG275">
            <v>4.1999999999999996E-2</v>
          </cell>
          <cell r="BH275">
            <v>127.37848715228107</v>
          </cell>
          <cell r="BI275">
            <v>0</v>
          </cell>
          <cell r="BJ275">
            <v>127.37848715228107</v>
          </cell>
          <cell r="BK275">
            <v>313531.67045454547</v>
          </cell>
          <cell r="BL275">
            <v>344884.83750000002</v>
          </cell>
          <cell r="BM275">
            <v>329208.25397727278</v>
          </cell>
          <cell r="BN275">
            <v>2.4151111316936813E-2</v>
          </cell>
          <cell r="BO275">
            <v>126.41596952727275</v>
          </cell>
          <cell r="BP275">
            <v>0.96251762500831717</v>
          </cell>
          <cell r="BQ275">
            <v>7.6138926799169671E-3</v>
          </cell>
          <cell r="BS275">
            <v>225</v>
          </cell>
          <cell r="BT275">
            <v>174825</v>
          </cell>
          <cell r="BU275">
            <v>60</v>
          </cell>
          <cell r="BV275">
            <v>46620</v>
          </cell>
          <cell r="BW275">
            <v>221445</v>
          </cell>
          <cell r="BX275">
            <v>100000</v>
          </cell>
          <cell r="BY275">
            <v>321445</v>
          </cell>
          <cell r="CA275">
            <v>1</v>
          </cell>
          <cell r="CB275">
            <v>1</v>
          </cell>
          <cell r="CC275">
            <v>1.0495699999999998E-2</v>
          </cell>
          <cell r="CD275">
            <v>8960</v>
          </cell>
        </row>
        <row r="276">
          <cell r="C276">
            <v>268</v>
          </cell>
          <cell r="D276" t="str">
            <v>Deerwood (SD)</v>
          </cell>
          <cell r="E276" t="str">
            <v>Deerwood (SD)</v>
          </cell>
          <cell r="F276" t="str">
            <v>San Diego</v>
          </cell>
          <cell r="G276" t="str">
            <v>15640 Bernardo Center Dr. San Diego CA 92127</v>
          </cell>
          <cell r="H276" t="str">
            <v xml:space="preserve">15640 Bernardo Center Dr. </v>
          </cell>
          <cell r="I276" t="str">
            <v>San Diego</v>
          </cell>
          <cell r="J276" t="str">
            <v>CA</v>
          </cell>
          <cell r="K276" t="str">
            <v>92127</v>
          </cell>
          <cell r="L276" t="str">
            <v>San Diego, CA</v>
          </cell>
          <cell r="M276">
            <v>1990</v>
          </cell>
          <cell r="N276">
            <v>1</v>
          </cell>
          <cell r="O276">
            <v>316</v>
          </cell>
          <cell r="P276">
            <v>1066</v>
          </cell>
          <cell r="Q276">
            <v>0.97</v>
          </cell>
          <cell r="R276">
            <v>2145</v>
          </cell>
          <cell r="T276">
            <v>5.5</v>
          </cell>
          <cell r="U276">
            <v>4.2500000000000003E-2</v>
          </cell>
          <cell r="V276">
            <v>405000</v>
          </cell>
          <cell r="W276" t="str">
            <v>Cap Rate</v>
          </cell>
          <cell r="X276">
            <v>129.41176470588235</v>
          </cell>
          <cell r="Y276">
            <v>409530.90096798207</v>
          </cell>
          <cell r="Z276">
            <v>4.2500000000000003E-2</v>
          </cell>
          <cell r="AA276">
            <v>0</v>
          </cell>
          <cell r="AB276">
            <v>0.97</v>
          </cell>
          <cell r="AC276">
            <v>2086</v>
          </cell>
          <cell r="AD276">
            <v>316</v>
          </cell>
          <cell r="AE276">
            <v>1066</v>
          </cell>
          <cell r="AG276">
            <v>6.7500000000000004E-2</v>
          </cell>
          <cell r="AH276">
            <v>95</v>
          </cell>
          <cell r="AI276">
            <v>0.17</v>
          </cell>
          <cell r="AJ276">
            <v>0.18</v>
          </cell>
          <cell r="AK276">
            <v>15.913520999999999</v>
          </cell>
          <cell r="AL276">
            <v>5.0839880349959996</v>
          </cell>
          <cell r="AM276">
            <v>0</v>
          </cell>
          <cell r="AN276">
            <v>-9.4799999999999995E-2</v>
          </cell>
          <cell r="AO276">
            <v>4.9891880349959994</v>
          </cell>
          <cell r="AQ276">
            <v>7.9101119999999998</v>
          </cell>
          <cell r="AR276">
            <v>-0.53393256</v>
          </cell>
          <cell r="AS276">
            <v>0.36024</v>
          </cell>
          <cell r="AT276">
            <v>7.7364194399999997</v>
          </cell>
          <cell r="AU276">
            <v>-1.3151913048000001</v>
          </cell>
          <cell r="AV276">
            <v>-1.3925554992</v>
          </cell>
          <cell r="AW276">
            <v>-1.3218163913941874</v>
          </cell>
          <cell r="AX276">
            <v>-9.4799999999999995E-2</v>
          </cell>
          <cell r="AY276">
            <v>-2.7318076961941875</v>
          </cell>
          <cell r="AZ276">
            <v>0</v>
          </cell>
          <cell r="BA276">
            <v>5.0046117438058122</v>
          </cell>
          <cell r="BC276">
            <v>0.64688991885964919</v>
          </cell>
          <cell r="BE276">
            <v>0.04</v>
          </cell>
          <cell r="BF276">
            <v>4.3999999999999997E-2</v>
          </cell>
          <cell r="BG276">
            <v>4.1999999999999996E-2</v>
          </cell>
          <cell r="BH276">
            <v>119.15742247156697</v>
          </cell>
          <cell r="BI276">
            <v>0</v>
          </cell>
          <cell r="BJ276">
            <v>119.15742247156697</v>
          </cell>
          <cell r="BK276">
            <v>361670.93181818182</v>
          </cell>
          <cell r="BL276">
            <v>397838.02499999997</v>
          </cell>
          <cell r="BM276">
            <v>379754.47840909089</v>
          </cell>
          <cell r="BN276">
            <v>-5.9571386520663405E-2</v>
          </cell>
          <cell r="BO276">
            <v>120.00241517727272</v>
          </cell>
          <cell r="BP276">
            <v>-0.84499270570574936</v>
          </cell>
          <cell r="BQ276">
            <v>-7.0414641610128115E-3</v>
          </cell>
          <cell r="BS276">
            <v>225</v>
          </cell>
          <cell r="BT276">
            <v>239850</v>
          </cell>
          <cell r="BU276">
            <v>60</v>
          </cell>
          <cell r="BV276">
            <v>63960</v>
          </cell>
          <cell r="BW276">
            <v>303810</v>
          </cell>
          <cell r="BX276">
            <v>100000</v>
          </cell>
          <cell r="BY276">
            <v>403810</v>
          </cell>
          <cell r="CA276">
            <v>1</v>
          </cell>
          <cell r="CB276">
            <v>1</v>
          </cell>
          <cell r="CC276">
            <v>1.10457E-2</v>
          </cell>
          <cell r="CD276">
            <v>5639.25</v>
          </cell>
        </row>
        <row r="277">
          <cell r="C277">
            <v>269</v>
          </cell>
          <cell r="D277" t="str">
            <v>Montierra (CA)</v>
          </cell>
          <cell r="E277" t="str">
            <v>Montierra (CA)</v>
          </cell>
          <cell r="F277" t="str">
            <v>San Diego</v>
          </cell>
          <cell r="G277" t="str">
            <v>9904 Kika Court San Diego CA 92129</v>
          </cell>
          <cell r="H277" t="str">
            <v xml:space="preserve">9904 Kika Court </v>
          </cell>
          <cell r="I277" t="str">
            <v>San Diego</v>
          </cell>
          <cell r="J277" t="str">
            <v>CA</v>
          </cell>
          <cell r="K277" t="str">
            <v>92129</v>
          </cell>
          <cell r="L277" t="str">
            <v>San Diego, CA</v>
          </cell>
          <cell r="M277">
            <v>1900</v>
          </cell>
          <cell r="N277">
            <v>1</v>
          </cell>
          <cell r="O277">
            <v>272</v>
          </cell>
          <cell r="P277">
            <v>1039</v>
          </cell>
          <cell r="Q277">
            <v>0.97</v>
          </cell>
          <cell r="R277">
            <v>2068</v>
          </cell>
          <cell r="T277">
            <v>4.4000000000000004</v>
          </cell>
          <cell r="U277">
            <v>4.2500000000000003E-2</v>
          </cell>
          <cell r="V277">
            <v>380000</v>
          </cell>
          <cell r="W277" t="str">
            <v>Cap Rate</v>
          </cell>
          <cell r="X277">
            <v>103.52941176470588</v>
          </cell>
          <cell r="Y277">
            <v>380622.83737024223</v>
          </cell>
          <cell r="Z277">
            <v>4.2500000000000003E-2</v>
          </cell>
          <cell r="AA277">
            <v>0</v>
          </cell>
          <cell r="AB277">
            <v>0.97</v>
          </cell>
          <cell r="AC277">
            <v>2177</v>
          </cell>
          <cell r="AD277">
            <v>272</v>
          </cell>
          <cell r="AE277">
            <v>1039</v>
          </cell>
          <cell r="AG277">
            <v>6.7500000000000004E-2</v>
          </cell>
          <cell r="AH277">
            <v>95</v>
          </cell>
          <cell r="AI277">
            <v>0.17</v>
          </cell>
          <cell r="AJ277">
            <v>0.18</v>
          </cell>
          <cell r="AK277">
            <v>16.575409499999999</v>
          </cell>
          <cell r="AL277">
            <v>4.5581050092239987</v>
          </cell>
          <cell r="AM277">
            <v>0</v>
          </cell>
          <cell r="AN277">
            <v>-8.1600000000000006E-2</v>
          </cell>
          <cell r="AO277">
            <v>4.4765050092239989</v>
          </cell>
          <cell r="AQ277">
            <v>7.105728</v>
          </cell>
          <cell r="AR277">
            <v>-0.47963664000000006</v>
          </cell>
          <cell r="AS277">
            <v>0.31008000000000002</v>
          </cell>
          <cell r="AT277">
            <v>6.9361713600000003</v>
          </cell>
          <cell r="AU277">
            <v>-1.1791491312000002</v>
          </cell>
          <cell r="AV277">
            <v>-1.2485108448</v>
          </cell>
          <cell r="AW277">
            <v>-1.252427847965415</v>
          </cell>
          <cell r="AX277">
            <v>-8.1600000000000006E-2</v>
          </cell>
          <cell r="AY277">
            <v>-2.513176979165415</v>
          </cell>
          <cell r="AZ277">
            <v>0</v>
          </cell>
          <cell r="BA277">
            <v>4.4229943808345853</v>
          </cell>
          <cell r="BC277">
            <v>0.63767086354605074</v>
          </cell>
          <cell r="BE277">
            <v>4.1000000000000002E-2</v>
          </cell>
          <cell r="BF277">
            <v>4.4999999999999998E-2</v>
          </cell>
          <cell r="BG277">
            <v>4.2999999999999997E-2</v>
          </cell>
          <cell r="BH277">
            <v>102.86033443801362</v>
          </cell>
          <cell r="BI277">
            <v>0</v>
          </cell>
          <cell r="BJ277">
            <v>102.86033443801362</v>
          </cell>
          <cell r="BK277">
            <v>368342.43333333329</v>
          </cell>
          <cell r="BL277">
            <v>404278.28048780485</v>
          </cell>
          <cell r="BM277">
            <v>386310.35691056907</v>
          </cell>
          <cell r="BN277">
            <v>-2.4752011636597793E-2</v>
          </cell>
          <cell r="BO277">
            <v>105.07641707967478</v>
          </cell>
          <cell r="BP277">
            <v>-2.2160826416611599</v>
          </cell>
          <cell r="BQ277">
            <v>-2.1090199906424356E-2</v>
          </cell>
          <cell r="BS277">
            <v>225</v>
          </cell>
          <cell r="BT277">
            <v>233775</v>
          </cell>
          <cell r="BU277">
            <v>60</v>
          </cell>
          <cell r="BV277">
            <v>62340</v>
          </cell>
          <cell r="BW277">
            <v>296115</v>
          </cell>
          <cell r="BX277">
            <v>100000</v>
          </cell>
          <cell r="BY277">
            <v>396115</v>
          </cell>
          <cell r="CA277">
            <v>1</v>
          </cell>
          <cell r="CB277">
            <v>1</v>
          </cell>
          <cell r="CC277">
            <v>1.1978200000000001E-2</v>
          </cell>
          <cell r="CD277">
            <v>20346.189999999999</v>
          </cell>
        </row>
        <row r="278">
          <cell r="C278">
            <v>270</v>
          </cell>
          <cell r="D278" t="str">
            <v>Del Mar Ridge</v>
          </cell>
          <cell r="E278" t="str">
            <v>Del Mar Ridge</v>
          </cell>
          <cell r="F278" t="str">
            <v>San Diego</v>
          </cell>
          <cell r="G278" t="str">
            <v>12629 El Camino Real San Diego CA 92130</v>
          </cell>
          <cell r="H278" t="str">
            <v xml:space="preserve">12629 El Camino Real </v>
          </cell>
          <cell r="I278" t="str">
            <v>San Diego</v>
          </cell>
          <cell r="J278" t="str">
            <v>CA</v>
          </cell>
          <cell r="K278" t="str">
            <v>92130</v>
          </cell>
          <cell r="L278" t="str">
            <v>San Diego, CA</v>
          </cell>
          <cell r="M278">
            <v>1998</v>
          </cell>
          <cell r="N278">
            <v>1</v>
          </cell>
          <cell r="O278">
            <v>181</v>
          </cell>
          <cell r="P278">
            <v>1236</v>
          </cell>
          <cell r="Q278">
            <v>0.94</v>
          </cell>
          <cell r="R278">
            <v>2209</v>
          </cell>
          <cell r="T278">
            <v>3.7</v>
          </cell>
          <cell r="U278">
            <v>4.2500000000000003E-2</v>
          </cell>
          <cell r="V278">
            <v>445000</v>
          </cell>
          <cell r="W278" t="str">
            <v>Cap Rate</v>
          </cell>
          <cell r="X278">
            <v>87.058823529411768</v>
          </cell>
          <cell r="Y278">
            <v>480987.97530061746</v>
          </cell>
          <cell r="Z278">
            <v>4.2500000000000003E-2</v>
          </cell>
          <cell r="AA278">
            <v>0</v>
          </cell>
          <cell r="AB278">
            <v>0.94</v>
          </cell>
          <cell r="AC278">
            <v>2363</v>
          </cell>
          <cell r="AD278">
            <v>181</v>
          </cell>
          <cell r="AE278">
            <v>1240</v>
          </cell>
          <cell r="AG278">
            <v>6.7500000000000004E-2</v>
          </cell>
          <cell r="AH278">
            <v>95</v>
          </cell>
          <cell r="AI278">
            <v>0.17</v>
          </cell>
          <cell r="AJ278">
            <v>0.18</v>
          </cell>
          <cell r="AK278">
            <v>17.9282805</v>
          </cell>
          <cell r="AL278">
            <v>3.2807139769754996</v>
          </cell>
          <cell r="AM278">
            <v>0</v>
          </cell>
          <cell r="AN278">
            <v>-5.4300000000000001E-2</v>
          </cell>
          <cell r="AO278">
            <v>3.2264139769754996</v>
          </cell>
          <cell r="AQ278">
            <v>5.1324360000000002</v>
          </cell>
          <cell r="AR278">
            <v>-0.34643943000000005</v>
          </cell>
          <cell r="AS278">
            <v>0.20634</v>
          </cell>
          <cell r="AT278">
            <v>4.99233657</v>
          </cell>
          <cell r="AU278">
            <v>-0.84869721690000011</v>
          </cell>
          <cell r="AV278">
            <v>-0.8986205826</v>
          </cell>
          <cell r="AW278">
            <v>-0.85321445125652162</v>
          </cell>
          <cell r="AX278">
            <v>-5.4300000000000001E-2</v>
          </cell>
          <cell r="AY278">
            <v>-1.7562116681565216</v>
          </cell>
          <cell r="AZ278">
            <v>0</v>
          </cell>
          <cell r="BA278">
            <v>3.2361249018434783</v>
          </cell>
          <cell r="BC278">
            <v>0.64821849578212198</v>
          </cell>
          <cell r="BE278">
            <v>3.9E-2</v>
          </cell>
          <cell r="BF278">
            <v>4.1000000000000002E-2</v>
          </cell>
          <cell r="BG278">
            <v>0.04</v>
          </cell>
          <cell r="BH278">
            <v>80.903122546086962</v>
          </cell>
          <cell r="BI278">
            <v>0</v>
          </cell>
          <cell r="BJ278">
            <v>80.903122546086962</v>
          </cell>
          <cell r="BK278">
            <v>437275.13414634141</v>
          </cell>
          <cell r="BL278">
            <v>459699.5</v>
          </cell>
          <cell r="BM278">
            <v>448487.31707317068</v>
          </cell>
          <cell r="BN278">
            <v>-7.4138486636724399E-2</v>
          </cell>
          <cell r="BO278">
            <v>81.176204390243882</v>
          </cell>
          <cell r="BP278">
            <v>-0.27308184415691983</v>
          </cell>
          <cell r="BQ278">
            <v>-3.3640627349871277E-3</v>
          </cell>
          <cell r="BS278">
            <v>250</v>
          </cell>
          <cell r="BT278">
            <v>310000</v>
          </cell>
          <cell r="BU278">
            <v>60</v>
          </cell>
          <cell r="BV278">
            <v>74400</v>
          </cell>
          <cell r="BW278">
            <v>384400</v>
          </cell>
          <cell r="BX278">
            <v>100000</v>
          </cell>
          <cell r="BY278">
            <v>484400</v>
          </cell>
          <cell r="CA278">
            <v>1</v>
          </cell>
          <cell r="CB278">
            <v>1</v>
          </cell>
          <cell r="CC278">
            <v>1.03125E-2</v>
          </cell>
          <cell r="CD278">
            <v>18901</v>
          </cell>
        </row>
        <row r="279">
          <cell r="C279">
            <v>271</v>
          </cell>
          <cell r="D279" t="str">
            <v>Market Street Village</v>
          </cell>
          <cell r="E279" t="str">
            <v>Market Street Village</v>
          </cell>
          <cell r="F279" t="str">
            <v>San Diego</v>
          </cell>
          <cell r="G279" t="str">
            <v>699 14th Street San Diego CA 92101</v>
          </cell>
          <cell r="H279" t="str">
            <v xml:space="preserve">699 14th Street </v>
          </cell>
          <cell r="I279" t="str">
            <v>San Diego</v>
          </cell>
          <cell r="J279" t="str">
            <v>CA</v>
          </cell>
          <cell r="K279" t="str">
            <v>92101</v>
          </cell>
          <cell r="L279" t="str">
            <v>San Diego, CA</v>
          </cell>
          <cell r="M279">
            <v>2006</v>
          </cell>
          <cell r="N279">
            <v>1</v>
          </cell>
          <cell r="O279">
            <v>229</v>
          </cell>
          <cell r="P279">
            <v>558</v>
          </cell>
          <cell r="Q279">
            <v>0.96</v>
          </cell>
          <cell r="R279">
            <v>1930</v>
          </cell>
          <cell r="T279">
            <v>3.6</v>
          </cell>
          <cell r="U279">
            <v>0.04</v>
          </cell>
          <cell r="V279">
            <v>375000</v>
          </cell>
          <cell r="W279" t="str">
            <v>Cap Rate</v>
          </cell>
          <cell r="X279">
            <v>90</v>
          </cell>
          <cell r="Y279">
            <v>393013.10043668124</v>
          </cell>
          <cell r="Z279">
            <v>0.04</v>
          </cell>
          <cell r="AA279">
            <v>0</v>
          </cell>
          <cell r="AB279">
            <v>0.96</v>
          </cell>
          <cell r="AC279">
            <v>1911</v>
          </cell>
          <cell r="AD279">
            <v>229</v>
          </cell>
          <cell r="AE279">
            <v>675</v>
          </cell>
          <cell r="AG279">
            <v>6.7500000000000004E-2</v>
          </cell>
          <cell r="AH279">
            <v>105</v>
          </cell>
          <cell r="AI279">
            <v>0.17</v>
          </cell>
          <cell r="AJ279">
            <v>0.18</v>
          </cell>
          <cell r="AK279">
            <v>14.718658500000002</v>
          </cell>
          <cell r="AL279">
            <v>3.4076490972615003</v>
          </cell>
          <cell r="AM279">
            <v>0</v>
          </cell>
          <cell r="AN279">
            <v>-6.8699999999999997E-2</v>
          </cell>
          <cell r="AO279">
            <v>3.3389490972615001</v>
          </cell>
          <cell r="AQ279">
            <v>5.2514279999999998</v>
          </cell>
          <cell r="AR279">
            <v>-0.35447139</v>
          </cell>
          <cell r="AS279">
            <v>0.28854000000000002</v>
          </cell>
          <cell r="AT279">
            <v>5.1854966100000004</v>
          </cell>
          <cell r="AU279">
            <v>-0.88153442370000012</v>
          </cell>
          <cell r="AV279">
            <v>-0.93338938980000008</v>
          </cell>
          <cell r="AW279">
            <v>-0.93656261810066832</v>
          </cell>
          <cell r="AX279">
            <v>-6.8699999999999997E-2</v>
          </cell>
          <cell r="AY279">
            <v>-1.8867970418006685</v>
          </cell>
          <cell r="AZ279">
            <v>0</v>
          </cell>
          <cell r="BA279">
            <v>3.2986995681993321</v>
          </cell>
          <cell r="BC279">
            <v>0.63613956700654983</v>
          </cell>
          <cell r="BE279">
            <v>0.04</v>
          </cell>
          <cell r="BF279">
            <v>4.4999999999999998E-2</v>
          </cell>
          <cell r="BG279">
            <v>4.2499999999999996E-2</v>
          </cell>
          <cell r="BH279">
            <v>77.616460428219582</v>
          </cell>
          <cell r="BI279">
            <v>0</v>
          </cell>
          <cell r="BJ279">
            <v>77.616460428219582</v>
          </cell>
          <cell r="BK279">
            <v>327081.30000000005</v>
          </cell>
          <cell r="BL279">
            <v>367966.46250000002</v>
          </cell>
          <cell r="BM279">
            <v>347523.88125000003</v>
          </cell>
          <cell r="BN279">
            <v>9.198391594658295E-2</v>
          </cell>
          <cell r="BO279">
            <v>79.582968806250008</v>
          </cell>
          <cell r="BP279">
            <v>-1.9665083780304258</v>
          </cell>
          <cell r="BQ279">
            <v>-2.4710166101217235E-2</v>
          </cell>
          <cell r="BS279">
            <v>315</v>
          </cell>
          <cell r="BT279">
            <v>212625</v>
          </cell>
          <cell r="BU279">
            <v>75</v>
          </cell>
          <cell r="BV279">
            <v>50625</v>
          </cell>
          <cell r="BW279">
            <v>263250</v>
          </cell>
          <cell r="BX279">
            <v>55000</v>
          </cell>
          <cell r="BY279">
            <v>318250</v>
          </cell>
          <cell r="CA279">
            <v>1</v>
          </cell>
          <cell r="CB279">
            <v>1</v>
          </cell>
          <cell r="CC279">
            <v>1.1743200000000001E-2</v>
          </cell>
          <cell r="CD279">
            <v>25097</v>
          </cell>
        </row>
        <row r="280">
          <cell r="C280">
            <v>272</v>
          </cell>
          <cell r="D280" t="str">
            <v>Village at Del Mar Heights, The (fka Del Mar Heights)</v>
          </cell>
          <cell r="E280" t="str">
            <v>Village at Del Mar Heights, The (fka Del Mar Heights)</v>
          </cell>
          <cell r="F280" t="str">
            <v>San Diego</v>
          </cell>
          <cell r="G280" t="str">
            <v>13138 Kellam Ct. San Diego CA 92130</v>
          </cell>
          <cell r="H280" t="str">
            <v xml:space="preserve">13138 Kellam Ct. </v>
          </cell>
          <cell r="I280" t="str">
            <v>San Diego</v>
          </cell>
          <cell r="J280" t="str">
            <v>CA</v>
          </cell>
          <cell r="K280" t="str">
            <v>92130</v>
          </cell>
          <cell r="L280" t="str">
            <v>San Diego, CA</v>
          </cell>
          <cell r="M280">
            <v>1986</v>
          </cell>
          <cell r="N280">
            <v>1</v>
          </cell>
          <cell r="O280">
            <v>168</v>
          </cell>
          <cell r="P280">
            <v>933</v>
          </cell>
          <cell r="Q280">
            <v>0.93</v>
          </cell>
          <cell r="R280">
            <v>2162</v>
          </cell>
          <cell r="T280">
            <v>3.2</v>
          </cell>
          <cell r="U280">
            <v>0.04</v>
          </cell>
          <cell r="V280">
            <v>445000</v>
          </cell>
          <cell r="W280" t="str">
            <v>Cap Rate</v>
          </cell>
          <cell r="X280">
            <v>80</v>
          </cell>
          <cell r="Y280">
            <v>476190.47619047621</v>
          </cell>
          <cell r="Z280">
            <v>0.04</v>
          </cell>
          <cell r="AA280">
            <v>0</v>
          </cell>
          <cell r="AB280">
            <v>0.93</v>
          </cell>
          <cell r="AC280">
            <v>2162</v>
          </cell>
          <cell r="AD280">
            <v>168</v>
          </cell>
          <cell r="AE280">
            <v>933</v>
          </cell>
          <cell r="AG280">
            <v>6.8000000000000005E-2</v>
          </cell>
          <cell r="AH280">
            <v>95</v>
          </cell>
          <cell r="AI280">
            <v>0.19</v>
          </cell>
          <cell r="AJ280">
            <v>0.18</v>
          </cell>
          <cell r="AK280">
            <v>15.951479039999999</v>
          </cell>
          <cell r="AL280">
            <v>2.7093268119859197</v>
          </cell>
          <cell r="AM280">
            <v>0</v>
          </cell>
          <cell r="AN280">
            <v>-5.04E-2</v>
          </cell>
          <cell r="AO280">
            <v>2.6589268119859195</v>
          </cell>
          <cell r="AQ280">
            <v>4.3585919999999998</v>
          </cell>
          <cell r="AR280">
            <v>-0.29638425600000001</v>
          </cell>
          <cell r="AS280">
            <v>0.19152</v>
          </cell>
          <cell r="AT280">
            <v>4.2537277439999999</v>
          </cell>
          <cell r="AU280">
            <v>-0.80820827135999995</v>
          </cell>
          <cell r="AV280">
            <v>-0.76567099391999993</v>
          </cell>
          <cell r="AW280">
            <v>-0.699572662093913</v>
          </cell>
          <cell r="AX280">
            <v>-5.04E-2</v>
          </cell>
          <cell r="AY280">
            <v>-1.558180933453913</v>
          </cell>
          <cell r="AZ280">
            <v>0</v>
          </cell>
          <cell r="BA280">
            <v>2.6955468105460869</v>
          </cell>
          <cell r="BC280">
            <v>0.63369048814847873</v>
          </cell>
          <cell r="BE280">
            <v>3.9E-2</v>
          </cell>
          <cell r="BF280">
            <v>4.1000000000000002E-2</v>
          </cell>
          <cell r="BG280">
            <v>0.04</v>
          </cell>
          <cell r="BH280">
            <v>67.388670263652173</v>
          </cell>
          <cell r="BI280">
            <v>0</v>
          </cell>
          <cell r="BJ280">
            <v>67.388670263652173</v>
          </cell>
          <cell r="BK280">
            <v>389060.46439024387</v>
          </cell>
          <cell r="BL280">
            <v>409012.28307692305</v>
          </cell>
          <cell r="BM280">
            <v>399036.37373358349</v>
          </cell>
          <cell r="BN280">
            <v>9.0546381529586828E-2</v>
          </cell>
          <cell r="BO280">
            <v>67.038110787242019</v>
          </cell>
          <cell r="BP280">
            <v>0.3505594764101545</v>
          </cell>
          <cell r="BQ280">
            <v>5.2292564974381062E-3</v>
          </cell>
          <cell r="BS280">
            <v>225</v>
          </cell>
          <cell r="BT280">
            <v>209925</v>
          </cell>
          <cell r="BU280">
            <v>60</v>
          </cell>
          <cell r="BV280">
            <v>55980</v>
          </cell>
          <cell r="BW280">
            <v>265905</v>
          </cell>
          <cell r="BX280">
            <v>100000</v>
          </cell>
          <cell r="BY280">
            <v>365905</v>
          </cell>
          <cell r="CA280">
            <v>1</v>
          </cell>
          <cell r="CB280">
            <v>1</v>
          </cell>
          <cell r="CC280">
            <v>1.03125E-2</v>
          </cell>
          <cell r="CD280">
            <v>4627</v>
          </cell>
        </row>
        <row r="281">
          <cell r="C281">
            <v>273</v>
          </cell>
          <cell r="D281" t="str">
            <v>Encinitas Heights (fka Encinitas)</v>
          </cell>
          <cell r="E281" t="str">
            <v>Encinitas Heights (fka Encinitas)</v>
          </cell>
          <cell r="F281" t="str">
            <v>San Diego</v>
          </cell>
          <cell r="G281" t="str">
            <v>1100 Garden View Rd. Encinitas CA 92024</v>
          </cell>
          <cell r="H281" t="str">
            <v xml:space="preserve">1100 Garden View Rd. </v>
          </cell>
          <cell r="I281" t="str">
            <v>Encinitas</v>
          </cell>
          <cell r="J281" t="str">
            <v>CA</v>
          </cell>
          <cell r="K281" t="str">
            <v>92024</v>
          </cell>
          <cell r="L281" t="str">
            <v>Encinitas, CA</v>
          </cell>
          <cell r="M281">
            <v>2002</v>
          </cell>
          <cell r="N281">
            <v>1</v>
          </cell>
          <cell r="O281">
            <v>120</v>
          </cell>
          <cell r="P281">
            <v>1258</v>
          </cell>
          <cell r="Q281">
            <v>0.93</v>
          </cell>
          <cell r="R281">
            <v>2431</v>
          </cell>
          <cell r="T281">
            <v>2.7</v>
          </cell>
          <cell r="U281">
            <v>0.04</v>
          </cell>
          <cell r="V281">
            <v>520000</v>
          </cell>
          <cell r="W281" t="str">
            <v>Cap Rate</v>
          </cell>
          <cell r="X281">
            <v>67.5</v>
          </cell>
          <cell r="Y281">
            <v>562500</v>
          </cell>
          <cell r="Z281">
            <v>0.04</v>
          </cell>
          <cell r="AA281">
            <v>0</v>
          </cell>
          <cell r="AB281">
            <v>0.93</v>
          </cell>
          <cell r="AC281">
            <v>2415</v>
          </cell>
          <cell r="AD281">
            <v>120</v>
          </cell>
          <cell r="AE281">
            <v>1258</v>
          </cell>
          <cell r="AG281">
            <v>6.7500000000000004E-2</v>
          </cell>
          <cell r="AH281">
            <v>95</v>
          </cell>
          <cell r="AI281">
            <v>0.17</v>
          </cell>
          <cell r="AJ281">
            <v>0.18</v>
          </cell>
          <cell r="AK281">
            <v>18.306502500000001</v>
          </cell>
          <cell r="AL281">
            <v>2.2209448832999996</v>
          </cell>
          <cell r="AM281">
            <v>0</v>
          </cell>
          <cell r="AN281">
            <v>-3.5999999999999997E-2</v>
          </cell>
          <cell r="AO281">
            <v>2.1849448832999996</v>
          </cell>
          <cell r="AQ281">
            <v>3.4775999999999998</v>
          </cell>
          <cell r="AR281">
            <v>-0.234738</v>
          </cell>
          <cell r="AS281">
            <v>0.1368</v>
          </cell>
          <cell r="AT281">
            <v>3.3796619999999997</v>
          </cell>
          <cell r="AU281">
            <v>-0.57454254000000005</v>
          </cell>
          <cell r="AV281">
            <v>-0.60833915999999988</v>
          </cell>
          <cell r="AW281">
            <v>-0.70976315191986239</v>
          </cell>
          <cell r="AX281">
            <v>-3.5999999999999997E-2</v>
          </cell>
          <cell r="AY281">
            <v>-1.3203056919198626</v>
          </cell>
          <cell r="AZ281">
            <v>0</v>
          </cell>
          <cell r="BA281">
            <v>2.0593563080801371</v>
          </cell>
          <cell r="BC281">
            <v>0.60933794801969465</v>
          </cell>
          <cell r="BE281">
            <v>3.9E-2</v>
          </cell>
          <cell r="BF281">
            <v>4.1000000000000002E-2</v>
          </cell>
          <cell r="BG281">
            <v>0.04</v>
          </cell>
          <cell r="BH281">
            <v>51.483907702003428</v>
          </cell>
          <cell r="BI281">
            <v>0</v>
          </cell>
          <cell r="BJ281">
            <v>51.483907702003428</v>
          </cell>
          <cell r="BK281">
            <v>446500.06097560975</v>
          </cell>
          <cell r="BL281">
            <v>469397.50000000006</v>
          </cell>
          <cell r="BM281">
            <v>457948.78048780491</v>
          </cell>
          <cell r="BN281">
            <v>-6.5372504004643228E-2</v>
          </cell>
          <cell r="BO281">
            <v>54.953853658536588</v>
          </cell>
          <cell r="BP281">
            <v>-3.4699459565331594</v>
          </cell>
          <cell r="BQ281">
            <v>-6.3142904919719522E-2</v>
          </cell>
          <cell r="BS281">
            <v>250</v>
          </cell>
          <cell r="BT281">
            <v>314500</v>
          </cell>
          <cell r="BU281">
            <v>60</v>
          </cell>
          <cell r="BV281">
            <v>75480</v>
          </cell>
          <cell r="BW281">
            <v>389980</v>
          </cell>
          <cell r="BX281">
            <v>100000</v>
          </cell>
          <cell r="BY281">
            <v>489980</v>
          </cell>
          <cell r="CA281">
            <v>1</v>
          </cell>
          <cell r="CB281">
            <v>1</v>
          </cell>
          <cell r="CC281">
            <v>1.04583E-2</v>
          </cell>
          <cell r="CD281">
            <v>171329</v>
          </cell>
        </row>
        <row r="282">
          <cell r="C282">
            <v>274</v>
          </cell>
          <cell r="D282" t="str">
            <v>Ocean Crest</v>
          </cell>
          <cell r="E282" t="str">
            <v>Ocean Crest</v>
          </cell>
          <cell r="F282" t="str">
            <v>San Diego</v>
          </cell>
          <cell r="G282" t="str">
            <v>873 Stevens Avenue Solana Beach CA 92075</v>
          </cell>
          <cell r="H282" t="str">
            <v xml:space="preserve">873 Stevens Avenue </v>
          </cell>
          <cell r="I282" t="str">
            <v>Solana Beach</v>
          </cell>
          <cell r="J282" t="str">
            <v>CA</v>
          </cell>
          <cell r="K282" t="str">
            <v>92075</v>
          </cell>
          <cell r="L282" t="str">
            <v>Solana Beach, CA</v>
          </cell>
          <cell r="M282">
            <v>1986</v>
          </cell>
          <cell r="N282">
            <v>1</v>
          </cell>
          <cell r="O282">
            <v>146</v>
          </cell>
          <cell r="P282">
            <v>946</v>
          </cell>
          <cell r="Q282">
            <v>0.94</v>
          </cell>
          <cell r="R282">
            <v>1890</v>
          </cell>
          <cell r="T282">
            <v>2.4</v>
          </cell>
          <cell r="U282">
            <v>0.04</v>
          </cell>
          <cell r="V282">
            <v>395000</v>
          </cell>
          <cell r="W282" t="str">
            <v>Cap Rate</v>
          </cell>
          <cell r="X282">
            <v>60</v>
          </cell>
          <cell r="Y282">
            <v>410958.90410958906</v>
          </cell>
          <cell r="Z282">
            <v>0.04</v>
          </cell>
          <cell r="AA282">
            <v>0</v>
          </cell>
          <cell r="AB282">
            <v>0.94</v>
          </cell>
          <cell r="AC282">
            <v>1970</v>
          </cell>
          <cell r="AD282">
            <v>146</v>
          </cell>
          <cell r="AE282">
            <v>946</v>
          </cell>
          <cell r="AG282">
            <v>6.8000000000000005E-2</v>
          </cell>
          <cell r="AH282">
            <v>95</v>
          </cell>
          <cell r="AI282">
            <v>0.19</v>
          </cell>
          <cell r="AJ282">
            <v>0.18</v>
          </cell>
          <cell r="AK282">
            <v>14.5986624</v>
          </cell>
          <cell r="AL282">
            <v>2.1548501622143998</v>
          </cell>
          <cell r="AM282">
            <v>0</v>
          </cell>
          <cell r="AN282">
            <v>-4.3799999999999999E-2</v>
          </cell>
          <cell r="AO282">
            <v>2.1110501622143998</v>
          </cell>
          <cell r="AQ282">
            <v>3.4514399999999998</v>
          </cell>
          <cell r="AR282">
            <v>-0.23469792</v>
          </cell>
          <cell r="AS282">
            <v>0.16644</v>
          </cell>
          <cell r="AT282">
            <v>3.3831820800000001</v>
          </cell>
          <cell r="AU282">
            <v>-0.6428045952</v>
          </cell>
          <cell r="AV282">
            <v>-0.60897277439999997</v>
          </cell>
          <cell r="AW282">
            <v>-0.61306513678706787</v>
          </cell>
          <cell r="AX282">
            <v>-4.3799999999999999E-2</v>
          </cell>
          <cell r="AY282">
            <v>-1.299669731987068</v>
          </cell>
          <cell r="AZ282">
            <v>0</v>
          </cell>
          <cell r="BA282">
            <v>2.0835123480129321</v>
          </cell>
          <cell r="BC282">
            <v>0.61584398910416671</v>
          </cell>
          <cell r="BE282">
            <v>3.9E-2</v>
          </cell>
          <cell r="BF282">
            <v>4.1000000000000002E-2</v>
          </cell>
          <cell r="BG282">
            <v>0.04</v>
          </cell>
          <cell r="BH282">
            <v>52.087808700323301</v>
          </cell>
          <cell r="BI282">
            <v>0</v>
          </cell>
          <cell r="BJ282">
            <v>52.087808700323301</v>
          </cell>
          <cell r="BK282">
            <v>356064.93658536585</v>
          </cell>
          <cell r="BL282">
            <v>374324.67692307691</v>
          </cell>
          <cell r="BM282">
            <v>365194.80675422138</v>
          </cell>
          <cell r="BN282">
            <v>-7.4542442527504638E-2</v>
          </cell>
          <cell r="BO282">
            <v>53.318441786116324</v>
          </cell>
          <cell r="BP282">
            <v>-1.2306330857930234</v>
          </cell>
          <cell r="BQ282">
            <v>-2.3080814903211788E-2</v>
          </cell>
          <cell r="BS282">
            <v>225</v>
          </cell>
          <cell r="BT282">
            <v>212850</v>
          </cell>
          <cell r="BU282">
            <v>60</v>
          </cell>
          <cell r="BV282">
            <v>56760</v>
          </cell>
          <cell r="BW282">
            <v>269610</v>
          </cell>
          <cell r="BX282">
            <v>125000</v>
          </cell>
          <cell r="BY282">
            <v>394610</v>
          </cell>
          <cell r="CA282">
            <v>1</v>
          </cell>
          <cell r="CB282">
            <v>1</v>
          </cell>
          <cell r="CC282">
            <v>1.0262500000000001E-2</v>
          </cell>
          <cell r="CD282">
            <v>78514</v>
          </cell>
        </row>
        <row r="283">
          <cell r="C283">
            <v>275</v>
          </cell>
          <cell r="D283" t="str">
            <v>Canyon Ridge</v>
          </cell>
          <cell r="E283" t="str">
            <v>Canyon Ridge</v>
          </cell>
          <cell r="F283" t="str">
            <v>San Diego</v>
          </cell>
          <cell r="G283" t="str">
            <v>3187 Cowley Way San Diego CA 92117</v>
          </cell>
          <cell r="H283" t="str">
            <v xml:space="preserve">3187 Cowley Way </v>
          </cell>
          <cell r="I283" t="str">
            <v>San Diego</v>
          </cell>
          <cell r="J283" t="str">
            <v>CA</v>
          </cell>
          <cell r="K283" t="str">
            <v>92117</v>
          </cell>
          <cell r="L283" t="str">
            <v>San Diego, CA</v>
          </cell>
          <cell r="M283">
            <v>1989</v>
          </cell>
          <cell r="N283">
            <v>1</v>
          </cell>
          <cell r="O283">
            <v>124</v>
          </cell>
          <cell r="P283">
            <v>800</v>
          </cell>
          <cell r="Q283">
            <v>0.97</v>
          </cell>
          <cell r="R283">
            <v>1936</v>
          </cell>
          <cell r="T283">
            <v>1.9</v>
          </cell>
          <cell r="U283">
            <v>4.2500000000000003E-2</v>
          </cell>
          <cell r="V283">
            <v>340000</v>
          </cell>
          <cell r="W283" t="str">
            <v>Cap Rate</v>
          </cell>
          <cell r="X283">
            <v>44.705882352941174</v>
          </cell>
          <cell r="Y283">
            <v>360531.30929791264</v>
          </cell>
          <cell r="Z283">
            <v>4.2500000000000003E-2</v>
          </cell>
          <cell r="AA283">
            <v>0.76543209876543206</v>
          </cell>
          <cell r="AB283">
            <v>0.97</v>
          </cell>
          <cell r="AC283">
            <v>1936</v>
          </cell>
          <cell r="AD283">
            <v>162</v>
          </cell>
          <cell r="AE283">
            <v>800</v>
          </cell>
          <cell r="AG283">
            <v>6.7500000000000004E-2</v>
          </cell>
          <cell r="AH283">
            <v>95</v>
          </cell>
          <cell r="AI283">
            <v>0.19</v>
          </cell>
          <cell r="AJ283">
            <v>0.18</v>
          </cell>
          <cell r="AK283">
            <v>14.366419199999999</v>
          </cell>
          <cell r="AL283">
            <v>2.3529608694143995</v>
          </cell>
          <cell r="AM283">
            <v>0</v>
          </cell>
          <cell r="AN283">
            <v>-4.8599999999999997E-2</v>
          </cell>
          <cell r="AO283">
            <v>2.3043608694143995</v>
          </cell>
          <cell r="AQ283">
            <v>3.7635839999999998</v>
          </cell>
          <cell r="AR283">
            <v>-0.25404192000000003</v>
          </cell>
          <cell r="AS283">
            <v>0.18468000000000001</v>
          </cell>
          <cell r="AT283">
            <v>3.6942220799999999</v>
          </cell>
          <cell r="AU283">
            <v>-0.70190219519999997</v>
          </cell>
          <cell r="AV283">
            <v>-0.66495997439999999</v>
          </cell>
          <cell r="AW283">
            <v>-0.64366592668809008</v>
          </cell>
          <cell r="AX283">
            <v>-4.8599999999999997E-2</v>
          </cell>
          <cell r="AY283">
            <v>-1.3941681218880899</v>
          </cell>
          <cell r="AZ283">
            <v>0</v>
          </cell>
          <cell r="BA283">
            <v>2.3000539581119099</v>
          </cell>
          <cell r="BC283">
            <v>0.62260847028230371</v>
          </cell>
          <cell r="BE283">
            <v>0.04</v>
          </cell>
          <cell r="BF283">
            <v>4.3999999999999997E-2</v>
          </cell>
          <cell r="BG283">
            <v>4.1999999999999996E-2</v>
          </cell>
          <cell r="BH283">
            <v>54.763189478855004</v>
          </cell>
          <cell r="BI283">
            <v>0</v>
          </cell>
          <cell r="BJ283">
            <v>54.763189478855004</v>
          </cell>
          <cell r="BK283">
            <v>326509.52727272728</v>
          </cell>
          <cell r="BL283">
            <v>359160.47999999992</v>
          </cell>
          <cell r="BM283">
            <v>342835.0036363636</v>
          </cell>
          <cell r="BN283">
            <v>4.5228669623059714E-2</v>
          </cell>
          <cell r="BO283">
            <v>55.539270589090904</v>
          </cell>
          <cell r="BP283">
            <v>-0.77608111023589998</v>
          </cell>
          <cell r="BQ283">
            <v>-1.3973556044294511E-2</v>
          </cell>
          <cell r="BS283">
            <v>225</v>
          </cell>
          <cell r="BT283">
            <v>180000</v>
          </cell>
          <cell r="BU283">
            <v>60</v>
          </cell>
          <cell r="BV283">
            <v>48000</v>
          </cell>
          <cell r="BW283">
            <v>228000</v>
          </cell>
          <cell r="BX283">
            <v>100000</v>
          </cell>
          <cell r="BY283">
            <v>328000</v>
          </cell>
          <cell r="CA283">
            <v>1</v>
          </cell>
          <cell r="CB283">
            <v>1</v>
          </cell>
          <cell r="CC283">
            <v>1.1743200000000001E-2</v>
          </cell>
          <cell r="CD283">
            <v>570.84</v>
          </cell>
        </row>
        <row r="284">
          <cell r="C284">
            <v>276</v>
          </cell>
          <cell r="D284" t="str">
            <v>Vista Del Lago</v>
          </cell>
          <cell r="E284" t="str">
            <v>Vista Del Lago</v>
          </cell>
          <cell r="F284" t="str">
            <v>Orange County</v>
          </cell>
          <cell r="G284" t="str">
            <v>21622 Marguerite Mission Viejo CA 92692</v>
          </cell>
          <cell r="H284" t="str">
            <v xml:space="preserve">21622 Marguerite </v>
          </cell>
          <cell r="I284" t="str">
            <v>Mission Viejo</v>
          </cell>
          <cell r="J284" t="str">
            <v>CA</v>
          </cell>
          <cell r="K284" t="str">
            <v>92692</v>
          </cell>
          <cell r="L284" t="str">
            <v>Mission Viejo, CA</v>
          </cell>
          <cell r="M284">
            <v>1988</v>
          </cell>
          <cell r="N284">
            <v>1</v>
          </cell>
          <cell r="O284">
            <v>608</v>
          </cell>
          <cell r="P284">
            <v>848</v>
          </cell>
          <cell r="Q284">
            <v>0.95</v>
          </cell>
          <cell r="R284">
            <v>1850</v>
          </cell>
          <cell r="T284">
            <v>9.6999999999999993</v>
          </cell>
          <cell r="U284">
            <v>4.2500000000000003E-2</v>
          </cell>
          <cell r="V284">
            <v>350000</v>
          </cell>
          <cell r="W284" t="str">
            <v>Cap Rate</v>
          </cell>
          <cell r="X284">
            <v>228.23529411764702</v>
          </cell>
          <cell r="Y284">
            <v>375386.99690402468</v>
          </cell>
          <cell r="Z284">
            <v>4.2500000000000003E-2</v>
          </cell>
          <cell r="AA284">
            <v>0</v>
          </cell>
          <cell r="AB284">
            <v>0.96099999999999997</v>
          </cell>
          <cell r="AC284">
            <v>1851</v>
          </cell>
          <cell r="AD284">
            <v>608</v>
          </cell>
          <cell r="AE284">
            <v>900</v>
          </cell>
          <cell r="AG284">
            <v>6.5000000000000002E-2</v>
          </cell>
          <cell r="AH284">
            <v>100</v>
          </cell>
          <cell r="AI284">
            <v>0.2</v>
          </cell>
          <cell r="AJ284">
            <v>0.15</v>
          </cell>
          <cell r="AK284">
            <v>14.279343000000003</v>
          </cell>
          <cell r="AL284">
            <v>8.7773407899840006</v>
          </cell>
          <cell r="AM284">
            <v>0</v>
          </cell>
          <cell r="AN284">
            <v>-0.18240000000000001</v>
          </cell>
          <cell r="AO284">
            <v>8.5949407899840011</v>
          </cell>
          <cell r="AQ284">
            <v>13.504896</v>
          </cell>
          <cell r="AR284">
            <v>-0.87781824000000008</v>
          </cell>
          <cell r="AS284">
            <v>0.72960000000000003</v>
          </cell>
          <cell r="AT284">
            <v>13.35667776</v>
          </cell>
          <cell r="AU284">
            <v>-2.6713355520000004</v>
          </cell>
          <cell r="AV284">
            <v>-2.0035016639999998</v>
          </cell>
          <cell r="AW284">
            <v>-2.0020834043636229</v>
          </cell>
          <cell r="AX284">
            <v>-0.18240000000000001</v>
          </cell>
          <cell r="AY284">
            <v>-4.8558189563636232</v>
          </cell>
          <cell r="AZ284">
            <v>0</v>
          </cell>
          <cell r="BA284">
            <v>8.5008588036363761</v>
          </cell>
          <cell r="BC284">
            <v>0.63645009308335487</v>
          </cell>
          <cell r="BE284">
            <v>4.2500000000000003E-2</v>
          </cell>
          <cell r="BF284">
            <v>4.4999999999999998E-2</v>
          </cell>
          <cell r="BG284">
            <v>4.3749999999999997E-2</v>
          </cell>
          <cell r="BH284">
            <v>194.30534408311718</v>
          </cell>
          <cell r="BI284">
            <v>0</v>
          </cell>
          <cell r="BJ284">
            <v>194.30534408311718</v>
          </cell>
          <cell r="BK284">
            <v>317318.7333333334</v>
          </cell>
          <cell r="BL284">
            <v>335984.54117647058</v>
          </cell>
          <cell r="BM284">
            <v>326651.63725490199</v>
          </cell>
          <cell r="BN284">
            <v>5.0819607843137771E-3</v>
          </cell>
          <cell r="BO284">
            <v>198.6041954509804</v>
          </cell>
          <cell r="BP284">
            <v>-4.2988513678632216</v>
          </cell>
          <cell r="BQ284">
            <v>-2.1645320020061032E-2</v>
          </cell>
          <cell r="BS284">
            <v>200</v>
          </cell>
          <cell r="BT284">
            <v>180000</v>
          </cell>
          <cell r="BU284">
            <v>50</v>
          </cell>
          <cell r="BV284">
            <v>45000</v>
          </cell>
          <cell r="BW284">
            <v>225000</v>
          </cell>
          <cell r="BX284">
            <v>100000</v>
          </cell>
          <cell r="BY284">
            <v>325000</v>
          </cell>
          <cell r="CA284">
            <v>1</v>
          </cell>
          <cell r="CB284">
            <v>1</v>
          </cell>
          <cell r="CC284">
            <v>1.03038E-2</v>
          </cell>
        </row>
        <row r="285">
          <cell r="C285">
            <v>277</v>
          </cell>
          <cell r="D285" t="str">
            <v>Toscana</v>
          </cell>
          <cell r="E285" t="str">
            <v>Toscana</v>
          </cell>
          <cell r="F285" t="str">
            <v>Orange County</v>
          </cell>
          <cell r="G285" t="str">
            <v>35 Via Lucca Irvine CA 92612</v>
          </cell>
          <cell r="H285" t="str">
            <v xml:space="preserve">35 Via </v>
          </cell>
          <cell r="I285" t="str">
            <v>Lucca Irvine</v>
          </cell>
          <cell r="J285" t="str">
            <v>CA</v>
          </cell>
          <cell r="K285" t="str">
            <v>92612</v>
          </cell>
          <cell r="L285" t="str">
            <v>lrvine, CA</v>
          </cell>
          <cell r="M285">
            <v>1993</v>
          </cell>
          <cell r="N285">
            <v>1</v>
          </cell>
          <cell r="O285">
            <v>563</v>
          </cell>
          <cell r="P285">
            <v>893</v>
          </cell>
          <cell r="Q285">
            <v>0.95</v>
          </cell>
          <cell r="R285">
            <v>2021</v>
          </cell>
          <cell r="T285">
            <v>9.6999999999999993</v>
          </cell>
          <cell r="U285">
            <v>4.2500000000000003E-2</v>
          </cell>
          <cell r="V285">
            <v>355000</v>
          </cell>
          <cell r="W285" t="str">
            <v>Cap Rate</v>
          </cell>
          <cell r="X285">
            <v>228.23529411764702</v>
          </cell>
          <cell r="Y285">
            <v>405391.28617699293</v>
          </cell>
          <cell r="Z285">
            <v>4.2500000000000003E-2</v>
          </cell>
          <cell r="AA285">
            <v>0</v>
          </cell>
          <cell r="AB285">
            <v>0.94699999999999995</v>
          </cell>
          <cell r="AC285">
            <v>1961</v>
          </cell>
          <cell r="AD285">
            <v>563</v>
          </cell>
          <cell r="AE285">
            <v>893</v>
          </cell>
          <cell r="AG285">
            <v>6.5000000000000002E-2</v>
          </cell>
          <cell r="AH285">
            <v>100</v>
          </cell>
          <cell r="AI285">
            <v>0.22</v>
          </cell>
          <cell r="AJ285">
            <v>0.17</v>
          </cell>
          <cell r="AK285">
            <v>14.153476199999998</v>
          </cell>
          <cell r="AL285">
            <v>8.0560595787065985</v>
          </cell>
          <cell r="AM285">
            <v>0</v>
          </cell>
          <cell r="AN285">
            <v>-0.16889999999999999</v>
          </cell>
          <cell r="AO285">
            <v>7.8871595787065987</v>
          </cell>
          <cell r="AQ285">
            <v>13.248516</v>
          </cell>
          <cell r="AR285">
            <v>-0.86115354000000011</v>
          </cell>
          <cell r="AS285">
            <v>0.67559999999999998</v>
          </cell>
          <cell r="AT285">
            <v>13.06296246</v>
          </cell>
          <cell r="AU285">
            <v>-2.8738517411999998</v>
          </cell>
          <cell r="AV285">
            <v>-2.2207036182</v>
          </cell>
          <cell r="AW285">
            <v>-2.0850295364577129</v>
          </cell>
          <cell r="AX285">
            <v>-0.16889999999999999</v>
          </cell>
          <cell r="AY285">
            <v>-5.1277812776577125</v>
          </cell>
          <cell r="AZ285">
            <v>0</v>
          </cell>
          <cell r="BA285">
            <v>7.9351811823422871</v>
          </cell>
          <cell r="BC285">
            <v>0.60745647908279199</v>
          </cell>
          <cell r="BE285">
            <v>0.04</v>
          </cell>
          <cell r="BF285">
            <v>4.4999999999999998E-2</v>
          </cell>
          <cell r="BG285">
            <v>4.2499999999999996E-2</v>
          </cell>
          <cell r="BH285">
            <v>186.71014546687735</v>
          </cell>
          <cell r="BI285">
            <v>0</v>
          </cell>
          <cell r="BJ285">
            <v>186.71014546687735</v>
          </cell>
          <cell r="BK285">
            <v>314521.6933333333</v>
          </cell>
          <cell r="BL285">
            <v>353836.90499999997</v>
          </cell>
          <cell r="BM285">
            <v>334179.29916666663</v>
          </cell>
          <cell r="BN285">
            <v>-0.34871166882671845</v>
          </cell>
          <cell r="BO285">
            <v>188.14294543083332</v>
          </cell>
          <cell r="BP285">
            <v>-1.4327999639559721</v>
          </cell>
          <cell r="BQ285">
            <v>-7.6154859842072486E-3</v>
          </cell>
          <cell r="BS285">
            <v>375</v>
          </cell>
          <cell r="BT285">
            <v>334875</v>
          </cell>
          <cell r="BU285">
            <v>110</v>
          </cell>
          <cell r="BV285">
            <v>98230</v>
          </cell>
          <cell r="BW285">
            <v>433105</v>
          </cell>
          <cell r="BX285">
            <v>80000</v>
          </cell>
          <cell r="BY285">
            <v>513105</v>
          </cell>
          <cell r="CA285">
            <v>1</v>
          </cell>
          <cell r="CB285">
            <v>1</v>
          </cell>
          <cell r="CC285">
            <v>1.11672E-2</v>
          </cell>
        </row>
        <row r="286">
          <cell r="C286">
            <v>278</v>
          </cell>
          <cell r="D286" t="str">
            <v>Windridge (CA)</v>
          </cell>
          <cell r="E286" t="str">
            <v>Windridge (CA)</v>
          </cell>
          <cell r="F286" t="str">
            <v>Orange County</v>
          </cell>
          <cell r="G286" t="str">
            <v>24922 Hidden Hills Road Laguna Niguel CA 92677</v>
          </cell>
          <cell r="H286" t="str">
            <v xml:space="preserve">24922 Hidden Hills Road </v>
          </cell>
          <cell r="I286" t="str">
            <v>Laguna Niguel</v>
          </cell>
          <cell r="J286" t="str">
            <v>CA</v>
          </cell>
          <cell r="K286" t="str">
            <v>92677</v>
          </cell>
          <cell r="L286" t="str">
            <v>Laguna Niguel, CA</v>
          </cell>
          <cell r="M286">
            <v>1989</v>
          </cell>
          <cell r="N286">
            <v>1</v>
          </cell>
          <cell r="O286">
            <v>344</v>
          </cell>
          <cell r="P286">
            <v>1091</v>
          </cell>
          <cell r="Q286">
            <v>0.96</v>
          </cell>
          <cell r="R286">
            <v>2132</v>
          </cell>
          <cell r="T286">
            <v>6.3</v>
          </cell>
          <cell r="U286">
            <v>4.2500000000000003E-2</v>
          </cell>
          <cell r="V286">
            <v>390000</v>
          </cell>
          <cell r="W286" t="str">
            <v>Cap Rate</v>
          </cell>
          <cell r="X286">
            <v>148.23529411764704</v>
          </cell>
          <cell r="Y286">
            <v>430916.55266757862</v>
          </cell>
          <cell r="Z286">
            <v>4.2500000000000003E-2</v>
          </cell>
          <cell r="AA286">
            <v>0</v>
          </cell>
          <cell r="AB286">
            <v>0.96799999999999997</v>
          </cell>
          <cell r="AC286">
            <v>2126</v>
          </cell>
          <cell r="AD286">
            <v>344</v>
          </cell>
          <cell r="AE286">
            <v>1091</v>
          </cell>
          <cell r="AG286">
            <v>6.5000000000000002E-2</v>
          </cell>
          <cell r="AH286">
            <v>100</v>
          </cell>
          <cell r="AI286">
            <v>0.2</v>
          </cell>
          <cell r="AJ286">
            <v>0.15</v>
          </cell>
          <cell r="AK286">
            <v>16.284918000000005</v>
          </cell>
          <cell r="AL286">
            <v>5.663633921712</v>
          </cell>
          <cell r="AM286">
            <v>0</v>
          </cell>
          <cell r="AN286">
            <v>-0.1032</v>
          </cell>
          <cell r="AO286">
            <v>5.5604339217119998</v>
          </cell>
          <cell r="AQ286">
            <v>8.7761279999999999</v>
          </cell>
          <cell r="AR286">
            <v>-0.57044832000000001</v>
          </cell>
          <cell r="AS286">
            <v>0.4128</v>
          </cell>
          <cell r="AT286">
            <v>8.6184796800000001</v>
          </cell>
          <cell r="AU286">
            <v>-1.7236959360000002</v>
          </cell>
          <cell r="AV286">
            <v>-1.2927719520000001</v>
          </cell>
          <cell r="AW286">
            <v>-1.3061209570103858</v>
          </cell>
          <cell r="AX286">
            <v>-0.1032</v>
          </cell>
          <cell r="AY286">
            <v>-3.1330168930103861</v>
          </cell>
          <cell r="AZ286">
            <v>0</v>
          </cell>
          <cell r="BA286">
            <v>5.485462786989614</v>
          </cell>
          <cell r="BC286">
            <v>0.63647684866266507</v>
          </cell>
          <cell r="BE286">
            <v>0.04</v>
          </cell>
          <cell r="BF286">
            <v>4.4999999999999998E-2</v>
          </cell>
          <cell r="BG286">
            <v>4.2499999999999996E-2</v>
          </cell>
          <cell r="BH286">
            <v>129.06971263504974</v>
          </cell>
          <cell r="BI286">
            <v>0</v>
          </cell>
          <cell r="BJ286">
            <v>129.06971263504974</v>
          </cell>
          <cell r="BK286">
            <v>361887.06666666677</v>
          </cell>
          <cell r="BL286">
            <v>407122.95000000013</v>
          </cell>
          <cell r="BM286">
            <v>384505.00833333342</v>
          </cell>
          <cell r="BN286">
            <v>-3.329979048816234E-2</v>
          </cell>
          <cell r="BO286">
            <v>132.26972286666668</v>
          </cell>
          <cell r="BP286">
            <v>-3.2000102316169432</v>
          </cell>
          <cell r="BQ286">
            <v>-2.4193066729584656E-2</v>
          </cell>
          <cell r="BS286">
            <v>200</v>
          </cell>
          <cell r="BT286">
            <v>218200</v>
          </cell>
          <cell r="BU286">
            <v>50</v>
          </cell>
          <cell r="BV286">
            <v>54550</v>
          </cell>
          <cell r="BW286">
            <v>272750</v>
          </cell>
          <cell r="BX286">
            <v>125000</v>
          </cell>
          <cell r="BY286">
            <v>397750</v>
          </cell>
          <cell r="CA286">
            <v>1</v>
          </cell>
          <cell r="CB286">
            <v>1</v>
          </cell>
          <cell r="CC286">
            <v>1.01195E-2</v>
          </cell>
        </row>
        <row r="287">
          <cell r="C287">
            <v>279</v>
          </cell>
          <cell r="D287" t="str">
            <v>Siena Terrace</v>
          </cell>
          <cell r="E287" t="str">
            <v>Siena Terrace</v>
          </cell>
          <cell r="F287" t="str">
            <v>Orange County</v>
          </cell>
          <cell r="G287" t="str">
            <v>20041 Osterman Rd. Lake Forest CA 92630</v>
          </cell>
          <cell r="H287" t="str">
            <v xml:space="preserve">20041 Osterman Rd. </v>
          </cell>
          <cell r="I287" t="str">
            <v>Lake Forest</v>
          </cell>
          <cell r="J287" t="str">
            <v>CA</v>
          </cell>
          <cell r="K287" t="str">
            <v>92630</v>
          </cell>
          <cell r="L287" t="str">
            <v>Lake Forest, CA</v>
          </cell>
          <cell r="M287">
            <v>1988</v>
          </cell>
          <cell r="N287">
            <v>1</v>
          </cell>
          <cell r="O287">
            <v>356</v>
          </cell>
          <cell r="P287">
            <v>824</v>
          </cell>
          <cell r="Q287">
            <v>0.97</v>
          </cell>
          <cell r="R287">
            <v>1781</v>
          </cell>
          <cell r="T287">
            <v>5.2</v>
          </cell>
          <cell r="U287">
            <v>4.4999999999999998E-2</v>
          </cell>
          <cell r="V287">
            <v>320000</v>
          </cell>
          <cell r="W287" t="str">
            <v>Cap Rate</v>
          </cell>
          <cell r="X287">
            <v>115.55555555555556</v>
          </cell>
          <cell r="Y287">
            <v>324594.25717852684</v>
          </cell>
          <cell r="Z287">
            <v>4.4999999999999998E-2</v>
          </cell>
          <cell r="AA287">
            <v>0</v>
          </cell>
          <cell r="AB287">
            <v>0.97799999999999998</v>
          </cell>
          <cell r="AC287">
            <v>1919</v>
          </cell>
          <cell r="AD287">
            <v>356</v>
          </cell>
          <cell r="AE287">
            <v>824</v>
          </cell>
          <cell r="AG287">
            <v>6.5000000000000002E-2</v>
          </cell>
          <cell r="AH287">
            <v>100</v>
          </cell>
          <cell r="AI287">
            <v>0.2</v>
          </cell>
          <cell r="AJ287">
            <v>0.15</v>
          </cell>
          <cell r="AK287">
            <v>14.775267000000003</v>
          </cell>
          <cell r="AL287">
            <v>5.3178549975720006</v>
          </cell>
          <cell r="AM287">
            <v>0</v>
          </cell>
          <cell r="AN287">
            <v>-0.10680000000000001</v>
          </cell>
          <cell r="AO287">
            <v>5.2110549975720009</v>
          </cell>
          <cell r="AQ287">
            <v>8.1979679999999995</v>
          </cell>
          <cell r="AR287">
            <v>-0.53286791999999994</v>
          </cell>
          <cell r="AS287">
            <v>0.42720000000000002</v>
          </cell>
          <cell r="AT287">
            <v>8.0923000799999993</v>
          </cell>
          <cell r="AU287">
            <v>-1.618460016</v>
          </cell>
          <cell r="AV287">
            <v>-1.2138450119999999</v>
          </cell>
          <cell r="AW287">
            <v>-1.2402496904203866</v>
          </cell>
          <cell r="AX287">
            <v>-0.10680000000000001</v>
          </cell>
          <cell r="AY287">
            <v>-2.9655097064203861</v>
          </cell>
          <cell r="AZ287">
            <v>0</v>
          </cell>
          <cell r="BA287">
            <v>5.1267903735796132</v>
          </cell>
          <cell r="BC287">
            <v>0.63353933033828047</v>
          </cell>
          <cell r="BE287">
            <v>4.2500000000000003E-2</v>
          </cell>
          <cell r="BF287">
            <v>4.4999999999999998E-2</v>
          </cell>
          <cell r="BG287">
            <v>4.3749999999999997E-2</v>
          </cell>
          <cell r="BH287">
            <v>117.18377996753402</v>
          </cell>
          <cell r="BI287">
            <v>0</v>
          </cell>
          <cell r="BJ287">
            <v>117.18377996753402</v>
          </cell>
          <cell r="BK287">
            <v>328339.26666666672</v>
          </cell>
          <cell r="BL287">
            <v>347653.34117647063</v>
          </cell>
          <cell r="BM287">
            <v>337996.30392156867</v>
          </cell>
          <cell r="BN287">
            <v>0.10456308471100884</v>
          </cell>
          <cell r="BO287">
            <v>120.32668419607845</v>
          </cell>
          <cell r="BP287">
            <v>-3.142904228544424</v>
          </cell>
          <cell r="BQ287">
            <v>-2.6119760961940131E-2</v>
          </cell>
          <cell r="BS287">
            <v>200</v>
          </cell>
          <cell r="BT287">
            <v>164800</v>
          </cell>
          <cell r="BU287">
            <v>50</v>
          </cell>
          <cell r="BV287">
            <v>41200</v>
          </cell>
          <cell r="BW287">
            <v>206000</v>
          </cell>
          <cell r="BX287">
            <v>100000</v>
          </cell>
          <cell r="BY287">
            <v>306000</v>
          </cell>
          <cell r="CA287">
            <v>1</v>
          </cell>
          <cell r="CB287">
            <v>1</v>
          </cell>
          <cell r="CC287">
            <v>1.0583800000000001E-2</v>
          </cell>
        </row>
        <row r="288">
          <cell r="C288">
            <v>280</v>
          </cell>
          <cell r="D288" t="str">
            <v>Sonterra at Foothill Ranch</v>
          </cell>
          <cell r="E288" t="str">
            <v>Sonterra at Foothill Ranch</v>
          </cell>
          <cell r="F288" t="str">
            <v>Orange County</v>
          </cell>
          <cell r="G288" t="str">
            <v>26322 Towne Centre Drive Foothill Ranch CA 92610</v>
          </cell>
          <cell r="H288" t="str">
            <v xml:space="preserve">26322 Towne Centre Drive </v>
          </cell>
          <cell r="I288" t="str">
            <v>Foothill Ranch</v>
          </cell>
          <cell r="J288" t="str">
            <v>CA</v>
          </cell>
          <cell r="K288" t="str">
            <v>92610</v>
          </cell>
          <cell r="L288" t="str">
            <v>Foothill Ranch, CA</v>
          </cell>
          <cell r="M288">
            <v>1997</v>
          </cell>
          <cell r="N288">
            <v>1</v>
          </cell>
          <cell r="O288">
            <v>300</v>
          </cell>
          <cell r="P288">
            <v>929</v>
          </cell>
          <cell r="Q288">
            <v>0.97</v>
          </cell>
          <cell r="R288">
            <v>2064</v>
          </cell>
          <cell r="T288">
            <v>5.2</v>
          </cell>
          <cell r="U288">
            <v>4.4999999999999998E-2</v>
          </cell>
          <cell r="V288">
            <v>370000</v>
          </cell>
          <cell r="W288" t="str">
            <v>Cap Rate</v>
          </cell>
          <cell r="X288">
            <v>115.55555555555556</v>
          </cell>
          <cell r="Y288">
            <v>385185.18518518517</v>
          </cell>
          <cell r="Z288">
            <v>4.4999999999999998E-2</v>
          </cell>
          <cell r="AA288">
            <v>0</v>
          </cell>
          <cell r="AB288">
            <v>0.96699999999999997</v>
          </cell>
          <cell r="AC288">
            <v>1981</v>
          </cell>
          <cell r="AD288">
            <v>300</v>
          </cell>
          <cell r="AE288">
            <v>929</v>
          </cell>
          <cell r="AG288">
            <v>6.5000000000000002E-2</v>
          </cell>
          <cell r="AH288">
            <v>100</v>
          </cell>
          <cell r="AI288">
            <v>0.21</v>
          </cell>
          <cell r="AJ288">
            <v>0.16</v>
          </cell>
          <cell r="AK288">
            <v>14.7588966</v>
          </cell>
          <cell r="AL288">
            <v>4.4763733387799993</v>
          </cell>
          <cell r="AM288">
            <v>0</v>
          </cell>
          <cell r="AN288">
            <v>-0.09</v>
          </cell>
          <cell r="AO288">
            <v>4.3863733387799995</v>
          </cell>
          <cell r="AQ288">
            <v>7.1315999999999997</v>
          </cell>
          <cell r="AR288">
            <v>-0.46355400000000002</v>
          </cell>
          <cell r="AS288">
            <v>0.36</v>
          </cell>
          <cell r="AT288">
            <v>7.0280459999999998</v>
          </cell>
          <cell r="AU288">
            <v>-1.47588966</v>
          </cell>
          <cell r="AV288">
            <v>-1.12448736</v>
          </cell>
          <cell r="AW288">
            <v>-1.0890397874924556</v>
          </cell>
          <cell r="AX288">
            <v>-0.09</v>
          </cell>
          <cell r="AY288">
            <v>-2.6549294474924556</v>
          </cell>
          <cell r="AZ288">
            <v>0</v>
          </cell>
          <cell r="BA288">
            <v>4.3731165525075442</v>
          </cell>
          <cell r="BC288">
            <v>0.62223789549862707</v>
          </cell>
          <cell r="BE288">
            <v>0.04</v>
          </cell>
          <cell r="BF288">
            <v>4.4999999999999998E-2</v>
          </cell>
          <cell r="BG288">
            <v>4.2499999999999996E-2</v>
          </cell>
          <cell r="BH288">
            <v>102.89686005900104</v>
          </cell>
          <cell r="BI288">
            <v>0</v>
          </cell>
          <cell r="BJ288">
            <v>102.89686005900104</v>
          </cell>
          <cell r="BK288">
            <v>327975.48</v>
          </cell>
          <cell r="BL288">
            <v>368972.41500000004</v>
          </cell>
          <cell r="BM288">
            <v>348473.94750000001</v>
          </cell>
          <cell r="BN288">
            <v>2.4561764965306487E-2</v>
          </cell>
          <cell r="BO288">
            <v>104.54218425000001</v>
          </cell>
          <cell r="BP288">
            <v>-1.6453241909989629</v>
          </cell>
          <cell r="BQ288">
            <v>-1.573837587958149E-2</v>
          </cell>
          <cell r="BS288">
            <v>200</v>
          </cell>
          <cell r="BT288">
            <v>185800</v>
          </cell>
          <cell r="BU288">
            <v>80</v>
          </cell>
          <cell r="BV288">
            <v>74320</v>
          </cell>
          <cell r="BW288">
            <v>260120</v>
          </cell>
          <cell r="BX288">
            <v>80000</v>
          </cell>
          <cell r="BY288">
            <v>340120</v>
          </cell>
          <cell r="CA288">
            <v>1</v>
          </cell>
          <cell r="CB288">
            <v>1</v>
          </cell>
          <cell r="CC288">
            <v>1.0583800000000001E-2</v>
          </cell>
        </row>
        <row r="289">
          <cell r="C289">
            <v>281</v>
          </cell>
          <cell r="D289" t="str">
            <v>Skyview</v>
          </cell>
          <cell r="E289" t="str">
            <v>Skyview</v>
          </cell>
          <cell r="F289" t="str">
            <v>Orange County</v>
          </cell>
          <cell r="G289" t="str">
            <v>21022 Los Alisos Blvd Rancho Santa Margarita CA 92688</v>
          </cell>
          <cell r="H289" t="str">
            <v xml:space="preserve">21022 Los Alisos Blvd Rancho Santa </v>
          </cell>
          <cell r="I289" t="str">
            <v>Margarita</v>
          </cell>
          <cell r="J289" t="str">
            <v>CA</v>
          </cell>
          <cell r="K289" t="str">
            <v>92688</v>
          </cell>
          <cell r="L289" t="str">
            <v>Rancho Santa Margarita, CA</v>
          </cell>
          <cell r="M289">
            <v>1999</v>
          </cell>
          <cell r="N289">
            <v>1</v>
          </cell>
          <cell r="O289">
            <v>260</v>
          </cell>
          <cell r="P289">
            <v>920</v>
          </cell>
          <cell r="Q289">
            <v>0.97</v>
          </cell>
          <cell r="R289">
            <v>2058</v>
          </cell>
          <cell r="T289">
            <v>4.5999999999999996</v>
          </cell>
          <cell r="U289">
            <v>4.4999999999999998E-2</v>
          </cell>
          <cell r="V289">
            <v>375000</v>
          </cell>
          <cell r="W289" t="str">
            <v>Cap Rate</v>
          </cell>
          <cell r="X289">
            <v>102.22222222222221</v>
          </cell>
          <cell r="Y289">
            <v>393162.39316239313</v>
          </cell>
          <cell r="Z289">
            <v>4.4999999999999998E-2</v>
          </cell>
          <cell r="AA289">
            <v>0</v>
          </cell>
          <cell r="AB289">
            <v>0.96899999999999997</v>
          </cell>
          <cell r="AC289">
            <v>1985</v>
          </cell>
          <cell r="AD289">
            <v>260</v>
          </cell>
          <cell r="AE289">
            <v>894</v>
          </cell>
          <cell r="AG289">
            <v>6.5000000000000002E-2</v>
          </cell>
          <cell r="AH289">
            <v>100</v>
          </cell>
          <cell r="AI289">
            <v>0.2</v>
          </cell>
          <cell r="AJ289">
            <v>0.15</v>
          </cell>
          <cell r="AK289">
            <v>15.256605000000004</v>
          </cell>
          <cell r="AL289">
            <v>4.0103511903000006</v>
          </cell>
          <cell r="AM289">
            <v>0</v>
          </cell>
          <cell r="AN289">
            <v>-7.8E-2</v>
          </cell>
          <cell r="AO289">
            <v>3.9323511903000008</v>
          </cell>
          <cell r="AQ289">
            <v>6.1932</v>
          </cell>
          <cell r="AR289">
            <v>-0.40255800000000003</v>
          </cell>
          <cell r="AS289">
            <v>0.312</v>
          </cell>
          <cell r="AT289">
            <v>6.1026420000000003</v>
          </cell>
          <cell r="AU289">
            <v>-1.2205284000000001</v>
          </cell>
          <cell r="AV289">
            <v>-0.91539630000000005</v>
          </cell>
          <cell r="AW289">
            <v>-1.1428881396902819</v>
          </cell>
          <cell r="AX289">
            <v>-7.8E-2</v>
          </cell>
          <cell r="AY289">
            <v>-2.4414165396902816</v>
          </cell>
          <cell r="AZ289">
            <v>0</v>
          </cell>
          <cell r="BA289">
            <v>3.6612254603097187</v>
          </cell>
          <cell r="BC289">
            <v>0.59994105181161184</v>
          </cell>
          <cell r="BE289">
            <v>0.04</v>
          </cell>
          <cell r="BF289">
            <v>4.4999999999999998E-2</v>
          </cell>
          <cell r="BG289">
            <v>4.2499999999999996E-2</v>
          </cell>
          <cell r="BH289">
            <v>86.146481419052208</v>
          </cell>
          <cell r="BI289">
            <v>0</v>
          </cell>
          <cell r="BJ289">
            <v>86.146481419052208</v>
          </cell>
          <cell r="BK289">
            <v>339035.66666666674</v>
          </cell>
          <cell r="BL289">
            <v>381415.12500000012</v>
          </cell>
          <cell r="BM289">
            <v>360225.39583333343</v>
          </cell>
          <cell r="BN289">
            <v>0.11352518031942327</v>
          </cell>
          <cell r="BO289">
            <v>93.65860291666668</v>
          </cell>
          <cell r="BP289">
            <v>-7.5121214976144728</v>
          </cell>
          <cell r="BQ289">
            <v>-8.0207490435218576E-2</v>
          </cell>
          <cell r="BS289">
            <v>200</v>
          </cell>
          <cell r="BT289">
            <v>178800</v>
          </cell>
          <cell r="BU289">
            <v>50</v>
          </cell>
          <cell r="BV289">
            <v>44700</v>
          </cell>
          <cell r="BW289">
            <v>223500</v>
          </cell>
          <cell r="BX289">
            <v>100000</v>
          </cell>
          <cell r="BY289">
            <v>323500</v>
          </cell>
          <cell r="CA289">
            <v>1</v>
          </cell>
          <cell r="CB289">
            <v>1</v>
          </cell>
          <cell r="CC289">
            <v>1.32668E-2</v>
          </cell>
        </row>
        <row r="290">
          <cell r="C290">
            <v>282</v>
          </cell>
          <cell r="D290" t="str">
            <v>Regency Palms</v>
          </cell>
          <cell r="E290" t="str">
            <v>Regency Palms</v>
          </cell>
          <cell r="F290" t="str">
            <v>Orange County</v>
          </cell>
          <cell r="G290" t="str">
            <v>6762 Warner Avenue Huntington Beach CA 92647</v>
          </cell>
          <cell r="H290" t="str">
            <v xml:space="preserve">6762 Warner Avenue </v>
          </cell>
          <cell r="I290" t="str">
            <v>Huntington Beach</v>
          </cell>
          <cell r="J290" t="str">
            <v>CA</v>
          </cell>
          <cell r="K290" t="str">
            <v>92647</v>
          </cell>
          <cell r="L290" t="str">
            <v>Huntington Beach, CA</v>
          </cell>
          <cell r="M290">
            <v>1969</v>
          </cell>
          <cell r="N290">
            <v>1</v>
          </cell>
          <cell r="O290">
            <v>310</v>
          </cell>
          <cell r="P290">
            <v>814</v>
          </cell>
          <cell r="Q290">
            <v>0.97</v>
          </cell>
          <cell r="R290">
            <v>1801</v>
          </cell>
          <cell r="T290">
            <v>4.4000000000000004</v>
          </cell>
          <cell r="U290">
            <v>4.2500000000000003E-2</v>
          </cell>
          <cell r="V290">
            <v>315000</v>
          </cell>
          <cell r="W290" t="str">
            <v>Cap Rate</v>
          </cell>
          <cell r="X290">
            <v>103.52941176470588</v>
          </cell>
          <cell r="Y290">
            <v>333965.84440227703</v>
          </cell>
          <cell r="Z290">
            <v>4.2500000000000003E-2</v>
          </cell>
          <cell r="AA290">
            <v>0</v>
          </cell>
          <cell r="AB290">
            <v>0.97099999999999997</v>
          </cell>
          <cell r="AC290">
            <v>1738</v>
          </cell>
          <cell r="AD290">
            <v>310</v>
          </cell>
          <cell r="AE290">
            <v>814</v>
          </cell>
          <cell r="AG290">
            <v>6.5000000000000002E-2</v>
          </cell>
          <cell r="AH290">
            <v>100</v>
          </cell>
          <cell r="AI290">
            <v>0.2</v>
          </cell>
          <cell r="AJ290">
            <v>0.15</v>
          </cell>
          <cell r="AK290">
            <v>13.455234000000001</v>
          </cell>
          <cell r="AL290">
            <v>4.2170048879399999</v>
          </cell>
          <cell r="AM290">
            <v>0</v>
          </cell>
          <cell r="AN290">
            <v>-9.2999999999999999E-2</v>
          </cell>
          <cell r="AO290">
            <v>4.12400488794</v>
          </cell>
          <cell r="AQ290">
            <v>6.4653600000000004</v>
          </cell>
          <cell r="AR290">
            <v>-0.42024840000000002</v>
          </cell>
          <cell r="AS290">
            <v>0.372</v>
          </cell>
          <cell r="AT290">
            <v>6.4171116000000001</v>
          </cell>
          <cell r="AU290">
            <v>-1.2834223200000001</v>
          </cell>
          <cell r="AV290">
            <v>-0.96256673999999998</v>
          </cell>
          <cell r="AW290">
            <v>-1.0176719338143019</v>
          </cell>
          <cell r="AX290">
            <v>-9.2999999999999999E-2</v>
          </cell>
          <cell r="AY290">
            <v>-2.394094253814302</v>
          </cell>
          <cell r="AZ290">
            <v>0</v>
          </cell>
          <cell r="BA290">
            <v>4.0230173461856982</v>
          </cell>
          <cell r="BC290">
            <v>0.62692027144824758</v>
          </cell>
          <cell r="BE290">
            <v>0.04</v>
          </cell>
          <cell r="BF290">
            <v>4.4999999999999998E-2</v>
          </cell>
          <cell r="BG290">
            <v>4.2499999999999996E-2</v>
          </cell>
          <cell r="BH290">
            <v>94.65923167495761</v>
          </cell>
          <cell r="BI290">
            <v>0</v>
          </cell>
          <cell r="BJ290">
            <v>94.65923167495761</v>
          </cell>
          <cell r="BK290">
            <v>299005.2</v>
          </cell>
          <cell r="BL290">
            <v>336380.85000000003</v>
          </cell>
          <cell r="BM290">
            <v>317693.02500000002</v>
          </cell>
          <cell r="BN290">
            <v>4.6764497528830384E-2</v>
          </cell>
          <cell r="BO290">
            <v>98.484837749999997</v>
          </cell>
          <cell r="BP290">
            <v>-3.825606075042387</v>
          </cell>
          <cell r="BQ290">
            <v>-3.8844619765263211E-2</v>
          </cell>
          <cell r="BS290">
            <v>200</v>
          </cell>
          <cell r="BT290">
            <v>162800</v>
          </cell>
          <cell r="BU290">
            <v>50</v>
          </cell>
          <cell r="BV290">
            <v>40700</v>
          </cell>
          <cell r="BW290">
            <v>203500</v>
          </cell>
          <cell r="BX290">
            <v>100000</v>
          </cell>
          <cell r="BY290">
            <v>303500</v>
          </cell>
          <cell r="CA290">
            <v>1</v>
          </cell>
          <cell r="CB290">
            <v>1</v>
          </cell>
          <cell r="CC290">
            <v>1.0750900000000001E-2</v>
          </cell>
        </row>
        <row r="291">
          <cell r="C291">
            <v>283</v>
          </cell>
          <cell r="D291" t="str">
            <v>Villa Solana</v>
          </cell>
          <cell r="E291" t="str">
            <v>Villa Solana</v>
          </cell>
          <cell r="F291" t="str">
            <v>Orange County</v>
          </cell>
          <cell r="G291" t="str">
            <v>26033 Moulton Pkwy Laguna Hills CA 92653</v>
          </cell>
          <cell r="H291" t="str">
            <v xml:space="preserve">26033 Moulton Pkwy </v>
          </cell>
          <cell r="I291" t="str">
            <v>Laguna Hills</v>
          </cell>
          <cell r="J291" t="str">
            <v>CA</v>
          </cell>
          <cell r="K291" t="str">
            <v>92653</v>
          </cell>
          <cell r="L291" t="str">
            <v>Laguna Hills, CA</v>
          </cell>
          <cell r="M291">
            <v>1984</v>
          </cell>
          <cell r="N291">
            <v>1</v>
          </cell>
          <cell r="O291">
            <v>272</v>
          </cell>
          <cell r="P291">
            <v>901</v>
          </cell>
          <cell r="Q291">
            <v>0.98</v>
          </cell>
          <cell r="R291">
            <v>1904</v>
          </cell>
          <cell r="T291">
            <v>4.3</v>
          </cell>
          <cell r="U291">
            <v>4.2500000000000003E-2</v>
          </cell>
          <cell r="V291">
            <v>345000</v>
          </cell>
          <cell r="W291" t="str">
            <v>Cap Rate</v>
          </cell>
          <cell r="X291">
            <v>101.17647058823528</v>
          </cell>
          <cell r="Y291">
            <v>371972.31833910028</v>
          </cell>
          <cell r="Z291">
            <v>4.2500000000000003E-2</v>
          </cell>
          <cell r="AA291">
            <v>0</v>
          </cell>
          <cell r="AB291">
            <v>0.97399999999999998</v>
          </cell>
          <cell r="AC291">
            <v>1938</v>
          </cell>
          <cell r="AD291">
            <v>272</v>
          </cell>
          <cell r="AE291">
            <v>901</v>
          </cell>
          <cell r="AG291">
            <v>6.5000000000000002E-2</v>
          </cell>
          <cell r="AH291">
            <v>100</v>
          </cell>
          <cell r="AI291">
            <v>0.2</v>
          </cell>
          <cell r="AJ291">
            <v>0.15</v>
          </cell>
          <cell r="AK291">
            <v>14.913834000000001</v>
          </cell>
          <cell r="AL291">
            <v>4.1011850393279996</v>
          </cell>
          <cell r="AM291">
            <v>0</v>
          </cell>
          <cell r="AN291">
            <v>-8.1600000000000006E-2</v>
          </cell>
          <cell r="AO291">
            <v>4.0195850393279997</v>
          </cell>
          <cell r="AQ291">
            <v>6.3256319999999997</v>
          </cell>
          <cell r="AR291">
            <v>-0.41116607999999999</v>
          </cell>
          <cell r="AS291">
            <v>0.32640000000000002</v>
          </cell>
          <cell r="AT291">
            <v>6.2408659199999992</v>
          </cell>
          <cell r="AU291">
            <v>-1.2481731839999999</v>
          </cell>
          <cell r="AV291">
            <v>-0.93612988799999985</v>
          </cell>
          <cell r="AW291">
            <v>-0.95831961588364467</v>
          </cell>
          <cell r="AX291">
            <v>-8.1600000000000006E-2</v>
          </cell>
          <cell r="AY291">
            <v>-2.2880927998836444</v>
          </cell>
          <cell r="AZ291">
            <v>0</v>
          </cell>
          <cell r="BA291">
            <v>3.9527731201163547</v>
          </cell>
          <cell r="BC291">
            <v>0.63336933861196543</v>
          </cell>
          <cell r="BE291">
            <v>0.04</v>
          </cell>
          <cell r="BF291">
            <v>4.4999999999999998E-2</v>
          </cell>
          <cell r="BG291">
            <v>4.2499999999999996E-2</v>
          </cell>
          <cell r="BH291">
            <v>93.00642635567894</v>
          </cell>
          <cell r="BI291">
            <v>0</v>
          </cell>
          <cell r="BJ291">
            <v>93.00642635567894</v>
          </cell>
          <cell r="BK291">
            <v>331418.53333333338</v>
          </cell>
          <cell r="BL291">
            <v>372845.85000000003</v>
          </cell>
          <cell r="BM291">
            <v>352132.19166666671</v>
          </cell>
          <cell r="BN291">
            <v>8.2650858314117448E-2</v>
          </cell>
          <cell r="BO291">
            <v>95.779956133333343</v>
          </cell>
          <cell r="BP291">
            <v>-2.773529777654403</v>
          </cell>
          <cell r="BQ291">
            <v>-2.8957308915379176E-2</v>
          </cell>
          <cell r="BS291">
            <v>200</v>
          </cell>
          <cell r="BT291">
            <v>180200</v>
          </cell>
          <cell r="BU291">
            <v>50</v>
          </cell>
          <cell r="BV291">
            <v>45050</v>
          </cell>
          <cell r="BW291">
            <v>225250</v>
          </cell>
          <cell r="BX291">
            <v>100000</v>
          </cell>
          <cell r="BY291">
            <v>325250</v>
          </cell>
          <cell r="CA291">
            <v>1</v>
          </cell>
          <cell r="CB291">
            <v>1</v>
          </cell>
          <cell r="CC291">
            <v>1.03038E-2</v>
          </cell>
        </row>
        <row r="292">
          <cell r="C292">
            <v>284</v>
          </cell>
          <cell r="D292" t="str">
            <v>Kelvin, The</v>
          </cell>
          <cell r="E292" t="str">
            <v>Kelvin, The</v>
          </cell>
          <cell r="F292" t="str">
            <v>Orange County</v>
          </cell>
          <cell r="G292" t="str">
            <v>2850 Kelvin Avenue Irvine CA 92614</v>
          </cell>
          <cell r="H292" t="str">
            <v xml:space="preserve">2850 Kelvin Avenue </v>
          </cell>
          <cell r="I292" t="str">
            <v>Irvine</v>
          </cell>
          <cell r="J292" t="str">
            <v>CA</v>
          </cell>
          <cell r="K292" t="str">
            <v>92614</v>
          </cell>
          <cell r="L292" t="str">
            <v>lrvine, CA</v>
          </cell>
          <cell r="M292">
            <v>2015</v>
          </cell>
          <cell r="N292">
            <v>1</v>
          </cell>
          <cell r="O292">
            <v>194</v>
          </cell>
          <cell r="P292">
            <v>914</v>
          </cell>
          <cell r="Q292">
            <v>0.95</v>
          </cell>
          <cell r="R292">
            <v>2237</v>
          </cell>
          <cell r="T292">
            <v>4.2</v>
          </cell>
          <cell r="U292">
            <v>4.2500000000000003E-2</v>
          </cell>
          <cell r="V292">
            <v>460000</v>
          </cell>
          <cell r="W292" t="str">
            <v>Cap Rate</v>
          </cell>
          <cell r="X292">
            <v>98.82352941176471</v>
          </cell>
          <cell r="Y292">
            <v>509399.6361431171</v>
          </cell>
          <cell r="Z292">
            <v>4.2500000000000003E-2</v>
          </cell>
          <cell r="AA292">
            <v>0</v>
          </cell>
          <cell r="AB292">
            <v>0.96899999999999997</v>
          </cell>
          <cell r="AC292">
            <v>2383</v>
          </cell>
          <cell r="AD292">
            <v>194</v>
          </cell>
          <cell r="AE292">
            <v>949</v>
          </cell>
          <cell r="AG292">
            <v>6.5000000000000002E-2</v>
          </cell>
          <cell r="AH292">
            <v>100</v>
          </cell>
          <cell r="AI292">
            <v>0.21</v>
          </cell>
          <cell r="AJ292">
            <v>0.16</v>
          </cell>
          <cell r="AK292">
            <v>17.6004738</v>
          </cell>
          <cell r="AL292">
            <v>3.4520513282891994</v>
          </cell>
          <cell r="AM292">
            <v>0</v>
          </cell>
          <cell r="AN292">
            <v>-5.8200000000000002E-2</v>
          </cell>
          <cell r="AO292">
            <v>3.3938513282891996</v>
          </cell>
          <cell r="AQ292">
            <v>5.5476239999999999</v>
          </cell>
          <cell r="AR292">
            <v>-0.36059555999999998</v>
          </cell>
          <cell r="AS292">
            <v>0.23280000000000001</v>
          </cell>
          <cell r="AT292">
            <v>5.4198284399999999</v>
          </cell>
          <cell r="AU292">
            <v>-1.1381639723999999</v>
          </cell>
          <cell r="AV292">
            <v>-0.86717255039999996</v>
          </cell>
          <cell r="AW292">
            <v>-0.78799787919245157</v>
          </cell>
          <cell r="AX292">
            <v>-5.8200000000000002E-2</v>
          </cell>
          <cell r="AY292">
            <v>-1.9843618515924515</v>
          </cell>
          <cell r="AZ292">
            <v>0</v>
          </cell>
          <cell r="BA292">
            <v>3.4354665884075484</v>
          </cell>
          <cell r="BC292">
            <v>0.63386998803370764</v>
          </cell>
          <cell r="BE292">
            <v>4.2500000000000003E-2</v>
          </cell>
          <cell r="BF292">
            <v>4.4999999999999998E-2</v>
          </cell>
          <cell r="BG292">
            <v>4.3749999999999997E-2</v>
          </cell>
          <cell r="BH292">
            <v>78.524950592172544</v>
          </cell>
          <cell r="BI292">
            <v>0</v>
          </cell>
          <cell r="BJ292">
            <v>78.524950592172544</v>
          </cell>
          <cell r="BK292">
            <v>391121.64</v>
          </cell>
          <cell r="BL292">
            <v>414128.79529411759</v>
          </cell>
          <cell r="BM292">
            <v>402625.21764705877</v>
          </cell>
          <cell r="BN292">
            <v>-3.4228720308330018E-2</v>
          </cell>
          <cell r="BO292">
            <v>78.109292223529394</v>
          </cell>
          <cell r="BP292">
            <v>0.41565836864315031</v>
          </cell>
          <cell r="BQ292">
            <v>5.3214970563764119E-3</v>
          </cell>
          <cell r="BS292">
            <v>275</v>
          </cell>
          <cell r="BT292">
            <v>260975</v>
          </cell>
          <cell r="BU292">
            <v>80</v>
          </cell>
          <cell r="BV292">
            <v>75920</v>
          </cell>
          <cell r="BW292">
            <v>336895</v>
          </cell>
          <cell r="BX292">
            <v>80000</v>
          </cell>
          <cell r="BY292">
            <v>416895</v>
          </cell>
          <cell r="CA292">
            <v>1</v>
          </cell>
          <cell r="CB292">
            <v>1</v>
          </cell>
          <cell r="CC292">
            <v>1.0035000000000001E-2</v>
          </cell>
        </row>
        <row r="293">
          <cell r="C293">
            <v>285</v>
          </cell>
          <cell r="D293" t="str">
            <v>City Pointe</v>
          </cell>
          <cell r="E293" t="str">
            <v>City Pointe</v>
          </cell>
          <cell r="F293" t="str">
            <v>Orange County</v>
          </cell>
          <cell r="G293" t="str">
            <v>130 East Chapman Ave Fullerton CA 92832</v>
          </cell>
          <cell r="H293" t="str">
            <v xml:space="preserve">130 East Chapman Ave </v>
          </cell>
          <cell r="I293" t="str">
            <v>Fullerton</v>
          </cell>
          <cell r="J293" t="str">
            <v>CA</v>
          </cell>
          <cell r="K293" t="str">
            <v>92832</v>
          </cell>
          <cell r="L293" t="str">
            <v>Fullerton, CA</v>
          </cell>
          <cell r="M293">
            <v>2004</v>
          </cell>
          <cell r="N293">
            <v>1</v>
          </cell>
          <cell r="O293">
            <v>183</v>
          </cell>
          <cell r="P293">
            <v>870</v>
          </cell>
          <cell r="Q293">
            <v>0.97</v>
          </cell>
          <cell r="R293">
            <v>2061</v>
          </cell>
          <cell r="T293">
            <v>3.2</v>
          </cell>
          <cell r="U293">
            <v>4.2500000000000003E-2</v>
          </cell>
          <cell r="V293">
            <v>375000</v>
          </cell>
          <cell r="W293" t="str">
            <v>Cap Rate</v>
          </cell>
          <cell r="X293">
            <v>75.294117647058826</v>
          </cell>
          <cell r="Y293">
            <v>411443.26583092258</v>
          </cell>
          <cell r="Z293">
            <v>4.2500000000000003E-2</v>
          </cell>
          <cell r="AA293">
            <v>0</v>
          </cell>
          <cell r="AB293">
            <v>0.98899999999999999</v>
          </cell>
          <cell r="AC293">
            <v>2040</v>
          </cell>
          <cell r="AD293">
            <v>183</v>
          </cell>
          <cell r="AE293">
            <v>872</v>
          </cell>
          <cell r="AG293">
            <v>6.5000000000000002E-2</v>
          </cell>
          <cell r="AH293">
            <v>100</v>
          </cell>
          <cell r="AI293">
            <v>0.2</v>
          </cell>
          <cell r="AJ293">
            <v>0.15</v>
          </cell>
          <cell r="AK293">
            <v>15.657720000000001</v>
          </cell>
          <cell r="AL293">
            <v>2.89688175036</v>
          </cell>
          <cell r="AM293">
            <v>0</v>
          </cell>
          <cell r="AN293">
            <v>-5.4899999999999997E-2</v>
          </cell>
          <cell r="AO293">
            <v>2.84198175036</v>
          </cell>
          <cell r="AQ293">
            <v>4.4798400000000003</v>
          </cell>
          <cell r="AR293">
            <v>-0.29118960000000005</v>
          </cell>
          <cell r="AS293">
            <v>0.21959999999999999</v>
          </cell>
          <cell r="AT293">
            <v>4.4082504</v>
          </cell>
          <cell r="AU293">
            <v>-0.88165008</v>
          </cell>
          <cell r="AV293">
            <v>-0.66123756</v>
          </cell>
          <cell r="AW293">
            <v>-0.68140585330638948</v>
          </cell>
          <cell r="AX293">
            <v>-5.4899999999999997E-2</v>
          </cell>
          <cell r="AY293">
            <v>-1.6179559333063893</v>
          </cell>
          <cell r="AZ293">
            <v>0</v>
          </cell>
          <cell r="BA293">
            <v>2.7902944666936107</v>
          </cell>
          <cell r="BC293">
            <v>0.6329709552555387</v>
          </cell>
          <cell r="BE293">
            <v>4.2500000000000003E-2</v>
          </cell>
          <cell r="BF293">
            <v>4.4999999999999998E-2</v>
          </cell>
          <cell r="BG293">
            <v>4.3749999999999997E-2</v>
          </cell>
          <cell r="BH293">
            <v>63.778159238711105</v>
          </cell>
          <cell r="BI293">
            <v>0</v>
          </cell>
          <cell r="BJ293">
            <v>63.778159238711105</v>
          </cell>
          <cell r="BK293">
            <v>347949.33333333337</v>
          </cell>
          <cell r="BL293">
            <v>368416.9411764706</v>
          </cell>
          <cell r="BM293">
            <v>358183.13725490199</v>
          </cell>
          <cell r="BN293">
            <v>-0.1870559753633636</v>
          </cell>
          <cell r="BO293">
            <v>65.547514117647069</v>
          </cell>
          <cell r="BP293">
            <v>-1.7693548789359639</v>
          </cell>
          <cell r="BQ293">
            <v>-2.699347035129751E-2</v>
          </cell>
          <cell r="BS293">
            <v>375</v>
          </cell>
          <cell r="BT293">
            <v>327000</v>
          </cell>
          <cell r="BU293">
            <v>50</v>
          </cell>
          <cell r="BV293">
            <v>43600</v>
          </cell>
          <cell r="BW293">
            <v>370600</v>
          </cell>
          <cell r="BX293">
            <v>70000</v>
          </cell>
          <cell r="BY293">
            <v>440600</v>
          </cell>
          <cell r="CA293">
            <v>1</v>
          </cell>
          <cell r="CB293">
            <v>1</v>
          </cell>
          <cell r="CC293">
            <v>1.0684000000000001E-2</v>
          </cell>
        </row>
        <row r="294">
          <cell r="C294">
            <v>286</v>
          </cell>
          <cell r="D294" t="str">
            <v>Kelvin Court (fka Alta Pacific)</v>
          </cell>
          <cell r="E294" t="str">
            <v>Kelvin Court (fka Alta Pacific)</v>
          </cell>
          <cell r="F294" t="str">
            <v>Orange County</v>
          </cell>
          <cell r="G294" t="str">
            <v>2552 Kelvin Ave Irvine CA 92614</v>
          </cell>
          <cell r="H294" t="str">
            <v xml:space="preserve">2552 Kelvin Ave </v>
          </cell>
          <cell r="I294" t="str">
            <v>Irvine</v>
          </cell>
          <cell r="J294" t="str">
            <v>CA</v>
          </cell>
          <cell r="K294" t="str">
            <v>92614</v>
          </cell>
          <cell r="L294" t="str">
            <v>lrvine, CA</v>
          </cell>
          <cell r="M294">
            <v>2008</v>
          </cell>
          <cell r="N294">
            <v>1</v>
          </cell>
          <cell r="O294">
            <v>132</v>
          </cell>
          <cell r="P294">
            <v>843</v>
          </cell>
          <cell r="Q294">
            <v>0.98</v>
          </cell>
          <cell r="R294">
            <v>2125</v>
          </cell>
          <cell r="T294">
            <v>2.4</v>
          </cell>
          <cell r="U294">
            <v>4.4999999999999998E-2</v>
          </cell>
          <cell r="V294">
            <v>360000</v>
          </cell>
          <cell r="W294" t="str">
            <v>Cap Rate</v>
          </cell>
          <cell r="X294">
            <v>53.333333333333336</v>
          </cell>
          <cell r="Y294">
            <v>404040.40404040407</v>
          </cell>
          <cell r="Z294">
            <v>4.4999999999999998E-2</v>
          </cell>
          <cell r="AA294">
            <v>0</v>
          </cell>
          <cell r="AB294">
            <v>0.97699999999999998</v>
          </cell>
          <cell r="AC294">
            <v>2158</v>
          </cell>
          <cell r="AD294">
            <v>132</v>
          </cell>
          <cell r="AE294">
            <v>843</v>
          </cell>
          <cell r="AG294">
            <v>6.5000000000000002E-2</v>
          </cell>
          <cell r="AH294">
            <v>100</v>
          </cell>
          <cell r="AI294">
            <v>0.22</v>
          </cell>
          <cell r="AJ294">
            <v>0.17</v>
          </cell>
          <cell r="AK294">
            <v>15.5017836</v>
          </cell>
          <cell r="AL294">
            <v>2.0687440249871996</v>
          </cell>
          <cell r="AM294">
            <v>0</v>
          </cell>
          <cell r="AN294">
            <v>-3.9600000000000003E-2</v>
          </cell>
          <cell r="AO294">
            <v>2.0291440249871995</v>
          </cell>
          <cell r="AQ294">
            <v>3.418272</v>
          </cell>
          <cell r="AR294">
            <v>-0.22218768</v>
          </cell>
          <cell r="AS294">
            <v>0.15840000000000001</v>
          </cell>
          <cell r="AT294">
            <v>3.3544843199999996</v>
          </cell>
          <cell r="AU294">
            <v>-0.73798655039999994</v>
          </cell>
          <cell r="AV294">
            <v>-0.57026233439999996</v>
          </cell>
          <cell r="AW294">
            <v>-0.48078774970597743</v>
          </cell>
          <cell r="AX294">
            <v>-3.9600000000000003E-2</v>
          </cell>
          <cell r="AY294">
            <v>-1.2583743001059775</v>
          </cell>
          <cell r="AZ294">
            <v>0</v>
          </cell>
          <cell r="BA294">
            <v>2.0961100198940219</v>
          </cell>
          <cell r="BC294">
            <v>0.62486803333575347</v>
          </cell>
          <cell r="BE294">
            <v>4.2500000000000003E-2</v>
          </cell>
          <cell r="BF294">
            <v>4.4999999999999998E-2</v>
          </cell>
          <cell r="BG294">
            <v>4.3749999999999997E-2</v>
          </cell>
          <cell r="BH294">
            <v>47.911086169006218</v>
          </cell>
          <cell r="BI294">
            <v>0</v>
          </cell>
          <cell r="BJ294">
            <v>47.911086169006218</v>
          </cell>
          <cell r="BK294">
            <v>344484.08</v>
          </cell>
          <cell r="BL294">
            <v>364747.84941176465</v>
          </cell>
          <cell r="BM294">
            <v>354615.96470588236</v>
          </cell>
          <cell r="BN294">
            <v>-0.2745988796148503</v>
          </cell>
          <cell r="BO294">
            <v>46.809307341176471</v>
          </cell>
          <cell r="BP294">
            <v>1.1017788278297473</v>
          </cell>
          <cell r="BQ294">
            <v>2.3537601609852299E-2</v>
          </cell>
          <cell r="BS294">
            <v>375</v>
          </cell>
          <cell r="BT294">
            <v>316125</v>
          </cell>
          <cell r="BU294">
            <v>110</v>
          </cell>
          <cell r="BV294">
            <v>92730</v>
          </cell>
          <cell r="BW294">
            <v>408855</v>
          </cell>
          <cell r="BX294">
            <v>80000</v>
          </cell>
          <cell r="BY294">
            <v>488855</v>
          </cell>
          <cell r="CA294">
            <v>1</v>
          </cell>
          <cell r="CB294">
            <v>1</v>
          </cell>
          <cell r="CC294">
            <v>1.0035000000000001E-2</v>
          </cell>
        </row>
        <row r="295">
          <cell r="C295">
            <v>287</v>
          </cell>
          <cell r="D295" t="str">
            <v>Avanti</v>
          </cell>
          <cell r="E295" t="str">
            <v>Avanti</v>
          </cell>
          <cell r="F295" t="str">
            <v>Orange County</v>
          </cell>
          <cell r="G295" t="str">
            <v>650 W. Broadway Anaheim CA 92805</v>
          </cell>
          <cell r="H295" t="str">
            <v xml:space="preserve">650 W. Broadway </v>
          </cell>
          <cell r="I295" t="str">
            <v>Anaheim</v>
          </cell>
          <cell r="J295" t="str">
            <v>CA</v>
          </cell>
          <cell r="K295" t="str">
            <v>92805</v>
          </cell>
          <cell r="L295" t="str">
            <v>Anaheim, CA</v>
          </cell>
          <cell r="M295">
            <v>1987</v>
          </cell>
          <cell r="N295">
            <v>1</v>
          </cell>
          <cell r="O295">
            <v>162</v>
          </cell>
          <cell r="P295">
            <v>760</v>
          </cell>
          <cell r="Q295">
            <v>0.98</v>
          </cell>
          <cell r="R295">
            <v>1934</v>
          </cell>
          <cell r="T295">
            <v>2.2999999999999998</v>
          </cell>
          <cell r="U295">
            <v>4.4999999999999998E-2</v>
          </cell>
          <cell r="V295">
            <v>310000</v>
          </cell>
          <cell r="W295" t="str">
            <v>Cap Rate</v>
          </cell>
          <cell r="X295">
            <v>51.111111111111107</v>
          </cell>
          <cell r="Y295">
            <v>315500.68587105622</v>
          </cell>
          <cell r="Z295">
            <v>4.4999999999999998E-2</v>
          </cell>
          <cell r="AA295">
            <v>0</v>
          </cell>
          <cell r="AB295">
            <v>0.98099999999999998</v>
          </cell>
          <cell r="AC295">
            <v>1875</v>
          </cell>
          <cell r="AD295">
            <v>162</v>
          </cell>
          <cell r="AE295">
            <v>748</v>
          </cell>
          <cell r="AG295">
            <v>6.5000000000000002E-2</v>
          </cell>
          <cell r="AH295">
            <v>100</v>
          </cell>
          <cell r="AI295">
            <v>0.21</v>
          </cell>
          <cell r="AJ295">
            <v>0.16</v>
          </cell>
          <cell r="AK295">
            <v>14.009625</v>
          </cell>
          <cell r="AL295">
            <v>2.2945244017499995</v>
          </cell>
          <cell r="AM295">
            <v>0</v>
          </cell>
          <cell r="AN295">
            <v>-4.8599999999999997E-2</v>
          </cell>
          <cell r="AO295">
            <v>2.2459244017499995</v>
          </cell>
          <cell r="AQ295">
            <v>3.645</v>
          </cell>
          <cell r="AR295">
            <v>-0.236925</v>
          </cell>
          <cell r="AS295">
            <v>0.19439999999999999</v>
          </cell>
          <cell r="AT295">
            <v>3.6024750000000001</v>
          </cell>
          <cell r="AU295">
            <v>-0.75651975000000005</v>
          </cell>
          <cell r="AV295">
            <v>-0.57639600000000002</v>
          </cell>
          <cell r="AW295">
            <v>-0.54825130378441389</v>
          </cell>
          <cell r="AX295">
            <v>-4.8599999999999997E-2</v>
          </cell>
          <cell r="AY295">
            <v>-1.3533710537844139</v>
          </cell>
          <cell r="AZ295">
            <v>0</v>
          </cell>
          <cell r="BA295">
            <v>2.2491039462155862</v>
          </cell>
          <cell r="BC295">
            <v>0.62432187488201474</v>
          </cell>
          <cell r="BE295">
            <v>4.4999999999999998E-2</v>
          </cell>
          <cell r="BF295">
            <v>4.7500000000000001E-2</v>
          </cell>
          <cell r="BG295">
            <v>4.6249999999999999E-2</v>
          </cell>
          <cell r="BH295">
            <v>48.629274512769435</v>
          </cell>
          <cell r="BI295">
            <v>0</v>
          </cell>
          <cell r="BJ295">
            <v>48.629274512769435</v>
          </cell>
          <cell r="BK295">
            <v>294939.4736842105</v>
          </cell>
          <cell r="BL295">
            <v>311325</v>
          </cell>
          <cell r="BM295">
            <v>303132.23684210528</v>
          </cell>
          <cell r="BN295">
            <v>-5.4307615766814532E-2</v>
          </cell>
          <cell r="BO295">
            <v>49.107422368421055</v>
          </cell>
          <cell r="BP295">
            <v>-0.47814785565162055</v>
          </cell>
          <cell r="BQ295">
            <v>-9.7367736401309246E-3</v>
          </cell>
          <cell r="BS295">
            <v>275</v>
          </cell>
          <cell r="BT295">
            <v>205700</v>
          </cell>
          <cell r="BU295">
            <v>80</v>
          </cell>
          <cell r="BV295">
            <v>59840</v>
          </cell>
          <cell r="BW295">
            <v>265540</v>
          </cell>
          <cell r="BX295">
            <v>55000</v>
          </cell>
          <cell r="BY295">
            <v>320540</v>
          </cell>
          <cell r="CA295">
            <v>1</v>
          </cell>
          <cell r="CB295">
            <v>1</v>
          </cell>
          <cell r="CC295">
            <v>1.12741E-2</v>
          </cell>
        </row>
        <row r="296">
          <cell r="C296">
            <v>288</v>
          </cell>
          <cell r="D296" t="str">
            <v>Strayhorse at Arrowhead Ranch</v>
          </cell>
          <cell r="E296" t="str">
            <v>Strayhorse at Arrowhead Ranch</v>
          </cell>
          <cell r="F296" t="str">
            <v>Phoenix</v>
          </cell>
          <cell r="G296" t="str">
            <v>20707 N 67th Ave, Glendale, AZ 85308</v>
          </cell>
          <cell r="H296" t="str">
            <v>20707 N 67th Ave</v>
          </cell>
          <cell r="I296" t="str">
            <v>Glendale</v>
          </cell>
          <cell r="J296" t="str">
            <v>AZ</v>
          </cell>
          <cell r="K296" t="str">
            <v>85308</v>
          </cell>
          <cell r="L296" t="str">
            <v>Glendale, AZ</v>
          </cell>
          <cell r="M296">
            <v>1998</v>
          </cell>
          <cell r="N296">
            <v>1</v>
          </cell>
          <cell r="O296">
            <v>104</v>
          </cell>
          <cell r="P296">
            <v>927</v>
          </cell>
          <cell r="Q296">
            <v>0.98</v>
          </cell>
          <cell r="R296">
            <v>1091</v>
          </cell>
          <cell r="T296">
            <v>0.8</v>
          </cell>
          <cell r="U296">
            <v>5.2499999999999998E-2</v>
          </cell>
          <cell r="V296">
            <v>140000</v>
          </cell>
          <cell r="W296" t="str">
            <v>Cap Rate</v>
          </cell>
          <cell r="X296">
            <v>15.238095238095239</v>
          </cell>
          <cell r="Y296">
            <v>146520.14652014652</v>
          </cell>
          <cell r="Z296">
            <v>5.2499999999999998E-2</v>
          </cell>
          <cell r="AA296">
            <v>0.76470588235294112</v>
          </cell>
          <cell r="AB296">
            <v>0.96299999999999997</v>
          </cell>
          <cell r="AC296">
            <v>1130</v>
          </cell>
          <cell r="AD296">
            <v>136</v>
          </cell>
          <cell r="AE296">
            <v>927</v>
          </cell>
          <cell r="AG296">
            <v>6.5000000000000002E-2</v>
          </cell>
          <cell r="AH296">
            <v>100</v>
          </cell>
          <cell r="AI296">
            <v>0.2</v>
          </cell>
          <cell r="AJ296">
            <v>0.15</v>
          </cell>
          <cell r="AK296">
            <v>9.0210900000000009</v>
          </cell>
          <cell r="AL296">
            <v>1.24036379064</v>
          </cell>
          <cell r="AM296">
            <v>0</v>
          </cell>
          <cell r="AN296">
            <v>-4.0800000000000003E-2</v>
          </cell>
          <cell r="AO296">
            <v>1.1995637906400001</v>
          </cell>
          <cell r="AQ296">
            <v>1.84416</v>
          </cell>
          <cell r="AR296">
            <v>-0.1198704</v>
          </cell>
          <cell r="AS296">
            <v>0.16320000000000001</v>
          </cell>
          <cell r="AT296">
            <v>1.8874896000000001</v>
          </cell>
          <cell r="AU296">
            <v>-0.37749792000000004</v>
          </cell>
          <cell r="AV296">
            <v>-0.28312344</v>
          </cell>
          <cell r="AW296">
            <v>-0.28312344</v>
          </cell>
          <cell r="AX296">
            <v>-4.0800000000000003E-2</v>
          </cell>
          <cell r="AY296">
            <v>-0.7014213600000001</v>
          </cell>
          <cell r="AZ296">
            <v>0</v>
          </cell>
          <cell r="BA296">
            <v>1.18606824</v>
          </cell>
          <cell r="BC296">
            <v>0.62838398685746399</v>
          </cell>
          <cell r="BE296">
            <v>0.05</v>
          </cell>
          <cell r="BF296">
            <v>5.5E-2</v>
          </cell>
          <cell r="BG296">
            <v>5.2500000000000005E-2</v>
          </cell>
          <cell r="BH296">
            <v>22.591775999999999</v>
          </cell>
          <cell r="BI296">
            <v>0</v>
          </cell>
          <cell r="BJ296">
            <v>22.591775999999999</v>
          </cell>
          <cell r="BK296">
            <v>164019.81818181821</v>
          </cell>
          <cell r="BL296">
            <v>180421.80000000002</v>
          </cell>
          <cell r="BM296">
            <v>172220.80909090911</v>
          </cell>
          <cell r="BN296">
            <v>-0.34204084396978374</v>
          </cell>
          <cell r="BO296">
            <v>23.42203003636364</v>
          </cell>
          <cell r="BP296">
            <v>-0.83025403636364103</v>
          </cell>
          <cell r="BQ296">
            <v>-3.5447569449558292E-2</v>
          </cell>
          <cell r="BS296">
            <v>200</v>
          </cell>
          <cell r="BT296">
            <v>185400</v>
          </cell>
          <cell r="BU296">
            <v>50</v>
          </cell>
          <cell r="BV296">
            <v>46350</v>
          </cell>
          <cell r="BW296">
            <v>231750</v>
          </cell>
          <cell r="BX296">
            <v>30000</v>
          </cell>
          <cell r="BY296">
            <v>261750</v>
          </cell>
          <cell r="CA296" t="str">
            <v>N/A</v>
          </cell>
          <cell r="CB296">
            <v>0.1</v>
          </cell>
          <cell r="CC296">
            <v>5.3092200757793818E-3</v>
          </cell>
        </row>
        <row r="300">
          <cell r="C300">
            <v>1000</v>
          </cell>
          <cell r="D300" t="str">
            <v>Total Portfolio</v>
          </cell>
          <cell r="O300">
            <v>74159</v>
          </cell>
          <cell r="T300">
            <v>1623.900000000001</v>
          </cell>
          <cell r="X300">
            <v>36289.458976316018</v>
          </cell>
          <cell r="Y300">
            <v>489346.66023430758</v>
          </cell>
          <cell r="Z300">
            <v>4.4748531551815761E-2</v>
          </cell>
          <cell r="AD300">
            <v>74920</v>
          </cell>
          <cell r="AL300">
            <v>1433.3153558621898</v>
          </cell>
          <cell r="AM300">
            <v>2.6050000000000004</v>
          </cell>
          <cell r="AN300">
            <v>-22.475999999999999</v>
          </cell>
          <cell r="AO300">
            <v>1420.7908558621887</v>
          </cell>
          <cell r="AQ300">
            <v>2279.2558153011992</v>
          </cell>
          <cell r="AR300">
            <v>-129.09444879705998</v>
          </cell>
          <cell r="AS300">
            <v>169.98270505608286</v>
          </cell>
          <cell r="AT300">
            <v>2320.1440715602221</v>
          </cell>
          <cell r="AU300">
            <v>-504.09852852100443</v>
          </cell>
          <cell r="AV300">
            <v>-399.49311191934754</v>
          </cell>
          <cell r="AW300">
            <v>-344.06799262770613</v>
          </cell>
          <cell r="AX300">
            <v>-22.475999999999999</v>
          </cell>
          <cell r="AY300">
            <v>-870.6425211487109</v>
          </cell>
          <cell r="AZ300">
            <v>2.6050000000000004</v>
          </cell>
          <cell r="BA300">
            <v>1460.876066754422</v>
          </cell>
          <cell r="BB300">
            <v>1459.5349810214846</v>
          </cell>
          <cell r="BC300">
            <v>0.62964885873316911</v>
          </cell>
          <cell r="BH300">
            <v>33393.490061888428</v>
          </cell>
          <cell r="BI300">
            <v>52.1</v>
          </cell>
          <cell r="BJ300">
            <v>33566.647600066062</v>
          </cell>
        </row>
        <row r="302">
          <cell r="E302" t="str">
            <v>Total Portfolio</v>
          </cell>
          <cell r="M302" t="e">
            <v>#DIV/0!</v>
          </cell>
          <cell r="N302">
            <v>0</v>
          </cell>
          <cell r="O302">
            <v>0</v>
          </cell>
          <cell r="P302">
            <v>884.98855987810487</v>
          </cell>
          <cell r="Q302">
            <v>0.9608056248563438</v>
          </cell>
          <cell r="R302">
            <v>2516.1927018273286</v>
          </cell>
          <cell r="T302">
            <v>0</v>
          </cell>
          <cell r="Y302">
            <v>0</v>
          </cell>
          <cell r="Z302" t="e">
            <v>#DIV/0!</v>
          </cell>
          <cell r="AD302">
            <v>76984</v>
          </cell>
        </row>
        <row r="303">
          <cell r="C303">
            <v>300</v>
          </cell>
          <cell r="D303" t="str">
            <v>New York Area</v>
          </cell>
          <cell r="F303" t="str">
            <v>New York Area</v>
          </cell>
          <cell r="M303">
            <v>1995.6939428141459</v>
          </cell>
          <cell r="N303">
            <v>40</v>
          </cell>
          <cell r="O303">
            <v>10632</v>
          </cell>
          <cell r="T303">
            <v>301.8</v>
          </cell>
          <cell r="X303">
            <v>7184.0291963196751</v>
          </cell>
          <cell r="Y303">
            <v>675698.75811885588</v>
          </cell>
          <cell r="Z303">
            <v>4.2009851540499014E-2</v>
          </cell>
          <cell r="AD303">
            <v>10632</v>
          </cell>
          <cell r="AL303">
            <v>285.64417043655658</v>
          </cell>
          <cell r="AM303">
            <v>0</v>
          </cell>
          <cell r="AO303">
            <v>282.45457043655654</v>
          </cell>
          <cell r="AQ303">
            <v>469.38523200000009</v>
          </cell>
          <cell r="AR303">
            <v>-20.54100178800001</v>
          </cell>
          <cell r="AS303">
            <v>61.107599999999998</v>
          </cell>
          <cell r="AT303">
            <v>509.95183021200017</v>
          </cell>
          <cell r="AU303">
            <v>-103.52716761059999</v>
          </cell>
          <cell r="AV303">
            <v>-123.8883911508</v>
          </cell>
          <cell r="AW303">
            <v>-87.199272026499671</v>
          </cell>
          <cell r="AY303">
            <v>-193.91603963709971</v>
          </cell>
          <cell r="AZ303">
            <v>0</v>
          </cell>
          <cell r="BA303">
            <v>316.25196158447812</v>
          </cell>
          <cell r="BB303">
            <v>315.96164195823036</v>
          </cell>
          <cell r="BC303">
            <v>0.6201604599654128</v>
          </cell>
          <cell r="BH303">
            <v>7947.3291546372402</v>
          </cell>
          <cell r="BJ303">
            <v>7975.0183172348961</v>
          </cell>
          <cell r="BO303">
            <v>7130.8642548235521</v>
          </cell>
          <cell r="CD303">
            <v>-36.689119124300333</v>
          </cell>
        </row>
        <row r="304">
          <cell r="C304">
            <v>301</v>
          </cell>
          <cell r="D304" t="str">
            <v>Los Angeles Area</v>
          </cell>
          <cell r="E304" t="str">
            <v>Market</v>
          </cell>
          <cell r="F304" t="str">
            <v>Los Angeles Area</v>
          </cell>
          <cell r="M304">
            <v>1996.7868441866597</v>
          </cell>
          <cell r="N304">
            <v>69</v>
          </cell>
          <cell r="O304">
            <v>15172</v>
          </cell>
          <cell r="T304">
            <v>283.79999999999995</v>
          </cell>
          <cell r="X304">
            <v>6774.829475649909</v>
          </cell>
          <cell r="Y304">
            <v>446535.03003229032</v>
          </cell>
          <cell r="Z304">
            <v>4.189035325834161E-2</v>
          </cell>
          <cell r="AD304">
            <v>15312</v>
          </cell>
          <cell r="AL304">
            <v>262.70627574262312</v>
          </cell>
          <cell r="AM304">
            <v>0</v>
          </cell>
          <cell r="AO304">
            <v>258.11267574262325</v>
          </cell>
          <cell r="AQ304">
            <v>430.53633599999995</v>
          </cell>
          <cell r="AR304">
            <v>-27.984861839999997</v>
          </cell>
          <cell r="AS304">
            <v>18.374399999999998</v>
          </cell>
          <cell r="AT304">
            <v>420.92587415999986</v>
          </cell>
          <cell r="AU304">
            <v>-91.512673175399982</v>
          </cell>
          <cell r="AV304">
            <v>-69.565252673400011</v>
          </cell>
          <cell r="AW304">
            <v>-67.467047329201748</v>
          </cell>
          <cell r="AY304">
            <v>-163.5733205046017</v>
          </cell>
          <cell r="AZ304">
            <v>0</v>
          </cell>
          <cell r="BA304">
            <v>257.35255365539825</v>
          </cell>
          <cell r="BB304">
            <v>257.11630374625361</v>
          </cell>
          <cell r="BC304">
            <v>0.6113963751194228</v>
          </cell>
          <cell r="BH304">
            <v>5808.8071777021469</v>
          </cell>
          <cell r="BJ304">
            <v>5808.8071777021469</v>
          </cell>
          <cell r="BO304">
            <v>5885.4174984810952</v>
          </cell>
        </row>
        <row r="305">
          <cell r="C305">
            <v>302</v>
          </cell>
          <cell r="D305" t="str">
            <v>San Francisco / Bay Area</v>
          </cell>
          <cell r="E305" t="str">
            <v>New York Area</v>
          </cell>
          <cell r="F305" t="str">
            <v>San Francisco / Bay Area</v>
          </cell>
          <cell r="M305">
            <v>1991.4720960137163</v>
          </cell>
          <cell r="N305">
            <v>51</v>
          </cell>
          <cell r="O305">
            <v>11665</v>
          </cell>
          <cell r="T305">
            <v>311.50000000000006</v>
          </cell>
          <cell r="X305">
            <v>6547.6309462853978</v>
          </cell>
          <cell r="Y305">
            <v>561305.69620963547</v>
          </cell>
          <cell r="Z305">
            <v>4.7574458999818894E-2</v>
          </cell>
          <cell r="AD305">
            <v>11911</v>
          </cell>
          <cell r="AL305">
            <v>239.42788174278093</v>
          </cell>
          <cell r="AM305">
            <v>0</v>
          </cell>
          <cell r="AO305">
            <v>235.85458174278102</v>
          </cell>
          <cell r="AQ305">
            <v>405.66285599999998</v>
          </cell>
          <cell r="AR305">
            <v>-20.283142799999993</v>
          </cell>
          <cell r="AS305">
            <v>25.571256780540782</v>
          </cell>
          <cell r="AT305">
            <v>410.95096998054089</v>
          </cell>
          <cell r="AU305">
            <v>-90.322069356108173</v>
          </cell>
          <cell r="AV305">
            <v>-83.806070018318891</v>
          </cell>
          <cell r="AW305">
            <v>-67.891812085561156</v>
          </cell>
          <cell r="AY305">
            <v>-161.78718144166936</v>
          </cell>
          <cell r="AZ305">
            <v>0</v>
          </cell>
          <cell r="BA305">
            <v>249.16378853887139</v>
          </cell>
          <cell r="BB305">
            <v>248.93505592453232</v>
          </cell>
          <cell r="BC305">
            <v>0.6063102577679027</v>
          </cell>
          <cell r="BH305">
            <v>5631.3182752010507</v>
          </cell>
          <cell r="BJ305">
            <v>5631.3182752010507</v>
          </cell>
          <cell r="BO305">
            <v>5372.9639073875405</v>
          </cell>
          <cell r="CD305">
            <v>-15.914257932757735</v>
          </cell>
        </row>
        <row r="306">
          <cell r="C306">
            <v>303</v>
          </cell>
          <cell r="D306" t="str">
            <v>Washington, D.C.</v>
          </cell>
          <cell r="E306" t="str">
            <v>Los Angeles Area</v>
          </cell>
          <cell r="F306" t="str">
            <v>Washington, D.C.</v>
          </cell>
          <cell r="M306">
            <v>1991.3387190215642</v>
          </cell>
          <cell r="N306">
            <v>47</v>
          </cell>
          <cell r="O306">
            <v>15535</v>
          </cell>
          <cell r="T306">
            <v>292.49999999999994</v>
          </cell>
          <cell r="X306">
            <v>6293.614919652071</v>
          </cell>
          <cell r="Y306">
            <v>405124.87413273711</v>
          </cell>
          <cell r="Z306">
            <v>4.647567474880878E-2</v>
          </cell>
          <cell r="AD306">
            <v>15637</v>
          </cell>
          <cell r="AL306">
            <v>268.99406287045053</v>
          </cell>
          <cell r="AM306">
            <v>2.6050000000000004</v>
          </cell>
          <cell r="AO306">
            <v>266.90796287045043</v>
          </cell>
          <cell r="AQ306">
            <v>403.9253793012</v>
          </cell>
          <cell r="AR306">
            <v>-20.19626896506</v>
          </cell>
          <cell r="AS306">
            <v>14.137388275542001</v>
          </cell>
          <cell r="AT306">
            <v>397.86649861168206</v>
          </cell>
          <cell r="AU306">
            <v>-80.565425133536394</v>
          </cell>
          <cell r="AV306">
            <v>-51.233751153268727</v>
          </cell>
          <cell r="AW306">
            <v>-51.544120276307389</v>
          </cell>
          <cell r="AY306">
            <v>-136.80064540984384</v>
          </cell>
          <cell r="AZ306">
            <v>2.6050000000000004</v>
          </cell>
          <cell r="BA306">
            <v>264.34370653517152</v>
          </cell>
          <cell r="BB306">
            <v>264.10103874048741</v>
          </cell>
          <cell r="BC306">
            <v>0.66440302829610975</v>
          </cell>
          <cell r="BH306">
            <v>5524.5046362200719</v>
          </cell>
          <cell r="BJ306">
            <v>5662.1448139978493</v>
          </cell>
          <cell r="BO306">
            <v>5712.3304699635719</v>
          </cell>
        </row>
        <row r="307">
          <cell r="C307">
            <v>304</v>
          </cell>
          <cell r="D307" t="str">
            <v>Boston Area</v>
          </cell>
          <cell r="E307" t="str">
            <v>San Francisco / Bay Area</v>
          </cell>
          <cell r="F307" t="str">
            <v>Boston Area</v>
          </cell>
          <cell r="M307">
            <v>1989.9804878048781</v>
          </cell>
          <cell r="N307">
            <v>26</v>
          </cell>
          <cell r="O307">
            <v>6970</v>
          </cell>
          <cell r="T307">
            <v>180</v>
          </cell>
          <cell r="X307">
            <v>3664.4897398995772</v>
          </cell>
          <cell r="Y307">
            <v>525751.75608315307</v>
          </cell>
          <cell r="Z307">
            <v>4.9120072036259205E-2</v>
          </cell>
          <cell r="AD307">
            <v>7007</v>
          </cell>
          <cell r="AL307">
            <v>151.83028008539097</v>
          </cell>
          <cell r="AM307">
            <v>0</v>
          </cell>
          <cell r="AO307">
            <v>152.95638008539098</v>
          </cell>
          <cell r="AQ307">
            <v>228.43988800000002</v>
          </cell>
          <cell r="AR307">
            <v>-15.083968780000001</v>
          </cell>
          <cell r="AS307">
            <v>20.900299999999998</v>
          </cell>
          <cell r="AT307">
            <v>234.25621921999991</v>
          </cell>
          <cell r="AU307">
            <v>-62.928000638999997</v>
          </cell>
          <cell r="AV307">
            <v>-21.661900000000003</v>
          </cell>
          <cell r="AW307">
            <v>-21.661900000000003</v>
          </cell>
          <cell r="AY307">
            <v>-86.692000639000014</v>
          </cell>
          <cell r="AZ307">
            <v>0</v>
          </cell>
          <cell r="BA307">
            <v>151.30441858100002</v>
          </cell>
          <cell r="BB307">
            <v>151.16552096900739</v>
          </cell>
          <cell r="BC307">
            <v>0.64589285648336903</v>
          </cell>
          <cell r="BH307">
            <v>3493.8209788220943</v>
          </cell>
          <cell r="BJ307">
            <v>3474.9209788220946</v>
          </cell>
          <cell r="BO307">
            <v>3533.3727689172788</v>
          </cell>
        </row>
        <row r="308">
          <cell r="C308">
            <v>305</v>
          </cell>
          <cell r="D308" t="str">
            <v>Seattle Area</v>
          </cell>
          <cell r="E308" t="str">
            <v>Washington, D.C.</v>
          </cell>
          <cell r="F308" t="str">
            <v>Seattle Area</v>
          </cell>
          <cell r="M308">
            <v>2004.0818181818181</v>
          </cell>
          <cell r="N308">
            <v>37</v>
          </cell>
          <cell r="O308">
            <v>6930</v>
          </cell>
          <cell r="T308">
            <v>131.6</v>
          </cell>
          <cell r="X308">
            <v>2936.0438719331491</v>
          </cell>
          <cell r="Y308">
            <v>423671.55439150782</v>
          </cell>
          <cell r="Z308">
            <v>4.4822218515880675E-2</v>
          </cell>
          <cell r="AD308">
            <v>7096</v>
          </cell>
          <cell r="AL308">
            <v>111.66479765160122</v>
          </cell>
          <cell r="AM308">
            <v>0</v>
          </cell>
          <cell r="AO308">
            <v>113.6542976516012</v>
          </cell>
          <cell r="AQ308">
            <v>164.71346399999993</v>
          </cell>
          <cell r="AR308">
            <v>-13.293536280000001</v>
          </cell>
          <cell r="AS308">
            <v>21.203100000000003</v>
          </cell>
          <cell r="AT308">
            <v>172.62302772000004</v>
          </cell>
          <cell r="AU308">
            <v>-41.458415084400002</v>
          </cell>
          <cell r="AV308">
            <v>-21.370763326399995</v>
          </cell>
          <cell r="AW308">
            <v>-19.957919155674265</v>
          </cell>
          <cell r="AY308">
            <v>-63.545134240074255</v>
          </cell>
          <cell r="AZ308">
            <v>0</v>
          </cell>
          <cell r="BA308">
            <v>113.21818547992575</v>
          </cell>
          <cell r="BB308">
            <v>113.11425106912147</v>
          </cell>
          <cell r="BC308">
            <v>0.65586953823779059</v>
          </cell>
          <cell r="BH308">
            <v>2450.9254285480888</v>
          </cell>
          <cell r="BJ308">
            <v>2477.6536263502867</v>
          </cell>
          <cell r="BO308">
            <v>2512.05638562287</v>
          </cell>
        </row>
        <row r="309">
          <cell r="C309">
            <v>306</v>
          </cell>
          <cell r="D309" t="str">
            <v>San Diego</v>
          </cell>
          <cell r="E309" t="str">
            <v>Boston Area</v>
          </cell>
          <cell r="F309" t="str">
            <v>San Diego</v>
          </cell>
          <cell r="M309">
            <v>1990.1341217190654</v>
          </cell>
          <cell r="N309">
            <v>13</v>
          </cell>
          <cell r="O309">
            <v>3467</v>
          </cell>
          <cell r="T309">
            <v>60.400000000000006</v>
          </cell>
          <cell r="X309">
            <v>1452.2755417956655</v>
          </cell>
          <cell r="Y309">
            <v>418885.35961801716</v>
          </cell>
          <cell r="Z309">
            <v>4.1589903748787543E-2</v>
          </cell>
          <cell r="AD309">
            <v>3505</v>
          </cell>
          <cell r="AL309">
            <v>56.475518292436661</v>
          </cell>
          <cell r="AM309">
            <v>0</v>
          </cell>
          <cell r="AO309">
            <v>55.424018292436671</v>
          </cell>
          <cell r="AQ309">
            <v>87.814464000000001</v>
          </cell>
          <cell r="AR309">
            <v>-5.9410856040000004</v>
          </cell>
          <cell r="AS309">
            <v>4.1046600000000009</v>
          </cell>
          <cell r="AT309">
            <v>85.978038396000017</v>
          </cell>
          <cell r="AU309">
            <v>-15.777602439960001</v>
          </cell>
          <cell r="AV309">
            <v>-14.339389178160001</v>
          </cell>
          <cell r="AW309">
            <v>-14.722952463340086</v>
          </cell>
          <cell r="AY309">
            <v>-31.552054903300085</v>
          </cell>
          <cell r="AZ309">
            <v>0</v>
          </cell>
          <cell r="BA309">
            <v>54.42598349269992</v>
          </cell>
          <cell r="BB309">
            <v>54.376020383833804</v>
          </cell>
          <cell r="BC309">
            <v>0.63302192639035593</v>
          </cell>
          <cell r="BH309">
            <v>1271.3711825838157</v>
          </cell>
          <cell r="BJ309">
            <v>1271.3711825838157</v>
          </cell>
          <cell r="BO309">
            <v>1306.901406075659</v>
          </cell>
        </row>
        <row r="310">
          <cell r="C310">
            <v>307</v>
          </cell>
          <cell r="D310" t="str">
            <v>Orange County</v>
          </cell>
          <cell r="E310" t="str">
            <v>Seattle Area</v>
          </cell>
          <cell r="F310" t="str">
            <v>Orange County</v>
          </cell>
          <cell r="M310">
            <v>1991.3618349619978</v>
          </cell>
          <cell r="N310">
            <v>12</v>
          </cell>
          <cell r="O310">
            <v>3684</v>
          </cell>
          <cell r="T310">
            <v>61.5</v>
          </cell>
          <cell r="X310">
            <v>1421.3071895424835</v>
          </cell>
          <cell r="Y310">
            <v>385805.42604301946</v>
          </cell>
          <cell r="Z310">
            <v>4.3270026671571787E-2</v>
          </cell>
          <cell r="AD310">
            <v>3684</v>
          </cell>
          <cell r="AL310">
            <v>55.332005249708999</v>
          </cell>
          <cell r="AM310">
            <v>0</v>
          </cell>
          <cell r="AO310">
            <v>54.226805249708995</v>
          </cell>
          <cell r="AQ310">
            <v>86.934035999999992</v>
          </cell>
          <cell r="AR310">
            <v>-5.650712340000001</v>
          </cell>
          <cell r="AS310">
            <v>4.4207999999999998</v>
          </cell>
          <cell r="AT310">
            <v>85.704123660000008</v>
          </cell>
          <cell r="AU310">
            <v>-17.629677161999997</v>
          </cell>
          <cell r="AV310">
            <v>-13.344470979</v>
          </cell>
          <cell r="AW310">
            <v>-13.339845851122023</v>
          </cell>
          <cell r="AY310">
            <v>-32.074723013122025</v>
          </cell>
          <cell r="AZ310">
            <v>0</v>
          </cell>
          <cell r="BA310">
            <v>53.629400646877968</v>
          </cell>
          <cell r="BB310">
            <v>53.580168801884234</v>
          </cell>
          <cell r="BC310">
            <v>0.62575052817333676</v>
          </cell>
          <cell r="BH310">
            <v>1242.8214521739274</v>
          </cell>
          <cell r="BJ310">
            <v>1242.8214521739274</v>
          </cell>
          <cell r="BO310">
            <v>1271.3826650453329</v>
          </cell>
        </row>
        <row r="311">
          <cell r="C311">
            <v>308</v>
          </cell>
          <cell r="D311" t="str">
            <v>Phoenix</v>
          </cell>
          <cell r="E311" t="str">
            <v>San Diego</v>
          </cell>
          <cell r="F311" t="str">
            <v>Phoenix</v>
          </cell>
          <cell r="M311">
            <v>1998</v>
          </cell>
          <cell r="N311">
            <v>1</v>
          </cell>
          <cell r="O311">
            <v>104</v>
          </cell>
          <cell r="T311">
            <v>0.8</v>
          </cell>
          <cell r="X311">
            <v>15.238095238095239</v>
          </cell>
          <cell r="Y311">
            <v>146520.14652014652</v>
          </cell>
          <cell r="Z311">
            <v>5.2499999999999998E-2</v>
          </cell>
          <cell r="AD311">
            <v>136</v>
          </cell>
          <cell r="AL311">
            <v>1.24036379064</v>
          </cell>
          <cell r="AM311">
            <v>0</v>
          </cell>
          <cell r="AO311">
            <v>1.1995637906400001</v>
          </cell>
          <cell r="AQ311">
            <v>1.84416</v>
          </cell>
          <cell r="AR311">
            <v>-0.1198704</v>
          </cell>
          <cell r="AS311">
            <v>0.16320000000000001</v>
          </cell>
          <cell r="AT311">
            <v>1.8874896000000001</v>
          </cell>
          <cell r="AU311">
            <v>-0.37749792000000004</v>
          </cell>
          <cell r="AV311">
            <v>-0.28312344</v>
          </cell>
          <cell r="AW311">
            <v>-0.28312344</v>
          </cell>
          <cell r="AY311">
            <v>-0.7014213600000001</v>
          </cell>
          <cell r="AZ311">
            <v>0</v>
          </cell>
          <cell r="BA311">
            <v>1.18606824</v>
          </cell>
          <cell r="BB311">
            <v>1.1849794281348784</v>
          </cell>
          <cell r="BC311">
            <v>0.62838398685746399</v>
          </cell>
          <cell r="BH311">
            <v>22.591775999999999</v>
          </cell>
          <cell r="BJ311">
            <v>22.591775999999999</v>
          </cell>
          <cell r="BO311">
            <v>23.42203003636364</v>
          </cell>
        </row>
        <row r="312">
          <cell r="E312" t="str">
            <v>Orange County</v>
          </cell>
        </row>
        <row r="313">
          <cell r="E313" t="str">
            <v>Other / Unconsolidated</v>
          </cell>
        </row>
        <row r="314">
          <cell r="E314" t="str">
            <v>Check</v>
          </cell>
        </row>
      </sheetData>
      <sheetData sheetId="2" refreshError="1"/>
      <sheetData sheetId="3" refreshError="1"/>
      <sheetData sheetId="4" refreshError="1"/>
      <sheetData sheetId="5">
        <row r="151">
          <cell r="G151" t="str">
            <v xml:space="preserve">One Saint Francis Pl. 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logicTools"/>
      <sheetName val="TASKLOG"/>
      <sheetName val="Settings_Properties"/>
      <sheetName val="Settings_Parameters"/>
      <sheetName val="Assumptions Page"/>
      <sheetName val="Market Summary"/>
      <sheetName val="Unleveraged Cash Flow"/>
      <sheetName val="Executive Summary"/>
      <sheetName val="Monthly Cash Flow"/>
      <sheetName val="Debt Inputs"/>
      <sheetName val="Annual Leveraged Summary"/>
      <sheetName val="Monthly Leveraged Cash Flow"/>
      <sheetName val="DebtValidation"/>
      <sheetName val="DebtSupport"/>
      <sheetName val="Waterfall"/>
      <sheetName val="X1"/>
      <sheetName val="Rent Roll"/>
      <sheetName val="In Place"/>
      <sheetName val="Rollover"/>
      <sheetName val="Expirations"/>
      <sheetName val="Occupancy"/>
      <sheetName val="MLA Detail"/>
      <sheetName val="Unleveraged IRR Calcs"/>
      <sheetName val="Leveraged IRR Calcs"/>
      <sheetName val="Exceptions"/>
    </sheetNames>
    <sheetDataSet>
      <sheetData sheetId="0"/>
      <sheetData sheetId="1"/>
      <sheetData sheetId="2"/>
      <sheetData sheetId="3">
        <row r="8">
          <cell r="B8">
            <v>40909</v>
          </cell>
        </row>
      </sheetData>
      <sheetData sheetId="4"/>
      <sheetData sheetId="5"/>
      <sheetData sheetId="6">
        <row r="9">
          <cell r="D9" t="str">
            <v>Palm Court</v>
          </cell>
        </row>
      </sheetData>
      <sheetData sheetId="7"/>
      <sheetData sheetId="8">
        <row r="70">
          <cell r="D70">
            <v>213679</v>
          </cell>
        </row>
      </sheetData>
      <sheetData sheetId="9">
        <row r="6">
          <cell r="G6" t="str">
            <v>LOAN 1</v>
          </cell>
        </row>
        <row r="19">
          <cell r="AH19" t="str">
            <v>No</v>
          </cell>
          <cell r="AK19" t="str">
            <v>No</v>
          </cell>
          <cell r="AN19" t="str">
            <v>No</v>
          </cell>
        </row>
        <row r="24">
          <cell r="V24">
            <v>0</v>
          </cell>
        </row>
        <row r="28">
          <cell r="J28">
            <v>0</v>
          </cell>
          <cell r="V28">
            <v>0</v>
          </cell>
          <cell r="AH28">
            <v>0</v>
          </cell>
        </row>
        <row r="29">
          <cell r="J29">
            <v>0</v>
          </cell>
          <cell r="V29">
            <v>0</v>
          </cell>
          <cell r="AH29">
            <v>0</v>
          </cell>
        </row>
        <row r="44"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G44">
            <v>0</v>
          </cell>
        </row>
        <row r="45">
          <cell r="AR45">
            <v>0</v>
          </cell>
          <cell r="AS45">
            <v>0</v>
          </cell>
        </row>
      </sheetData>
      <sheetData sheetId="10">
        <row r="20">
          <cell r="E20">
            <v>9.9999999999999867E-2</v>
          </cell>
        </row>
      </sheetData>
      <sheetData sheetId="11"/>
      <sheetData sheetId="12">
        <row r="2">
          <cell r="A2" t="str">
            <v>None</v>
          </cell>
          <cell r="C2" t="str">
            <v>30/360</v>
          </cell>
          <cell r="D2" t="str">
            <v>Fixed Rate</v>
          </cell>
          <cell r="E2" t="str">
            <v>Amount</v>
          </cell>
          <cell r="J2" t="str">
            <v>Senior</v>
          </cell>
          <cell r="K2" t="str">
            <v>Yes</v>
          </cell>
        </row>
        <row r="3">
          <cell r="A3" t="str">
            <v>Existing Note</v>
          </cell>
          <cell r="C3" t="str">
            <v>Actual/360</v>
          </cell>
          <cell r="D3" t="str">
            <v>Floating Rate</v>
          </cell>
          <cell r="E3" t="str">
            <v>% of Purchase Price</v>
          </cell>
          <cell r="J3" t="str">
            <v>Subordinated</v>
          </cell>
          <cell r="K3" t="str">
            <v>No</v>
          </cell>
        </row>
        <row r="4">
          <cell r="A4" t="str">
            <v>New Funding</v>
          </cell>
          <cell r="C4" t="str">
            <v>Actual/365</v>
          </cell>
          <cell r="E4" t="str">
            <v>% of Direct Cap Value</v>
          </cell>
        </row>
        <row r="5">
          <cell r="A5" t="str">
            <v>Refinance</v>
          </cell>
          <cell r="C5" t="str">
            <v>Coupon (1 Yr)</v>
          </cell>
        </row>
        <row r="6">
          <cell r="C6" t="str">
            <v>Coupon (6 Mo)</v>
          </cell>
        </row>
      </sheetData>
      <sheetData sheetId="13">
        <row r="2">
          <cell r="C2" t="b">
            <v>0</v>
          </cell>
          <cell r="D2" t="b">
            <v>0</v>
          </cell>
          <cell r="E2" t="b">
            <v>0</v>
          </cell>
        </row>
        <row r="3">
          <cell r="C3" t="b">
            <v>0</v>
          </cell>
          <cell r="D3" t="b">
            <v>0</v>
          </cell>
          <cell r="E3" t="b">
            <v>0</v>
          </cell>
        </row>
        <row r="4">
          <cell r="C4" t="b">
            <v>0</v>
          </cell>
          <cell r="D4" t="b">
            <v>0</v>
          </cell>
          <cell r="E4" t="b">
            <v>0</v>
          </cell>
        </row>
        <row r="5">
          <cell r="C5" t="b">
            <v>0</v>
          </cell>
          <cell r="D5" t="b">
            <v>0</v>
          </cell>
          <cell r="E5" t="b">
            <v>0</v>
          </cell>
        </row>
        <row r="6">
          <cell r="C6" t="b">
            <v>0</v>
          </cell>
          <cell r="D6" t="b">
            <v>0</v>
          </cell>
          <cell r="E6" t="b">
            <v>0</v>
          </cell>
        </row>
        <row r="7">
          <cell r="C7" t="b">
            <v>0</v>
          </cell>
          <cell r="D7" t="b">
            <v>0</v>
          </cell>
          <cell r="E7" t="b">
            <v>0</v>
          </cell>
        </row>
        <row r="8">
          <cell r="C8" t="b">
            <v>0</v>
          </cell>
          <cell r="D8" t="b">
            <v>0</v>
          </cell>
          <cell r="E8" t="b">
            <v>0</v>
          </cell>
        </row>
        <row r="9">
          <cell r="C9" t="b">
            <v>0</v>
          </cell>
          <cell r="D9" t="b">
            <v>0</v>
          </cell>
          <cell r="E9" t="b">
            <v>0</v>
          </cell>
        </row>
        <row r="10">
          <cell r="C10" t="b">
            <v>0</v>
          </cell>
          <cell r="D10" t="b">
            <v>0</v>
          </cell>
          <cell r="E10" t="b">
            <v>0</v>
          </cell>
        </row>
        <row r="11">
          <cell r="C11" t="b">
            <v>0</v>
          </cell>
          <cell r="D11" t="b">
            <v>0</v>
          </cell>
          <cell r="E11" t="b">
            <v>0</v>
          </cell>
        </row>
        <row r="12">
          <cell r="E12" t="b">
            <v>0</v>
          </cell>
        </row>
        <row r="13">
          <cell r="E13" t="b">
            <v>0</v>
          </cell>
        </row>
        <row r="14">
          <cell r="E14" t="b">
            <v>0</v>
          </cell>
        </row>
        <row r="17">
          <cell r="C17" t="str">
            <v>Funding Amount:</v>
          </cell>
          <cell r="D17" t="str">
            <v>Funding Amount:</v>
          </cell>
          <cell r="E17" t="str">
            <v>Funding Amount: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 t="str">
            <v>Term (Months):</v>
          </cell>
          <cell r="D20" t="str">
            <v>Term (Months):</v>
          </cell>
          <cell r="E20" t="str">
            <v>Term (Months):</v>
          </cell>
        </row>
        <row r="21">
          <cell r="C21" t="str">
            <v>IO Period (Months):</v>
          </cell>
          <cell r="D21" t="str">
            <v>IO Period (Months):</v>
          </cell>
          <cell r="E21" t="str">
            <v>IO Period (Months):</v>
          </cell>
        </row>
        <row r="22">
          <cell r="C22" t="str">
            <v>Amort (Months):</v>
          </cell>
          <cell r="D22" t="str">
            <v>Amort (Months):</v>
          </cell>
          <cell r="E22" t="str">
            <v>Amort (Months):</v>
          </cell>
        </row>
        <row r="23">
          <cell r="C23" t="str">
            <v>Maturity:</v>
          </cell>
          <cell r="D23" t="str">
            <v>Maturity:</v>
          </cell>
          <cell r="E23" t="str">
            <v>Maturity:</v>
          </cell>
        </row>
        <row r="24">
          <cell r="C24" t="str">
            <v>Initial Interest Rate:</v>
          </cell>
          <cell r="D24" t="str">
            <v>Initial Interest Rate:</v>
          </cell>
          <cell r="E24" t="str">
            <v>Initial Interest Rate:</v>
          </cell>
        </row>
        <row r="26">
          <cell r="C26">
            <v>1</v>
          </cell>
          <cell r="D26">
            <v>1</v>
          </cell>
          <cell r="E26">
            <v>1</v>
          </cell>
        </row>
        <row r="27">
          <cell r="C27">
            <v>0</v>
          </cell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</row>
        <row r="34">
          <cell r="C34" t="b">
            <v>0</v>
          </cell>
          <cell r="D34" t="b">
            <v>0</v>
          </cell>
        </row>
        <row r="35">
          <cell r="C35" t="b">
            <v>0</v>
          </cell>
          <cell r="D35" t="b">
            <v>0</v>
          </cell>
          <cell r="E35" t="b">
            <v>0</v>
          </cell>
        </row>
        <row r="36">
          <cell r="E36" t="b">
            <v>0</v>
          </cell>
        </row>
        <row r="37">
          <cell r="E37" t="b">
            <v>0</v>
          </cell>
        </row>
        <row r="38">
          <cell r="C38">
            <v>0</v>
          </cell>
          <cell r="D38">
            <v>0</v>
          </cell>
          <cell r="E38">
            <v>0</v>
          </cell>
        </row>
        <row r="39">
          <cell r="C39">
            <v>1</v>
          </cell>
          <cell r="D39">
            <v>1</v>
          </cell>
        </row>
      </sheetData>
      <sheetData sheetId="14">
        <row r="8">
          <cell r="D8">
            <v>0</v>
          </cell>
          <cell r="E8" t="str">
            <v>% of Purchase Price</v>
          </cell>
        </row>
        <row r="9">
          <cell r="D9">
            <v>0</v>
          </cell>
        </row>
        <row r="10">
          <cell r="D10">
            <v>0.01</v>
          </cell>
        </row>
        <row r="11">
          <cell r="D11">
            <v>0.01</v>
          </cell>
        </row>
        <row r="12">
          <cell r="D12">
            <v>0.01</v>
          </cell>
        </row>
        <row r="13">
          <cell r="D13">
            <v>0.01</v>
          </cell>
        </row>
        <row r="14">
          <cell r="D14">
            <v>0.01</v>
          </cell>
        </row>
        <row r="15">
          <cell r="D15">
            <v>0.01</v>
          </cell>
        </row>
        <row r="19">
          <cell r="D19" t="str">
            <v>Monthly</v>
          </cell>
        </row>
        <row r="25">
          <cell r="F25" t="str">
            <v>Yes</v>
          </cell>
          <cell r="H25" t="str">
            <v>No</v>
          </cell>
          <cell r="J25" t="str">
            <v>No</v>
          </cell>
          <cell r="L25" t="str">
            <v>No</v>
          </cell>
          <cell r="N25" t="str">
            <v>No</v>
          </cell>
          <cell r="P25" t="str">
            <v>No</v>
          </cell>
          <cell r="R25" t="str">
            <v>Yes</v>
          </cell>
        </row>
        <row r="26">
          <cell r="F26" t="str">
            <v>Monthly</v>
          </cell>
          <cell r="J26" t="str">
            <v>Annual</v>
          </cell>
          <cell r="N26" t="str">
            <v>Annual</v>
          </cell>
        </row>
        <row r="27">
          <cell r="F27" t="str">
            <v>Yes</v>
          </cell>
        </row>
        <row r="30">
          <cell r="B30" t="str">
            <v>Enter LP Name 1</v>
          </cell>
          <cell r="F30">
            <v>0.08</v>
          </cell>
          <cell r="J30">
            <v>0.1</v>
          </cell>
          <cell r="N30">
            <v>0.12</v>
          </cell>
        </row>
        <row r="31">
          <cell r="B31" t="str">
            <v>Enter LP Name 2</v>
          </cell>
        </row>
        <row r="34">
          <cell r="B34" t="str">
            <v>Enter GP Name</v>
          </cell>
          <cell r="H34">
            <v>0</v>
          </cell>
          <cell r="I34">
            <v>0.3</v>
          </cell>
          <cell r="K34">
            <v>0.3</v>
          </cell>
          <cell r="L34">
            <v>0</v>
          </cell>
          <cell r="M34">
            <v>0.4</v>
          </cell>
          <cell r="O34">
            <v>0.4</v>
          </cell>
          <cell r="P34">
            <v>0</v>
          </cell>
          <cell r="Q34">
            <v>0.5</v>
          </cell>
          <cell r="R34">
            <v>0.5</v>
          </cell>
        </row>
      </sheetData>
      <sheetData sheetId="15"/>
      <sheetData sheetId="16"/>
      <sheetData sheetId="17"/>
      <sheetData sheetId="18">
        <row r="7">
          <cell r="L7" t="str">
            <v>LAST RENT (Upon Expiration)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logicTools"/>
      <sheetName val="TASKLOG"/>
      <sheetName val="Settings_Properties"/>
      <sheetName val="Settings_Parameters"/>
      <sheetName val="DCF"/>
      <sheetName val="Residual Value Sensitivity"/>
      <sheetName val="Rollover_PPT"/>
      <sheetName val="Chart"/>
      <sheetName val="Lse Exp"/>
      <sheetName val="Sensitivity"/>
      <sheetName val="Unleveraged Cash Flow"/>
      <sheetName val="Executive Summary"/>
      <sheetName val="Monthly Cash Flow"/>
      <sheetName val="Debt Inputs"/>
      <sheetName val="Annual Leveraged Summary"/>
      <sheetName val="Monthly Leveraged Cash Flow"/>
      <sheetName val="DebtValidation"/>
      <sheetName val="DebtSupport"/>
      <sheetName val="Waterfall"/>
      <sheetName val="Rent Roll"/>
      <sheetName val="In Place"/>
      <sheetName val="Rollover"/>
      <sheetName val="Expirations"/>
      <sheetName val="Occupancy"/>
      <sheetName val="MLA Detail"/>
      <sheetName val="Market Summary"/>
      <sheetName val="Tenant Groups"/>
      <sheetName val="Unleveraged IRR Calcs"/>
      <sheetName val="Exceptions"/>
    </sheetNames>
    <sheetDataSet>
      <sheetData sheetId="0" refreshError="1"/>
      <sheetData sheetId="1" refreshError="1"/>
      <sheetData sheetId="2" refreshError="1"/>
      <sheetData sheetId="3">
        <row r="8">
          <cell r="B8">
            <v>41395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8">
          <cell r="S8">
            <v>11</v>
          </cell>
        </row>
      </sheetData>
      <sheetData sheetId="11" refreshError="1"/>
      <sheetData sheetId="12" refreshError="1"/>
      <sheetData sheetId="13">
        <row r="19">
          <cell r="AJ19" t="str">
            <v>No</v>
          </cell>
        </row>
      </sheetData>
      <sheetData sheetId="14" refreshError="1"/>
      <sheetData sheetId="15" refreshError="1"/>
      <sheetData sheetId="16">
        <row r="2">
          <cell r="A2" t="str">
            <v>None</v>
          </cell>
        </row>
      </sheetData>
      <sheetData sheetId="17">
        <row r="2">
          <cell r="C2" t="b">
            <v>1</v>
          </cell>
        </row>
        <row r="12">
          <cell r="C12" t="b">
            <v>0</v>
          </cell>
          <cell r="D12" t="b">
            <v>0</v>
          </cell>
          <cell r="E12" t="b">
            <v>0</v>
          </cell>
        </row>
      </sheetData>
      <sheetData sheetId="18">
        <row r="8">
          <cell r="D8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CPI"/>
      <sheetName val="1997"/>
      <sheetName val="1998"/>
      <sheetName val="1999"/>
      <sheetName val="2000"/>
      <sheetName val="2001"/>
      <sheetName val="AFR Analysis"/>
      <sheetName val="Host Average"/>
      <sheetName val="H1"/>
      <sheetName val="H2"/>
      <sheetName val="H3"/>
      <sheetName val="Master Cost Comps"/>
      <sheetName val="STR Graph"/>
      <sheetName val="Master Utilization Comps"/>
      <sheetName val="Visitation"/>
      <sheetName val="Lodg"/>
      <sheetName val="Camp"/>
      <sheetName val="FB"/>
      <sheetName val="Retail"/>
      <sheetName val="S Station"/>
      <sheetName val="Fin Bases"/>
      <sheetName val="P&amp;L - SQ"/>
      <sheetName val="Lodg (S)"/>
      <sheetName val="Camp (S)"/>
      <sheetName val="FB (S)"/>
      <sheetName val="Retail (S)"/>
      <sheetName val="S Station (S)"/>
      <sheetName val="Fin Bases (S)"/>
      <sheetName val="CFIP"/>
      <sheetName val="Scenarios"/>
      <sheetName val="P&amp;L (S)"/>
      <sheetName val="CB"/>
      <sheetName val="S&amp;P"/>
      <sheetName val="PreOpen"/>
      <sheetName val="FFA"/>
      <sheetName val="IRR"/>
      <sheetName val="Control"/>
      <sheetName val="Matrix"/>
      <sheetName val="Matrix Builder"/>
      <sheetName val="M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. Transaction"/>
      <sheetName val="Sheet1"/>
      <sheetName val="Arioso"/>
      <sheetName val="Camden"/>
      <sheetName val="Jef Steele"/>
      <sheetName val="Jef Central"/>
      <sheetName val="Met"/>
      <sheetName val="Pavilions"/>
      <sheetName val="Bernardo Pines Conversion"/>
      <sheetName val="Comp Map"/>
      <sheetName val="Current Asking"/>
      <sheetName val="Existing Condos"/>
      <sheetName val="1 Bed"/>
      <sheetName val="1 Bed Chart"/>
      <sheetName val="2 Bed "/>
      <sheetName val="2 Bed Chart"/>
      <sheetName val="3 Bed "/>
      <sheetName val="3 Bed Chart"/>
      <sheetName val="unit mix (2)"/>
      <sheetName val="Rent Comps"/>
      <sheetName val="Sale Comps"/>
      <sheetName val="#REF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ngston 1st Amort Table"/>
      <sheetName val="105 Adelaide"/>
      <sheetName val="Hudson Bay Centre Amort"/>
      <sheetName val="#REF"/>
      <sheetName val="Mapping - Investments"/>
      <sheetName val="PARK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t Roll"/>
      <sheetName val="Land Sales"/>
      <sheetName val="Cost Approach"/>
      <sheetName val="Insurable Value"/>
      <sheetName val="Satelite Rents"/>
      <sheetName val="Anchor Rents"/>
      <sheetName val="Valuation Summary"/>
      <sheetName val="Improved Sales"/>
      <sheetName val="Historical Expenses"/>
      <sheetName val="Expense Comps"/>
      <sheetName val="Direct Cap (AS IS)"/>
      <sheetName val="Client Summary"/>
      <sheetName val="Cashflow Summary"/>
      <sheetName val="SCHEDULE E "/>
      <sheetName val="MARKETING I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1 Income Statement"/>
      <sheetName val="Monthly Cash Flow"/>
      <sheetName val="Partner Distributions"/>
      <sheetName val="Income Statement"/>
      <sheetName val="Cost to Complete"/>
      <sheetName val="Monthly Cost to Complete"/>
      <sheetName val="Memorandum"/>
      <sheetName val="Analysis of Delay Costs"/>
      <sheetName val="Project Assumptions"/>
      <sheetName val="Emerald Commissions"/>
      <sheetName val="Project Budget"/>
      <sheetName val="Annual Cash Flow"/>
      <sheetName val="Sources &amp; Uses of Cash"/>
      <sheetName val="Finance Plan"/>
      <sheetName val="Monthly Debt Service"/>
      <sheetName val="Moderate Income Requirement"/>
      <sheetName val="Distribution Summary"/>
      <sheetName val="Rental Operations"/>
      <sheetName val="GP  Property Management Fees"/>
      <sheetName val="1998 Hotel &amp; Partnership Admin"/>
      <sheetName val="Unit Mix"/>
      <sheetName val="apt rents"/>
      <sheetName val="operating exp-rental"/>
      <sheetName val="Revised Loan Draw Projection"/>
      <sheetName val="Pricing Grid for Unsold Un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IT"/>
      <sheetName val="dealguy199"/>
      <sheetName val="dealguy599"/>
      <sheetName val="dealguy1099"/>
      <sheetName val="dealguy1299"/>
      <sheetName val="defee1099"/>
      <sheetName val="defee1299"/>
      <sheetName val="distPREQ"/>
      <sheetName val="MEMBER ALLOC."/>
      <sheetName val="DEFERRED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Fin Assum"/>
      <sheetName val="Download"/>
      <sheetName val="DIV INC"/>
      <sheetName val="Assum"/>
      <sheetName val="Supp BS"/>
      <sheetName val="Daily Price Index"/>
      <sheetName val="Weekly Index"/>
      <sheetName val="Weekly Price Volume"/>
      <sheetName val="Mezz calculations"/>
      <sheetName val="Swap Calculator"/>
      <sheetName val="Input"/>
      <sheetName val="Yogurt Acquisition #3"/>
      <sheetName val="Tx"/>
      <sheetName val="companies pivots"/>
      <sheetName val="companies lookup"/>
      <sheetName val="Output"/>
      <sheetName val="Assumptions"/>
      <sheetName val="AITDATA"/>
      <sheetName val="MEMBER_ALLOC_"/>
      <sheetName val="Fin_Assum"/>
      <sheetName val="Annual Report"/>
      <sheetName val="Apartment BOE"/>
      <sheetName val="I &amp; E Hotel"/>
      <sheetName val="Comp.&amp; Market Penet."/>
    </sheetNames>
    <sheetDataSet>
      <sheetData sheetId="0" refreshError="1">
        <row r="43">
          <cell r="A43" t="str">
            <v>H.F. Holding Corp.</v>
          </cell>
          <cell r="E43">
            <v>1.6247499999999999E-3</v>
          </cell>
          <cell r="F43">
            <v>1.0003E-2</v>
          </cell>
          <cell r="G43">
            <v>2453.61</v>
          </cell>
        </row>
        <row r="44">
          <cell r="A44" t="str">
            <v xml:space="preserve">Madison </v>
          </cell>
          <cell r="B44" t="str">
            <v>Charles I.</v>
          </cell>
          <cell r="E44">
            <v>5.0249999999999996E-2</v>
          </cell>
          <cell r="F44">
            <v>0.30937399999999998</v>
          </cell>
          <cell r="G44">
            <v>75885.45</v>
          </cell>
        </row>
        <row r="45">
          <cell r="A45" t="str">
            <v>Smith</v>
          </cell>
          <cell r="B45" t="str">
            <v>Mark L.</v>
          </cell>
          <cell r="E45">
            <v>4.02E-2</v>
          </cell>
          <cell r="F45">
            <v>0.247499</v>
          </cell>
          <cell r="G45">
            <v>60708.31</v>
          </cell>
        </row>
        <row r="46">
          <cell r="A46" t="str">
            <v>Bowker</v>
          </cell>
          <cell r="B46" t="str">
            <v>Ross E.</v>
          </cell>
          <cell r="E46">
            <v>4.02E-2</v>
          </cell>
          <cell r="F46">
            <v>0.247499</v>
          </cell>
          <cell r="G46">
            <v>60708.31</v>
          </cell>
        </row>
        <row r="47">
          <cell r="A47" t="str">
            <v>Funk</v>
          </cell>
          <cell r="B47" t="str">
            <v>Richard W., Jr.</v>
          </cell>
          <cell r="E47">
            <v>1.6750000000000001E-2</v>
          </cell>
          <cell r="F47">
            <v>0.10312499999999999</v>
          </cell>
          <cell r="G47">
            <v>25295.23</v>
          </cell>
        </row>
        <row r="48">
          <cell r="A48" t="str">
            <v>Paradis</v>
          </cell>
          <cell r="B48" t="str">
            <v>Dianne A.</v>
          </cell>
          <cell r="E48">
            <v>6.6999999999999994E-3</v>
          </cell>
          <cell r="F48">
            <v>4.1250000000000002E-2</v>
          </cell>
          <cell r="G48">
            <v>10118.09</v>
          </cell>
        </row>
        <row r="49">
          <cell r="A49" t="str">
            <v>Wright</v>
          </cell>
          <cell r="B49" t="str">
            <v>Christina V.</v>
          </cell>
          <cell r="E49">
            <v>6.6999999999999994E-3</v>
          </cell>
          <cell r="F49">
            <v>4.1250000000000002E-2</v>
          </cell>
          <cell r="G49">
            <v>10118.09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IT"/>
      <sheetName val="dealguy199"/>
      <sheetName val="dealguy599"/>
      <sheetName val="dealguy1099"/>
      <sheetName val="dealguy1299"/>
      <sheetName val="deffee1099"/>
      <sheetName val="deffee1299"/>
      <sheetName val="distPREQ"/>
      <sheetName val="DEFERRED"/>
      <sheetName val="MEMBER ALLOC.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Download"/>
      <sheetName val="DIV INC"/>
      <sheetName val="EVABT"/>
      <sheetName val="Exit Strategy"/>
      <sheetName val="Model Assumptions"/>
      <sheetName val="Casino Queen"/>
    </sheetNames>
    <sheetDataSet>
      <sheetData sheetId="0" refreshError="1">
        <row r="43">
          <cell r="A43" t="str">
            <v>H.F. Holding Corp.</v>
          </cell>
          <cell r="E43">
            <v>1.6247499999999999E-3</v>
          </cell>
          <cell r="F43">
            <v>1.0003E-2</v>
          </cell>
          <cell r="G43">
            <v>1050.72</v>
          </cell>
        </row>
        <row r="44">
          <cell r="A44" t="str">
            <v xml:space="preserve">Madison </v>
          </cell>
          <cell r="B44" t="str">
            <v>Charles I.</v>
          </cell>
          <cell r="E44">
            <v>5.0249999999999996E-2</v>
          </cell>
          <cell r="F44">
            <v>0.30937399999999998</v>
          </cell>
          <cell r="G44">
            <v>32496.720000000001</v>
          </cell>
        </row>
        <row r="45">
          <cell r="A45" t="str">
            <v>Smith</v>
          </cell>
          <cell r="B45" t="str">
            <v>Mark L.</v>
          </cell>
          <cell r="E45">
            <v>4.02E-2</v>
          </cell>
          <cell r="F45">
            <v>0.247499</v>
          </cell>
          <cell r="G45">
            <v>25997.360000000001</v>
          </cell>
        </row>
        <row r="46">
          <cell r="A46" t="str">
            <v>Bowker</v>
          </cell>
          <cell r="B46" t="str">
            <v>Ross E.</v>
          </cell>
          <cell r="E46">
            <v>4.02E-2</v>
          </cell>
          <cell r="F46">
            <v>0.247499</v>
          </cell>
          <cell r="G46">
            <v>25997.360000000001</v>
          </cell>
        </row>
        <row r="47">
          <cell r="A47" t="str">
            <v>Funk</v>
          </cell>
          <cell r="B47" t="str">
            <v>Richard W., Jr.</v>
          </cell>
          <cell r="E47">
            <v>1.6750000000000001E-2</v>
          </cell>
          <cell r="F47">
            <v>0.10312499999999999</v>
          </cell>
          <cell r="G47">
            <v>10832.28</v>
          </cell>
        </row>
        <row r="48">
          <cell r="A48" t="str">
            <v>Paradis</v>
          </cell>
          <cell r="B48" t="str">
            <v>Dianne A.</v>
          </cell>
          <cell r="E48">
            <v>6.6999999999999994E-3</v>
          </cell>
          <cell r="F48">
            <v>4.1250000000000002E-2</v>
          </cell>
          <cell r="G48">
            <v>4332.91</v>
          </cell>
        </row>
        <row r="49">
          <cell r="A49" t="str">
            <v>Wright</v>
          </cell>
          <cell r="B49" t="str">
            <v>Christina V.</v>
          </cell>
          <cell r="E49">
            <v>6.6999999999999994E-3</v>
          </cell>
          <cell r="F49">
            <v>4.1250000000000002E-2</v>
          </cell>
          <cell r="G49">
            <v>4332.91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rage"/>
      <sheetName val="Office-Industrial"/>
      <sheetName val="Apartment"/>
      <sheetName val="Industrial"/>
      <sheetName val="Marina"/>
      <sheetName val="Shell Value"/>
      <sheetName val="cost"/>
      <sheetName val="Cost (Tx)"/>
      <sheetName val="Cost Approa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ense History - A"/>
      <sheetName val="Expense History - B"/>
      <sheetName val="Expense History - C"/>
      <sheetName val="Expense History - G"/>
      <sheetName val="Expense History - L"/>
      <sheetName val="Expense History - M"/>
      <sheetName val="B-Cash Flow"/>
      <sheetName val="Synopsis"/>
      <sheetName val="Insurable Value - A"/>
      <sheetName val="Insurable Value - G"/>
      <sheetName val="Insurable Value - C"/>
      <sheetName val="Insurable Value - L"/>
      <sheetName val="Insurable Value - M"/>
      <sheetName val="G-Sales"/>
      <sheetName val="C-Sales"/>
      <sheetName val="L-Sales"/>
      <sheetName val="M-Sales"/>
      <sheetName val="G-Rents"/>
      <sheetName val="C-Rents"/>
      <sheetName val="L-Rents"/>
      <sheetName val="M-Rents"/>
      <sheetName val="Sheet3"/>
      <sheetName val="Garage"/>
      <sheetName val="97-149"/>
      <sheetName val="DB Termination LC"/>
      <sheetName val="Market Rents"/>
      <sheetName val="Input Pa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 Comps"/>
      <sheetName val="Sales Value"/>
      <sheetName val="Land Value"/>
      <sheetName val="Cap Rate"/>
      <sheetName val="Rent Comps"/>
      <sheetName val="Direct Cap"/>
      <sheetName val="Final Value"/>
      <sheetName val="Value Comparis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lgChooseHotel"/>
      <sheetName val="Procedures"/>
      <sheetName val="Welcome"/>
      <sheetName val="Perfclaus"/>
      <sheetName val="05AMF-YE Proj"/>
      <sheetName val="AFC - Variances"/>
      <sheetName val="Total"/>
      <sheetName val="Rooms"/>
      <sheetName val="F&amp;B"/>
      <sheetName val="Casino"/>
      <sheetName val="PBX"/>
      <sheetName val="Spa"/>
      <sheetName val="Garage"/>
      <sheetName val="Liquor"/>
      <sheetName val="Valet"/>
      <sheetName val="Condo"/>
      <sheetName val="ExibHall"/>
      <sheetName val="BizCenter"/>
      <sheetName val="Rentals"/>
      <sheetName val="Gift"/>
      <sheetName val="Flower"/>
      <sheetName val="GuestSvc"/>
      <sheetName val="Recreation"/>
      <sheetName val="Golf"/>
      <sheetName val="Catamaran"/>
      <sheetName val="Tennis"/>
      <sheetName val="Stables"/>
      <sheetName val="UnionStation"/>
      <sheetName val="Tower"/>
      <sheetName val="Other"/>
      <sheetName val="A&amp;G"/>
      <sheetName val="Marketing"/>
      <sheetName val="HL&amp;P"/>
      <sheetName val="R&amp;M"/>
      <sheetName val="PT&amp;EB"/>
      <sheetName val="Laundry"/>
      <sheetName val="Mall"/>
      <sheetName val="EST1"/>
      <sheetName val="LocalMktg"/>
      <sheetName val="F&amp;BRevenueFactors"/>
      <sheetName val="Forecast %"/>
      <sheetName val="Expenses"/>
      <sheetName val="Lists"/>
      <sheetName val="market potential"/>
      <sheetName val="Occ and Rate"/>
      <sheetName val="Cost Approa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Set Up"/>
      <sheetName val="2-Primary Comp."/>
      <sheetName val="3-Secondary Comp."/>
      <sheetName val="4-BrkdwnYear"/>
      <sheetName val="5-Hist. Mrkt. Sum."/>
      <sheetName val="6-Hist. Mrkt. Sum. - Segment"/>
      <sheetName val="7-Mrkt Pene - Base Year"/>
      <sheetName val="8-Mrkt Pene - Hist."/>
      <sheetName val="9-Proposed Add."/>
      <sheetName val="Latent"/>
      <sheetName val="10-Proj. Growth"/>
      <sheetName val="11-MP Analysis"/>
      <sheetName val="12-R. Test"/>
      <sheetName val="13-ADR"/>
      <sheetName val="ADR-Backup"/>
      <sheetName val="14-Fins"/>
      <sheetName val="15-SOR"/>
      <sheetName val="16-POR"/>
      <sheetName val="17-DCF"/>
      <sheetName val="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"/>
      <sheetName val="Historic Market"/>
      <sheetName val="Market Report"/>
      <sheetName val="YTD Market Report"/>
      <sheetName val="Property Summary"/>
      <sheetName val="Projected Occupancy"/>
      <sheetName val="Projected Rate"/>
      <sheetName val="Historical Financials"/>
      <sheetName val="Comparable Financials"/>
      <sheetName val="HOST"/>
      <sheetName val="Projected CF"/>
      <sheetName val="Look, Mom, NO HANDS!"/>
      <sheetName val="Valuation"/>
      <sheetName val="System Tools"/>
      <sheetName val="DlgIncrement"/>
      <sheetName val="DlgAbout"/>
      <sheetName val="DlgProject"/>
      <sheetName val="ihmModMain"/>
      <sheetName val="IHMModPrint"/>
      <sheetName val="IHMModSys"/>
      <sheetName val="IHMModXLA"/>
      <sheetName val="Line_Item_Unhide"/>
      <sheetName val="POR_PAR_POS"/>
      <sheetName val="Line_Item_Hide"/>
    </sheetNames>
    <sheetDataSet>
      <sheetData sheetId="0">
        <row r="6">
          <cell r="C6" t="str">
            <v>Sheraton JFK</v>
          </cell>
        </row>
        <row r="7">
          <cell r="C7" t="str">
            <v>Jamaica</v>
          </cell>
        </row>
        <row r="8">
          <cell r="C8" t="str">
            <v>NY</v>
          </cell>
        </row>
        <row r="9">
          <cell r="C9">
            <v>184</v>
          </cell>
        </row>
        <row r="10">
          <cell r="C10">
            <v>2004</v>
          </cell>
        </row>
        <row r="12">
          <cell r="C12">
            <v>2002</v>
          </cell>
        </row>
        <row r="14">
          <cell r="C14" t="str">
            <v>MSR</v>
          </cell>
        </row>
        <row r="15">
          <cell r="C15" t="str">
            <v>TAC</v>
          </cell>
        </row>
        <row r="19">
          <cell r="C19" t="str">
            <v>3.0</v>
          </cell>
        </row>
        <row r="21">
          <cell r="C21" t="str">
            <v>Sheraton JFK - Jamaica, NY</v>
          </cell>
        </row>
        <row r="22">
          <cell r="C22" t="str">
            <v>Jamaica, NY</v>
          </cell>
        </row>
      </sheetData>
      <sheetData sheetId="1">
        <row r="6">
          <cell r="C6" t="str">
            <v>Sheraton JFK</v>
          </cell>
          <cell r="BD6">
            <v>2002</v>
          </cell>
        </row>
        <row r="7">
          <cell r="BD7">
            <v>2001</v>
          </cell>
        </row>
        <row r="8">
          <cell r="BD8">
            <v>2000</v>
          </cell>
        </row>
        <row r="9">
          <cell r="BD9">
            <v>1999</v>
          </cell>
        </row>
        <row r="10">
          <cell r="BD10">
            <v>1998</v>
          </cell>
        </row>
        <row r="11">
          <cell r="BD11" t="str">
            <v>YTD 2003</v>
          </cell>
        </row>
        <row r="12">
          <cell r="BD12" t="str">
            <v>YTD 2002</v>
          </cell>
        </row>
        <row r="13">
          <cell r="BD13">
            <v>1</v>
          </cell>
        </row>
      </sheetData>
      <sheetData sheetId="2">
        <row r="5">
          <cell r="A5" t="str">
            <v>Base Year is 2002</v>
          </cell>
        </row>
      </sheetData>
      <sheetData sheetId="3">
        <row r="3">
          <cell r="A3" t="str">
            <v>Project Rate Growth by</v>
          </cell>
        </row>
      </sheetData>
      <sheetData sheetId="4">
        <row r="3">
          <cell r="A3" t="str">
            <v>Project Rate Growth by</v>
          </cell>
        </row>
      </sheetData>
      <sheetData sheetId="5">
        <row r="5">
          <cell r="A5" t="str">
            <v>Base Year is 2002</v>
          </cell>
          <cell r="D5" t="str">
            <v>Roomnights</v>
          </cell>
          <cell r="J5" t="str">
            <v>Overall</v>
          </cell>
        </row>
        <row r="6">
          <cell r="A6" t="str">
            <v>Property</v>
          </cell>
          <cell r="B6" t="str">
            <v>Rooms</v>
          </cell>
          <cell r="C6" t="str">
            <v>Occupancy</v>
          </cell>
          <cell r="D6" t="str">
            <v>Total</v>
          </cell>
          <cell r="E6" t="str">
            <v>Transient</v>
          </cell>
          <cell r="F6" t="str">
            <v>Group</v>
          </cell>
          <cell r="G6" t="str">
            <v>Contracted</v>
          </cell>
          <cell r="H6" t="str">
            <v>Other</v>
          </cell>
          <cell r="I6" t="str">
            <v>Not Used</v>
          </cell>
          <cell r="J6" t="str">
            <v>Penetration</v>
          </cell>
        </row>
        <row r="7">
          <cell r="A7" t="str">
            <v>Sheraton JFK</v>
          </cell>
          <cell r="B7">
            <v>184</v>
          </cell>
          <cell r="C7">
            <v>0.67900000000000005</v>
          </cell>
          <cell r="D7">
            <v>45601.64</v>
          </cell>
          <cell r="E7">
            <v>29641.065999999999</v>
          </cell>
          <cell r="F7">
            <v>10032.3608</v>
          </cell>
          <cell r="G7">
            <v>5928.2132000000001</v>
          </cell>
          <cell r="H7">
            <v>0</v>
          </cell>
          <cell r="I7">
            <v>0</v>
          </cell>
          <cell r="J7">
            <v>1.1423816368113853</v>
          </cell>
        </row>
        <row r="8">
          <cell r="A8" t="str">
            <v>Radisson JFK</v>
          </cell>
          <cell r="B8">
            <v>386</v>
          </cell>
          <cell r="C8">
            <v>0.76700000000000002</v>
          </cell>
          <cell r="D8">
            <v>108062.63</v>
          </cell>
          <cell r="E8">
            <v>54031.315000000002</v>
          </cell>
          <cell r="F8">
            <v>32418.789000000001</v>
          </cell>
          <cell r="G8">
            <v>21612.526000000002</v>
          </cell>
          <cell r="H8">
            <v>0</v>
          </cell>
          <cell r="I8">
            <v>0</v>
          </cell>
          <cell r="J8">
            <v>1.2904369888576324</v>
          </cell>
        </row>
        <row r="9">
          <cell r="A9" t="str">
            <v>Holiday Inn</v>
          </cell>
          <cell r="B9">
            <v>360</v>
          </cell>
          <cell r="C9">
            <v>0.79200000000000004</v>
          </cell>
          <cell r="D9">
            <v>109272.24</v>
          </cell>
          <cell r="E9">
            <v>41627.520000000004</v>
          </cell>
          <cell r="F9">
            <v>36424.080000000002</v>
          </cell>
          <cell r="G9">
            <v>31220.639999999999</v>
          </cell>
          <cell r="H9">
            <v>0</v>
          </cell>
          <cell r="I9">
            <v>0</v>
          </cell>
          <cell r="J9">
            <v>1.3324981684162254</v>
          </cell>
        </row>
        <row r="10">
          <cell r="A10" t="str">
            <v>Ramada Plaza</v>
          </cell>
          <cell r="B10">
            <v>311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A11" t="str">
            <v xml:space="preserve">Hampton Inn </v>
          </cell>
          <cell r="B11">
            <v>216</v>
          </cell>
          <cell r="C11">
            <v>0.73499999999999999</v>
          </cell>
          <cell r="D11">
            <v>57947.399999999994</v>
          </cell>
          <cell r="E11">
            <v>28973.699999999997</v>
          </cell>
          <cell r="F11">
            <v>11589.48</v>
          </cell>
          <cell r="G11">
            <v>17384.219999999998</v>
          </cell>
          <cell r="H11">
            <v>0</v>
          </cell>
          <cell r="I11">
            <v>0</v>
          </cell>
          <cell r="J11">
            <v>1.2365986790226333</v>
          </cell>
        </row>
        <row r="12">
          <cell r="A12" t="str">
            <v>Courtyard by Marriott</v>
          </cell>
          <cell r="B12">
            <v>166</v>
          </cell>
          <cell r="C12">
            <v>0.76800000000000002</v>
          </cell>
          <cell r="D12">
            <v>46533.120000000003</v>
          </cell>
          <cell r="E12">
            <v>30246.528000000002</v>
          </cell>
          <cell r="F12">
            <v>16286.592000000001</v>
          </cell>
          <cell r="G12">
            <v>0</v>
          </cell>
          <cell r="H12">
            <v>0</v>
          </cell>
          <cell r="I12">
            <v>0</v>
          </cell>
          <cell r="J12">
            <v>1.2921194360399761</v>
          </cell>
        </row>
        <row r="13">
          <cell r="A13" t="str">
            <v>Doubletree Club</v>
          </cell>
          <cell r="B13">
            <v>110</v>
          </cell>
          <cell r="C13">
            <v>0.60199999999999998</v>
          </cell>
          <cell r="D13">
            <v>24170.3</v>
          </cell>
          <cell r="E13">
            <v>10876.635</v>
          </cell>
          <cell r="F13">
            <v>7251.0899999999992</v>
          </cell>
          <cell r="G13">
            <v>6042.5749999999998</v>
          </cell>
          <cell r="H13">
            <v>0</v>
          </cell>
          <cell r="I13">
            <v>0</v>
          </cell>
          <cell r="J13">
            <v>1.0128332037709187</v>
          </cell>
        </row>
        <row r="14">
          <cell r="A14" t="str">
            <v>La Quinta</v>
          </cell>
          <cell r="B14">
            <v>72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A15" t="str">
            <v>Comp8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A16" t="str">
            <v>Comp9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 t="str">
            <v>Comp10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A18" t="str">
            <v>Comp11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A19" t="str">
            <v>Comp12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 t="str">
            <v>Comp13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A21" t="str">
            <v>Comp14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A22" t="str">
            <v>Comp15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A23" t="str">
            <v>Comp16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A24" t="str">
            <v>Comp17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A25" t="str">
            <v>Comp18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A26" t="str">
            <v>Comp19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A27" t="str">
            <v>Comp20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A28" t="str">
            <v>Comp21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 t="str">
            <v>Comp22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 t="str">
            <v>Comp23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A31" t="str">
            <v>Comp24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A32" t="str">
            <v>Comp25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A33" t="str">
            <v>T O T A L</v>
          </cell>
          <cell r="B33">
            <v>1805</v>
          </cell>
          <cell r="C33">
            <v>0.59437229916897505</v>
          </cell>
          <cell r="D33">
            <v>391587.33</v>
          </cell>
          <cell r="E33">
            <v>195396.764</v>
          </cell>
          <cell r="F33">
            <v>114002.3918</v>
          </cell>
          <cell r="G33">
            <v>82188.174199999994</v>
          </cell>
          <cell r="H33">
            <v>0</v>
          </cell>
          <cell r="I33">
            <v>0</v>
          </cell>
        </row>
        <row r="36">
          <cell r="A36" t="str">
            <v>Projected Guestroom Supply</v>
          </cell>
          <cell r="B36">
            <v>2002</v>
          </cell>
          <cell r="C36">
            <v>2004</v>
          </cell>
          <cell r="D36">
            <v>2005</v>
          </cell>
          <cell r="E36">
            <v>2006</v>
          </cell>
          <cell r="F36">
            <v>2007</v>
          </cell>
          <cell r="G36">
            <v>2008</v>
          </cell>
          <cell r="H36">
            <v>2009</v>
          </cell>
          <cell r="I36">
            <v>2010</v>
          </cell>
          <cell r="J36">
            <v>2011</v>
          </cell>
          <cell r="K36">
            <v>2012</v>
          </cell>
          <cell r="L36">
            <v>2013</v>
          </cell>
          <cell r="M36">
            <v>2014</v>
          </cell>
        </row>
        <row r="37">
          <cell r="A37" t="str">
            <v>Sheraton JFK</v>
          </cell>
          <cell r="B37">
            <v>184</v>
          </cell>
          <cell r="C37">
            <v>184</v>
          </cell>
          <cell r="D37">
            <v>184</v>
          </cell>
          <cell r="E37">
            <v>184</v>
          </cell>
          <cell r="F37">
            <v>184</v>
          </cell>
          <cell r="G37">
            <v>184</v>
          </cell>
          <cell r="H37">
            <v>184</v>
          </cell>
          <cell r="I37">
            <v>184</v>
          </cell>
          <cell r="J37">
            <v>184</v>
          </cell>
          <cell r="K37">
            <v>184</v>
          </cell>
          <cell r="L37">
            <v>184</v>
          </cell>
          <cell r="M37">
            <v>184</v>
          </cell>
        </row>
        <row r="38">
          <cell r="A38" t="str">
            <v>Radisson JFK</v>
          </cell>
          <cell r="B38">
            <v>386</v>
          </cell>
          <cell r="C38">
            <v>386</v>
          </cell>
          <cell r="D38">
            <v>386</v>
          </cell>
          <cell r="E38">
            <v>386</v>
          </cell>
          <cell r="F38">
            <v>386</v>
          </cell>
          <cell r="G38">
            <v>386</v>
          </cell>
          <cell r="H38">
            <v>386</v>
          </cell>
          <cell r="I38">
            <v>386</v>
          </cell>
          <cell r="J38">
            <v>386</v>
          </cell>
          <cell r="K38">
            <v>386</v>
          </cell>
          <cell r="L38">
            <v>386</v>
          </cell>
          <cell r="M38">
            <v>386</v>
          </cell>
        </row>
        <row r="39">
          <cell r="A39" t="str">
            <v>Holiday Inn</v>
          </cell>
          <cell r="B39">
            <v>360</v>
          </cell>
          <cell r="C39">
            <v>360</v>
          </cell>
          <cell r="D39">
            <v>360</v>
          </cell>
          <cell r="E39">
            <v>360</v>
          </cell>
          <cell r="F39">
            <v>360</v>
          </cell>
          <cell r="G39">
            <v>360</v>
          </cell>
          <cell r="H39">
            <v>360</v>
          </cell>
          <cell r="I39">
            <v>360</v>
          </cell>
          <cell r="J39">
            <v>360</v>
          </cell>
          <cell r="K39">
            <v>360</v>
          </cell>
          <cell r="L39">
            <v>360</v>
          </cell>
          <cell r="M39">
            <v>360</v>
          </cell>
        </row>
        <row r="40">
          <cell r="A40" t="str">
            <v>Ramada Plaza</v>
          </cell>
          <cell r="B40">
            <v>311</v>
          </cell>
          <cell r="C40">
            <v>311</v>
          </cell>
          <cell r="D40">
            <v>311</v>
          </cell>
          <cell r="E40">
            <v>311</v>
          </cell>
          <cell r="F40">
            <v>311</v>
          </cell>
          <cell r="G40">
            <v>311</v>
          </cell>
          <cell r="H40">
            <v>311</v>
          </cell>
          <cell r="I40">
            <v>311</v>
          </cell>
          <cell r="J40">
            <v>311</v>
          </cell>
          <cell r="K40">
            <v>311</v>
          </cell>
          <cell r="L40">
            <v>311</v>
          </cell>
          <cell r="M40">
            <v>311</v>
          </cell>
        </row>
        <row r="41">
          <cell r="A41" t="str">
            <v xml:space="preserve">Hampton Inn </v>
          </cell>
          <cell r="B41">
            <v>216</v>
          </cell>
          <cell r="C41">
            <v>216</v>
          </cell>
          <cell r="D41">
            <v>216</v>
          </cell>
          <cell r="E41">
            <v>216</v>
          </cell>
          <cell r="F41">
            <v>216</v>
          </cell>
          <cell r="G41">
            <v>216</v>
          </cell>
          <cell r="H41">
            <v>216</v>
          </cell>
          <cell r="I41">
            <v>216</v>
          </cell>
          <cell r="J41">
            <v>216</v>
          </cell>
          <cell r="K41">
            <v>216</v>
          </cell>
          <cell r="L41">
            <v>216</v>
          </cell>
          <cell r="M41">
            <v>216</v>
          </cell>
        </row>
        <row r="42">
          <cell r="A42" t="str">
            <v>Courtyard by Marriott</v>
          </cell>
          <cell r="B42">
            <v>166</v>
          </cell>
          <cell r="C42">
            <v>166</v>
          </cell>
          <cell r="D42">
            <v>166</v>
          </cell>
          <cell r="E42">
            <v>166</v>
          </cell>
          <cell r="F42">
            <v>166</v>
          </cell>
          <cell r="G42">
            <v>166</v>
          </cell>
          <cell r="H42">
            <v>166</v>
          </cell>
          <cell r="I42">
            <v>166</v>
          </cell>
          <cell r="J42">
            <v>166</v>
          </cell>
          <cell r="K42">
            <v>166</v>
          </cell>
          <cell r="L42">
            <v>166</v>
          </cell>
          <cell r="M42">
            <v>166</v>
          </cell>
        </row>
        <row r="43">
          <cell r="A43" t="str">
            <v>Doubletree Club</v>
          </cell>
          <cell r="B43">
            <v>110</v>
          </cell>
          <cell r="C43">
            <v>110</v>
          </cell>
          <cell r="D43">
            <v>110</v>
          </cell>
          <cell r="E43">
            <v>110</v>
          </cell>
          <cell r="F43">
            <v>110</v>
          </cell>
          <cell r="G43">
            <v>110</v>
          </cell>
          <cell r="H43">
            <v>110</v>
          </cell>
          <cell r="I43">
            <v>110</v>
          </cell>
          <cell r="J43">
            <v>110</v>
          </cell>
          <cell r="K43">
            <v>110</v>
          </cell>
          <cell r="L43">
            <v>110</v>
          </cell>
          <cell r="M43">
            <v>110</v>
          </cell>
        </row>
        <row r="44">
          <cell r="A44" t="str">
            <v>La Quinta</v>
          </cell>
          <cell r="B44">
            <v>72</v>
          </cell>
          <cell r="C44">
            <v>72</v>
          </cell>
          <cell r="D44">
            <v>72</v>
          </cell>
          <cell r="E44">
            <v>72</v>
          </cell>
          <cell r="F44">
            <v>72</v>
          </cell>
          <cell r="G44">
            <v>72</v>
          </cell>
          <cell r="H44">
            <v>72</v>
          </cell>
          <cell r="I44">
            <v>72</v>
          </cell>
          <cell r="J44">
            <v>72</v>
          </cell>
          <cell r="K44">
            <v>72</v>
          </cell>
          <cell r="L44">
            <v>72</v>
          </cell>
          <cell r="M44">
            <v>72</v>
          </cell>
        </row>
        <row r="45">
          <cell r="A45" t="str">
            <v>Comp8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Comp9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A47" t="str">
            <v>Comp10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 t="str">
            <v>Comp11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A49" t="str">
            <v>Comp12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 t="str">
            <v>Comp13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A51" t="str">
            <v>Comp14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 t="str">
            <v>Comp15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A53" t="str">
            <v>Comp16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A54" t="str">
            <v>Comp17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 t="str">
            <v>Comp18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A56" t="str">
            <v>Comp19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A57" t="str">
            <v>Comp20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 t="str">
            <v>Comp21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 t="str">
            <v>Comp22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A60" t="str">
            <v>Comp23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A61" t="str">
            <v>Comp24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A62" t="str">
            <v>Comp25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A63" t="str">
            <v>Addition/Deletion 1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A64" t="str">
            <v>Addition/Deletion 2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A65" t="str">
            <v>Addition/Deletion 3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A66" t="str">
            <v>Addition/Deletion 4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A67" t="str">
            <v>Addition/Deletion 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A68" t="str">
            <v>Projected Guestroom Supply</v>
          </cell>
          <cell r="B68">
            <v>1805</v>
          </cell>
          <cell r="C68">
            <v>1805</v>
          </cell>
          <cell r="D68">
            <v>1805</v>
          </cell>
          <cell r="E68">
            <v>1805</v>
          </cell>
          <cell r="F68">
            <v>1805</v>
          </cell>
          <cell r="G68">
            <v>1805</v>
          </cell>
          <cell r="H68">
            <v>1805</v>
          </cell>
          <cell r="I68">
            <v>1805</v>
          </cell>
          <cell r="J68">
            <v>1805</v>
          </cell>
          <cell r="K68">
            <v>1805</v>
          </cell>
          <cell r="L68">
            <v>1805</v>
          </cell>
          <cell r="M68">
            <v>1805</v>
          </cell>
        </row>
        <row r="69">
          <cell r="A69" t="str">
            <v>Percent Change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A72" t="str">
            <v>Demand Growth Rates</v>
          </cell>
          <cell r="B72">
            <v>2004</v>
          </cell>
          <cell r="C72">
            <v>2005</v>
          </cell>
          <cell r="D72">
            <v>2006</v>
          </cell>
          <cell r="E72">
            <v>2007</v>
          </cell>
          <cell r="F72">
            <v>2008</v>
          </cell>
          <cell r="G72">
            <v>2009</v>
          </cell>
          <cell r="H72">
            <v>2010</v>
          </cell>
          <cell r="I72">
            <v>2011</v>
          </cell>
          <cell r="J72">
            <v>2012</v>
          </cell>
          <cell r="K72">
            <v>2013</v>
          </cell>
          <cell r="L72">
            <v>2014</v>
          </cell>
        </row>
        <row r="73">
          <cell r="A73" t="str">
            <v>Transient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A74" t="str">
            <v>Group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A75" t="str">
            <v>Contracted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A76" t="str">
            <v>Other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A77" t="str">
            <v>Not Used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A78" t="str">
            <v>Overall</v>
          </cell>
          <cell r="B78">
            <v>-8.427238951114191E-7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1">
          <cell r="A81" t="str">
            <v>Extraordinary Demand</v>
          </cell>
          <cell r="B81">
            <v>2002</v>
          </cell>
          <cell r="C81">
            <v>2004</v>
          </cell>
          <cell r="D81">
            <v>2005</v>
          </cell>
          <cell r="E81">
            <v>2006</v>
          </cell>
          <cell r="F81">
            <v>2007</v>
          </cell>
          <cell r="G81">
            <v>2008</v>
          </cell>
          <cell r="H81">
            <v>2009</v>
          </cell>
          <cell r="I81">
            <v>2010</v>
          </cell>
          <cell r="J81">
            <v>2011</v>
          </cell>
          <cell r="K81">
            <v>2012</v>
          </cell>
          <cell r="L81">
            <v>2013</v>
          </cell>
          <cell r="M81">
            <v>2014</v>
          </cell>
        </row>
        <row r="82">
          <cell r="A82" t="str">
            <v>Transient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A83" t="str">
            <v>Group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A84" t="str">
            <v>Contracted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Other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A86" t="str">
            <v>Not Used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A87" t="str">
            <v>Total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90">
          <cell r="A90" t="str">
            <v>Projected Roomnight Demand</v>
          </cell>
          <cell r="B90">
            <v>2002</v>
          </cell>
          <cell r="C90">
            <v>2004</v>
          </cell>
          <cell r="D90">
            <v>2005</v>
          </cell>
          <cell r="E90">
            <v>2006</v>
          </cell>
          <cell r="F90">
            <v>2007</v>
          </cell>
          <cell r="G90">
            <v>2008</v>
          </cell>
          <cell r="H90">
            <v>2009</v>
          </cell>
          <cell r="I90">
            <v>2010</v>
          </cell>
          <cell r="J90">
            <v>2011</v>
          </cell>
          <cell r="K90">
            <v>2012</v>
          </cell>
          <cell r="L90">
            <v>2013</v>
          </cell>
          <cell r="M90">
            <v>2014</v>
          </cell>
        </row>
        <row r="91">
          <cell r="A91" t="str">
            <v>Transient</v>
          </cell>
          <cell r="B91">
            <v>195396.764</v>
          </cell>
          <cell r="C91">
            <v>195397</v>
          </cell>
          <cell r="D91">
            <v>195397</v>
          </cell>
          <cell r="E91">
            <v>195397</v>
          </cell>
          <cell r="F91">
            <v>195397</v>
          </cell>
          <cell r="G91">
            <v>195397</v>
          </cell>
          <cell r="H91">
            <v>195397</v>
          </cell>
          <cell r="I91">
            <v>195397</v>
          </cell>
          <cell r="J91">
            <v>195397</v>
          </cell>
          <cell r="K91">
            <v>195397</v>
          </cell>
          <cell r="L91">
            <v>195397</v>
          </cell>
          <cell r="M91">
            <v>195397</v>
          </cell>
        </row>
        <row r="92">
          <cell r="A92" t="str">
            <v>Group</v>
          </cell>
          <cell r="B92">
            <v>114002.3918</v>
          </cell>
          <cell r="C92">
            <v>114002</v>
          </cell>
          <cell r="D92">
            <v>114002</v>
          </cell>
          <cell r="E92">
            <v>114002</v>
          </cell>
          <cell r="F92">
            <v>114002</v>
          </cell>
          <cell r="G92">
            <v>114002</v>
          </cell>
          <cell r="H92">
            <v>114002</v>
          </cell>
          <cell r="I92">
            <v>114002</v>
          </cell>
          <cell r="J92">
            <v>114002</v>
          </cell>
          <cell r="K92">
            <v>114002</v>
          </cell>
          <cell r="L92">
            <v>114002</v>
          </cell>
          <cell r="M92">
            <v>114002</v>
          </cell>
        </row>
        <row r="93">
          <cell r="A93" t="str">
            <v>Contracted</v>
          </cell>
          <cell r="B93">
            <v>82188.174199999994</v>
          </cell>
          <cell r="C93">
            <v>82188</v>
          </cell>
          <cell r="D93">
            <v>82188</v>
          </cell>
          <cell r="E93">
            <v>82188</v>
          </cell>
          <cell r="F93">
            <v>82188</v>
          </cell>
          <cell r="G93">
            <v>82188</v>
          </cell>
          <cell r="H93">
            <v>82188</v>
          </cell>
          <cell r="I93">
            <v>82188</v>
          </cell>
          <cell r="J93">
            <v>82188</v>
          </cell>
          <cell r="K93">
            <v>82188</v>
          </cell>
          <cell r="L93">
            <v>82188</v>
          </cell>
          <cell r="M93">
            <v>82188</v>
          </cell>
        </row>
        <row r="94">
          <cell r="A94" t="str">
            <v>Other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A95" t="str">
            <v>Not Used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A96" t="str">
            <v>Total</v>
          </cell>
          <cell r="B96">
            <v>391587.33</v>
          </cell>
          <cell r="C96">
            <v>391587</v>
          </cell>
          <cell r="D96">
            <v>391587</v>
          </cell>
          <cell r="E96">
            <v>391587</v>
          </cell>
          <cell r="F96">
            <v>391587</v>
          </cell>
          <cell r="G96">
            <v>391587</v>
          </cell>
          <cell r="H96">
            <v>391587</v>
          </cell>
          <cell r="I96">
            <v>391587</v>
          </cell>
          <cell r="J96">
            <v>391587</v>
          </cell>
          <cell r="K96">
            <v>391587</v>
          </cell>
          <cell r="L96">
            <v>391587</v>
          </cell>
          <cell r="M96">
            <v>391587</v>
          </cell>
        </row>
        <row r="97">
          <cell r="A97" t="str">
            <v>Market Occupancy</v>
          </cell>
          <cell r="B97">
            <v>0.59437229916897505</v>
          </cell>
          <cell r="C97">
            <v>0.59437179827723596</v>
          </cell>
          <cell r="D97">
            <v>0.59437179827723596</v>
          </cell>
          <cell r="E97">
            <v>0.59437179827723596</v>
          </cell>
          <cell r="F97">
            <v>0.59437179827723596</v>
          </cell>
          <cell r="G97">
            <v>0.59437179827723596</v>
          </cell>
          <cell r="H97">
            <v>0.59437179827723596</v>
          </cell>
          <cell r="I97">
            <v>0.59437179827723596</v>
          </cell>
          <cell r="J97">
            <v>0.59437179827723596</v>
          </cell>
          <cell r="K97">
            <v>0.59437179827723596</v>
          </cell>
          <cell r="L97">
            <v>0.59437179827723596</v>
          </cell>
          <cell r="M97">
            <v>0.59437179827723596</v>
          </cell>
        </row>
        <row r="100">
          <cell r="A100" t="str">
            <v>Transient</v>
          </cell>
          <cell r="B100" t="str">
            <v>2002(Historical)</v>
          </cell>
          <cell r="F100">
            <v>2004</v>
          </cell>
          <cell r="J100">
            <v>2005</v>
          </cell>
          <cell r="N100">
            <v>2006</v>
          </cell>
          <cell r="R100">
            <v>2007</v>
          </cell>
          <cell r="V100">
            <v>2008</v>
          </cell>
          <cell r="Z100">
            <v>2009</v>
          </cell>
          <cell r="AD100">
            <v>2010</v>
          </cell>
          <cell r="AH100">
            <v>2011</v>
          </cell>
          <cell r="AL100">
            <v>2012</v>
          </cell>
          <cell r="AP100">
            <v>2013</v>
          </cell>
          <cell r="AT100">
            <v>2014</v>
          </cell>
        </row>
        <row r="101">
          <cell r="A101" t="str">
            <v>Property</v>
          </cell>
          <cell r="B101" t="str">
            <v>Fair Share</v>
          </cell>
          <cell r="C101" t="str">
            <v>Penetration</v>
          </cell>
          <cell r="D101" t="str">
            <v>Mkt. Share</v>
          </cell>
          <cell r="E101" t="str">
            <v>Rmnights</v>
          </cell>
          <cell r="F101" t="str">
            <v>Fair Share</v>
          </cell>
          <cell r="G101" t="str">
            <v>Penetration</v>
          </cell>
          <cell r="H101" t="str">
            <v>Mkt. Share</v>
          </cell>
          <cell r="I101" t="str">
            <v>Rmnights</v>
          </cell>
          <cell r="J101" t="str">
            <v>Fair Share</v>
          </cell>
          <cell r="K101" t="str">
            <v>Penetration</v>
          </cell>
          <cell r="L101" t="str">
            <v>Mkt. Share</v>
          </cell>
          <cell r="M101" t="str">
            <v>Rmnights</v>
          </cell>
          <cell r="N101" t="str">
            <v>Fair Share</v>
          </cell>
          <cell r="O101" t="str">
            <v>Penetration</v>
          </cell>
          <cell r="P101" t="str">
            <v>Mkt. Share</v>
          </cell>
          <cell r="Q101" t="str">
            <v>Rmnights</v>
          </cell>
          <cell r="R101" t="str">
            <v>Fair Share</v>
          </cell>
          <cell r="S101" t="str">
            <v>Penetration</v>
          </cell>
          <cell r="T101" t="str">
            <v>Mkt. Share</v>
          </cell>
          <cell r="U101" t="str">
            <v>Rmnights</v>
          </cell>
          <cell r="V101" t="str">
            <v>Fair Share</v>
          </cell>
          <cell r="W101" t="str">
            <v>Penetration</v>
          </cell>
          <cell r="X101" t="str">
            <v>Mkt. Share</v>
          </cell>
          <cell r="Y101" t="str">
            <v>Rmnights</v>
          </cell>
          <cell r="Z101" t="str">
            <v>Fair Share</v>
          </cell>
          <cell r="AA101" t="str">
            <v>Penetration</v>
          </cell>
          <cell r="AB101" t="str">
            <v>Mkt. Share</v>
          </cell>
          <cell r="AC101" t="str">
            <v>Rmnights</v>
          </cell>
          <cell r="AD101" t="str">
            <v>Fair Share</v>
          </cell>
          <cell r="AE101" t="str">
            <v>Penetration</v>
          </cell>
          <cell r="AF101" t="str">
            <v>Mkt. Share</v>
          </cell>
          <cell r="AG101" t="str">
            <v>Rmnights</v>
          </cell>
          <cell r="AH101" t="str">
            <v>Fair Share</v>
          </cell>
          <cell r="AI101" t="str">
            <v>Penetration</v>
          </cell>
          <cell r="AJ101" t="str">
            <v>Mkt. Share</v>
          </cell>
          <cell r="AK101" t="str">
            <v>Rmnights</v>
          </cell>
          <cell r="AL101" t="str">
            <v>Fair Share</v>
          </cell>
          <cell r="AM101" t="str">
            <v>Penetration</v>
          </cell>
          <cell r="AN101" t="str">
            <v>Mkt. Share</v>
          </cell>
          <cell r="AO101" t="str">
            <v>Rmnights</v>
          </cell>
          <cell r="AP101" t="str">
            <v>Fair Share</v>
          </cell>
          <cell r="AQ101" t="str">
            <v>Penetration</v>
          </cell>
          <cell r="AR101" t="str">
            <v>Mkt. Share</v>
          </cell>
          <cell r="AS101" t="str">
            <v>Rmnights</v>
          </cell>
          <cell r="AT101" t="str">
            <v>Fair Share</v>
          </cell>
          <cell r="AU101" t="str">
            <v>Penetration</v>
          </cell>
          <cell r="AV101" t="str">
            <v>Mkt. Share</v>
          </cell>
          <cell r="AW101" t="str">
            <v>Rmnights</v>
          </cell>
        </row>
        <row r="102">
          <cell r="A102" t="str">
            <v>Sheraton JFK</v>
          </cell>
          <cell r="B102">
            <v>0.10193905817174516</v>
          </cell>
          <cell r="C102">
            <v>1.488112739420802</v>
          </cell>
          <cell r="D102">
            <v>0.15169681110993219</v>
          </cell>
          <cell r="E102">
            <v>29641.065999999999</v>
          </cell>
          <cell r="F102">
            <v>0.10193905817174516</v>
          </cell>
          <cell r="G102">
            <v>1.488112739420802</v>
          </cell>
          <cell r="H102">
            <v>0.15169681110993219</v>
          </cell>
          <cell r="I102">
            <v>29641.101800447421</v>
          </cell>
          <cell r="J102">
            <v>0.10193905817174516</v>
          </cell>
          <cell r="K102">
            <v>1.488112739420802</v>
          </cell>
          <cell r="L102">
            <v>0.15169681110993219</v>
          </cell>
          <cell r="M102">
            <v>29641.101800447421</v>
          </cell>
          <cell r="N102">
            <v>0.10193905817174516</v>
          </cell>
          <cell r="O102">
            <v>1.488112739420802</v>
          </cell>
          <cell r="P102">
            <v>0.15169681110993219</v>
          </cell>
          <cell r="Q102">
            <v>29641.101800447421</v>
          </cell>
          <cell r="R102">
            <v>0.10193905817174516</v>
          </cell>
          <cell r="S102">
            <v>1.488112739420802</v>
          </cell>
          <cell r="T102">
            <v>0.15169681110993219</v>
          </cell>
          <cell r="U102">
            <v>29641.101800447421</v>
          </cell>
          <cell r="V102">
            <v>0.10193905817174516</v>
          </cell>
          <cell r="W102">
            <v>1.488112739420802</v>
          </cell>
          <cell r="X102">
            <v>0.15169681110993219</v>
          </cell>
          <cell r="Y102">
            <v>29641.101800447421</v>
          </cell>
          <cell r="Z102">
            <v>0.10193905817174516</v>
          </cell>
          <cell r="AA102">
            <v>1.488112739420802</v>
          </cell>
          <cell r="AB102">
            <v>0.15169681110993219</v>
          </cell>
          <cell r="AC102">
            <v>29641.101800447421</v>
          </cell>
          <cell r="AD102">
            <v>0.10193905817174516</v>
          </cell>
          <cell r="AE102">
            <v>1.488112739420802</v>
          </cell>
          <cell r="AF102">
            <v>0.15169681110993219</v>
          </cell>
          <cell r="AG102">
            <v>29641.101800447421</v>
          </cell>
          <cell r="AH102">
            <v>0.10193905817174516</v>
          </cell>
          <cell r="AI102">
            <v>1.488112739420802</v>
          </cell>
          <cell r="AJ102">
            <v>0.15169681110993219</v>
          </cell>
          <cell r="AK102">
            <v>29641.101800447421</v>
          </cell>
          <cell r="AL102">
            <v>0.10193905817174516</v>
          </cell>
          <cell r="AM102">
            <v>1.488112739420802</v>
          </cell>
          <cell r="AN102">
            <v>0.15169681110993219</v>
          </cell>
          <cell r="AO102">
            <v>29641.101800447421</v>
          </cell>
          <cell r="AP102">
            <v>0.10193905817174516</v>
          </cell>
          <cell r="AQ102">
            <v>1.488112739420802</v>
          </cell>
          <cell r="AR102">
            <v>0.15169681110993219</v>
          </cell>
          <cell r="AS102">
            <v>29641.101800447421</v>
          </cell>
          <cell r="AT102">
            <v>0.10193905817174516</v>
          </cell>
          <cell r="AU102">
            <v>1.488112739420802</v>
          </cell>
          <cell r="AV102">
            <v>0.15169681110993219</v>
          </cell>
          <cell r="AW102">
            <v>29641.101800447421</v>
          </cell>
        </row>
        <row r="103">
          <cell r="A103" t="str">
            <v>Radisson JFK</v>
          </cell>
          <cell r="B103">
            <v>0.21385041551246536</v>
          </cell>
          <cell r="C103">
            <v>1.293058197729416</v>
          </cell>
          <cell r="D103">
            <v>0.27652103286623519</v>
          </cell>
          <cell r="E103">
            <v>54031.315000000002</v>
          </cell>
          <cell r="F103">
            <v>0.21385041551246536</v>
          </cell>
          <cell r="G103">
            <v>1.293058197729416</v>
          </cell>
          <cell r="H103">
            <v>0.27652103286623519</v>
          </cell>
          <cell r="I103">
            <v>54031.380258963756</v>
          </cell>
          <cell r="J103">
            <v>0.21385041551246536</v>
          </cell>
          <cell r="K103">
            <v>1.293058197729416</v>
          </cell>
          <cell r="L103">
            <v>0.27652103286623519</v>
          </cell>
          <cell r="M103">
            <v>54031.380258963756</v>
          </cell>
          <cell r="N103">
            <v>0.21385041551246536</v>
          </cell>
          <cell r="O103">
            <v>1.293058197729416</v>
          </cell>
          <cell r="P103">
            <v>0.27652103286623519</v>
          </cell>
          <cell r="Q103">
            <v>54031.380258963756</v>
          </cell>
          <cell r="R103">
            <v>0.21385041551246536</v>
          </cell>
          <cell r="S103">
            <v>1.293058197729416</v>
          </cell>
          <cell r="T103">
            <v>0.27652103286623519</v>
          </cell>
          <cell r="U103">
            <v>54031.380258963756</v>
          </cell>
          <cell r="V103">
            <v>0.21385041551246536</v>
          </cell>
          <cell r="W103">
            <v>1.293058197729416</v>
          </cell>
          <cell r="X103">
            <v>0.27652103286623519</v>
          </cell>
          <cell r="Y103">
            <v>54031.380258963756</v>
          </cell>
          <cell r="Z103">
            <v>0.21385041551246536</v>
          </cell>
          <cell r="AA103">
            <v>1.293058197729416</v>
          </cell>
          <cell r="AB103">
            <v>0.27652103286623519</v>
          </cell>
          <cell r="AC103">
            <v>54031.380258963756</v>
          </cell>
          <cell r="AD103">
            <v>0.21385041551246536</v>
          </cell>
          <cell r="AE103">
            <v>1.293058197729416</v>
          </cell>
          <cell r="AF103">
            <v>0.27652103286623519</v>
          </cell>
          <cell r="AG103">
            <v>54031.380258963756</v>
          </cell>
          <cell r="AH103">
            <v>0.21385041551246536</v>
          </cell>
          <cell r="AI103">
            <v>1.293058197729416</v>
          </cell>
          <cell r="AJ103">
            <v>0.27652103286623519</v>
          </cell>
          <cell r="AK103">
            <v>54031.380258963756</v>
          </cell>
          <cell r="AL103">
            <v>0.21385041551246536</v>
          </cell>
          <cell r="AM103">
            <v>1.293058197729416</v>
          </cell>
          <cell r="AN103">
            <v>0.27652103286623519</v>
          </cell>
          <cell r="AO103">
            <v>54031.380258963756</v>
          </cell>
          <cell r="AP103">
            <v>0.21385041551246536</v>
          </cell>
          <cell r="AQ103">
            <v>1.293058197729416</v>
          </cell>
          <cell r="AR103">
            <v>0.27652103286623519</v>
          </cell>
          <cell r="AS103">
            <v>54031.380258963756</v>
          </cell>
          <cell r="AT103">
            <v>0.21385041551246536</v>
          </cell>
          <cell r="AU103">
            <v>1.293058197729416</v>
          </cell>
          <cell r="AV103">
            <v>0.27652103286623519</v>
          </cell>
          <cell r="AW103">
            <v>54031.380258963756</v>
          </cell>
        </row>
        <row r="104">
          <cell r="A104" t="str">
            <v>Holiday Inn</v>
          </cell>
          <cell r="B104">
            <v>0.1994459833795014</v>
          </cell>
          <cell r="C104">
            <v>1.0681638514750429</v>
          </cell>
          <cell r="D104">
            <v>0.21304098976787561</v>
          </cell>
          <cell r="E104">
            <v>41627.520000000004</v>
          </cell>
          <cell r="F104">
            <v>0.1994459833795014</v>
          </cell>
          <cell r="G104">
            <v>1.0681638514750429</v>
          </cell>
          <cell r="H104">
            <v>0.21304098976787561</v>
          </cell>
          <cell r="I104">
            <v>41627.570277673592</v>
          </cell>
          <cell r="J104">
            <v>0.1994459833795014</v>
          </cell>
          <cell r="K104">
            <v>1.0681638514750429</v>
          </cell>
          <cell r="L104">
            <v>0.21304098976787561</v>
          </cell>
          <cell r="M104">
            <v>41627.570277673592</v>
          </cell>
          <cell r="N104">
            <v>0.1994459833795014</v>
          </cell>
          <cell r="O104">
            <v>1.0681638514750429</v>
          </cell>
          <cell r="P104">
            <v>0.21304098976787561</v>
          </cell>
          <cell r="Q104">
            <v>41627.570277673592</v>
          </cell>
          <cell r="R104">
            <v>0.1994459833795014</v>
          </cell>
          <cell r="S104">
            <v>1.0681638514750429</v>
          </cell>
          <cell r="T104">
            <v>0.21304098976787561</v>
          </cell>
          <cell r="U104">
            <v>41627.570277673592</v>
          </cell>
          <cell r="V104">
            <v>0.1994459833795014</v>
          </cell>
          <cell r="W104">
            <v>1.0681638514750429</v>
          </cell>
          <cell r="X104">
            <v>0.21304098976787561</v>
          </cell>
          <cell r="Y104">
            <v>41627.570277673592</v>
          </cell>
          <cell r="Z104">
            <v>0.1994459833795014</v>
          </cell>
          <cell r="AA104">
            <v>1.0681638514750429</v>
          </cell>
          <cell r="AB104">
            <v>0.21304098976787561</v>
          </cell>
          <cell r="AC104">
            <v>41627.570277673592</v>
          </cell>
          <cell r="AD104">
            <v>0.1994459833795014</v>
          </cell>
          <cell r="AE104">
            <v>1.0681638514750429</v>
          </cell>
          <cell r="AF104">
            <v>0.21304098976787561</v>
          </cell>
          <cell r="AG104">
            <v>41627.570277673592</v>
          </cell>
          <cell r="AH104">
            <v>0.1994459833795014</v>
          </cell>
          <cell r="AI104">
            <v>1.0681638514750429</v>
          </cell>
          <cell r="AJ104">
            <v>0.21304098976787561</v>
          </cell>
          <cell r="AK104">
            <v>41627.570277673592</v>
          </cell>
          <cell r="AL104">
            <v>0.1994459833795014</v>
          </cell>
          <cell r="AM104">
            <v>1.0681638514750429</v>
          </cell>
          <cell r="AN104">
            <v>0.21304098976787561</v>
          </cell>
          <cell r="AO104">
            <v>41627.570277673592</v>
          </cell>
          <cell r="AP104">
            <v>0.1994459833795014</v>
          </cell>
          <cell r="AQ104">
            <v>1.0681638514750429</v>
          </cell>
          <cell r="AR104">
            <v>0.21304098976787561</v>
          </cell>
          <cell r="AS104">
            <v>41627.570277673592</v>
          </cell>
          <cell r="AT104">
            <v>0.1994459833795014</v>
          </cell>
          <cell r="AU104">
            <v>1.0681638514750429</v>
          </cell>
          <cell r="AV104">
            <v>0.21304098976787561</v>
          </cell>
          <cell r="AW104">
            <v>41627.570277673592</v>
          </cell>
        </row>
        <row r="105">
          <cell r="A105" t="str">
            <v>Ramada Plaza</v>
          </cell>
          <cell r="B105">
            <v>0.17229916897506925</v>
          </cell>
          <cell r="C105">
            <v>0</v>
          </cell>
          <cell r="D105">
            <v>0</v>
          </cell>
          <cell r="E105">
            <v>0</v>
          </cell>
          <cell r="F105">
            <v>0.17229916897506925</v>
          </cell>
          <cell r="G105">
            <v>0</v>
          </cell>
          <cell r="H105">
            <v>0</v>
          </cell>
          <cell r="I105">
            <v>0</v>
          </cell>
          <cell r="J105">
            <v>0.17229916897506925</v>
          </cell>
          <cell r="K105">
            <v>0</v>
          </cell>
          <cell r="L105">
            <v>0</v>
          </cell>
          <cell r="M105">
            <v>0</v>
          </cell>
          <cell r="N105">
            <v>0.17229916897506925</v>
          </cell>
          <cell r="O105">
            <v>0</v>
          </cell>
          <cell r="P105">
            <v>0</v>
          </cell>
          <cell r="Q105">
            <v>0</v>
          </cell>
          <cell r="R105">
            <v>0.17229916897506925</v>
          </cell>
          <cell r="S105">
            <v>0</v>
          </cell>
          <cell r="T105">
            <v>0</v>
          </cell>
          <cell r="U105">
            <v>0</v>
          </cell>
          <cell r="V105">
            <v>0.17229916897506925</v>
          </cell>
          <cell r="W105">
            <v>0</v>
          </cell>
          <cell r="X105">
            <v>0</v>
          </cell>
          <cell r="Y105">
            <v>0</v>
          </cell>
          <cell r="Z105">
            <v>0.17229916897506925</v>
          </cell>
          <cell r="AA105">
            <v>0</v>
          </cell>
          <cell r="AB105">
            <v>0</v>
          </cell>
          <cell r="AC105">
            <v>0</v>
          </cell>
          <cell r="AD105">
            <v>0.17229916897506925</v>
          </cell>
          <cell r="AE105">
            <v>0</v>
          </cell>
          <cell r="AF105">
            <v>0</v>
          </cell>
          <cell r="AG105">
            <v>0</v>
          </cell>
          <cell r="AH105">
            <v>0.17229916897506925</v>
          </cell>
          <cell r="AI105">
            <v>0</v>
          </cell>
          <cell r="AJ105">
            <v>0</v>
          </cell>
          <cell r="AK105">
            <v>0</v>
          </cell>
          <cell r="AL105">
            <v>0.17229916897506925</v>
          </cell>
          <cell r="AM105">
            <v>0</v>
          </cell>
          <cell r="AN105">
            <v>0</v>
          </cell>
          <cell r="AO105">
            <v>0</v>
          </cell>
          <cell r="AP105">
            <v>0.17229916897506925</v>
          </cell>
          <cell r="AQ105">
            <v>0</v>
          </cell>
          <cell r="AR105">
            <v>0</v>
          </cell>
          <cell r="AS105">
            <v>0</v>
          </cell>
          <cell r="AT105">
            <v>0.17229916897506925</v>
          </cell>
          <cell r="AU105">
            <v>0</v>
          </cell>
          <cell r="AV105">
            <v>0</v>
          </cell>
          <cell r="AW105">
            <v>0</v>
          </cell>
        </row>
        <row r="106">
          <cell r="A106" t="str">
            <v xml:space="preserve">Hampton Inn </v>
          </cell>
          <cell r="B106">
            <v>0.11966759002770083</v>
          </cell>
          <cell r="C106">
            <v>1.2391105284629993</v>
          </cell>
          <cell r="D106">
            <v>0.14828137071911793</v>
          </cell>
          <cell r="E106">
            <v>28973.699999999997</v>
          </cell>
          <cell r="F106">
            <v>0.11966759002770083</v>
          </cell>
          <cell r="G106">
            <v>1.2391105284629993</v>
          </cell>
          <cell r="H106">
            <v>0.14828137071911793</v>
          </cell>
          <cell r="I106">
            <v>28973.734994403487</v>
          </cell>
          <cell r="J106">
            <v>0.11966759002770083</v>
          </cell>
          <cell r="K106">
            <v>1.2391105284629993</v>
          </cell>
          <cell r="L106">
            <v>0.14828137071911793</v>
          </cell>
          <cell r="M106">
            <v>28973.734994403487</v>
          </cell>
          <cell r="N106">
            <v>0.11966759002770083</v>
          </cell>
          <cell r="O106">
            <v>1.2391105284629993</v>
          </cell>
          <cell r="P106">
            <v>0.14828137071911793</v>
          </cell>
          <cell r="Q106">
            <v>28973.734994403487</v>
          </cell>
          <cell r="R106">
            <v>0.11966759002770083</v>
          </cell>
          <cell r="S106">
            <v>1.2391105284629993</v>
          </cell>
          <cell r="T106">
            <v>0.14828137071911793</v>
          </cell>
          <cell r="U106">
            <v>28973.734994403487</v>
          </cell>
          <cell r="V106">
            <v>0.11966759002770083</v>
          </cell>
          <cell r="W106">
            <v>1.2391105284629993</v>
          </cell>
          <cell r="X106">
            <v>0.14828137071911793</v>
          </cell>
          <cell r="Y106">
            <v>28973.734994403487</v>
          </cell>
          <cell r="Z106">
            <v>0.11966759002770083</v>
          </cell>
          <cell r="AA106">
            <v>1.2391105284629993</v>
          </cell>
          <cell r="AB106">
            <v>0.14828137071911793</v>
          </cell>
          <cell r="AC106">
            <v>28973.734994403487</v>
          </cell>
          <cell r="AD106">
            <v>0.11966759002770083</v>
          </cell>
          <cell r="AE106">
            <v>1.2391105284629993</v>
          </cell>
          <cell r="AF106">
            <v>0.14828137071911793</v>
          </cell>
          <cell r="AG106">
            <v>28973.734994403487</v>
          </cell>
          <cell r="AH106">
            <v>0.11966759002770083</v>
          </cell>
          <cell r="AI106">
            <v>1.2391105284629993</v>
          </cell>
          <cell r="AJ106">
            <v>0.14828137071911793</v>
          </cell>
          <cell r="AK106">
            <v>28973.734994403487</v>
          </cell>
          <cell r="AL106">
            <v>0.11966759002770083</v>
          </cell>
          <cell r="AM106">
            <v>1.2391105284629993</v>
          </cell>
          <cell r="AN106">
            <v>0.14828137071911793</v>
          </cell>
          <cell r="AO106">
            <v>28973.734994403487</v>
          </cell>
          <cell r="AP106">
            <v>0.11966759002770083</v>
          </cell>
          <cell r="AQ106">
            <v>1.2391105284629993</v>
          </cell>
          <cell r="AR106">
            <v>0.14828137071911793</v>
          </cell>
          <cell r="AS106">
            <v>28973.734994403487</v>
          </cell>
          <cell r="AT106">
            <v>0.11966759002770083</v>
          </cell>
          <cell r="AU106">
            <v>1.2391105284629993</v>
          </cell>
          <cell r="AV106">
            <v>0.14828137071911793</v>
          </cell>
          <cell r="AW106">
            <v>28973.734994403487</v>
          </cell>
        </row>
        <row r="107">
          <cell r="A107" t="str">
            <v>Courtyard by Marriott</v>
          </cell>
          <cell r="B107">
            <v>9.1966759002770085E-2</v>
          </cell>
          <cell r="C107">
            <v>1.6831672811121887</v>
          </cell>
          <cell r="D107">
            <v>0.15479543970339243</v>
          </cell>
          <cell r="E107">
            <v>30246.528000000002</v>
          </cell>
          <cell r="F107">
            <v>9.1966759002770085E-2</v>
          </cell>
          <cell r="G107">
            <v>1.6831672811121887</v>
          </cell>
          <cell r="H107">
            <v>0.15479543970339243</v>
          </cell>
          <cell r="I107">
            <v>30246.564531723772</v>
          </cell>
          <cell r="J107">
            <v>9.1966759002770085E-2</v>
          </cell>
          <cell r="K107">
            <v>1.6831672811121887</v>
          </cell>
          <cell r="L107">
            <v>0.15479543970339243</v>
          </cell>
          <cell r="M107">
            <v>30246.564531723772</v>
          </cell>
          <cell r="N107">
            <v>9.1966759002770085E-2</v>
          </cell>
          <cell r="O107">
            <v>1.6831672811121887</v>
          </cell>
          <cell r="P107">
            <v>0.15479543970339243</v>
          </cell>
          <cell r="Q107">
            <v>30246.564531723772</v>
          </cell>
          <cell r="R107">
            <v>9.1966759002770085E-2</v>
          </cell>
          <cell r="S107">
            <v>1.6831672811121887</v>
          </cell>
          <cell r="T107">
            <v>0.15479543970339243</v>
          </cell>
          <cell r="U107">
            <v>30246.564531723772</v>
          </cell>
          <cell r="V107">
            <v>9.1966759002770085E-2</v>
          </cell>
          <cell r="W107">
            <v>1.6831672811121887</v>
          </cell>
          <cell r="X107">
            <v>0.15479543970339243</v>
          </cell>
          <cell r="Y107">
            <v>30246.564531723772</v>
          </cell>
          <cell r="Z107">
            <v>9.1966759002770085E-2</v>
          </cell>
          <cell r="AA107">
            <v>1.6831672811121887</v>
          </cell>
          <cell r="AB107">
            <v>0.15479543970339243</v>
          </cell>
          <cell r="AC107">
            <v>30246.564531723772</v>
          </cell>
          <cell r="AD107">
            <v>9.1966759002770085E-2</v>
          </cell>
          <cell r="AE107">
            <v>1.6831672811121887</v>
          </cell>
          <cell r="AF107">
            <v>0.15479543970339243</v>
          </cell>
          <cell r="AG107">
            <v>30246.564531723772</v>
          </cell>
          <cell r="AH107">
            <v>9.1966759002770085E-2</v>
          </cell>
          <cell r="AI107">
            <v>1.6831672811121887</v>
          </cell>
          <cell r="AJ107">
            <v>0.15479543970339243</v>
          </cell>
          <cell r="AK107">
            <v>30246.564531723772</v>
          </cell>
          <cell r="AL107">
            <v>9.1966759002770085E-2</v>
          </cell>
          <cell r="AM107">
            <v>1.6831672811121887</v>
          </cell>
          <cell r="AN107">
            <v>0.15479543970339243</v>
          </cell>
          <cell r="AO107">
            <v>30246.564531723772</v>
          </cell>
          <cell r="AP107">
            <v>9.1966759002770085E-2</v>
          </cell>
          <cell r="AQ107">
            <v>1.6831672811121887</v>
          </cell>
          <cell r="AR107">
            <v>0.15479543970339243</v>
          </cell>
          <cell r="AS107">
            <v>30246.564531723772</v>
          </cell>
          <cell r="AT107">
            <v>9.1966759002770085E-2</v>
          </cell>
          <cell r="AU107">
            <v>1.6831672811121887</v>
          </cell>
          <cell r="AV107">
            <v>0.15479543970339243</v>
          </cell>
          <cell r="AW107">
            <v>30246.564531723772</v>
          </cell>
        </row>
        <row r="108">
          <cell r="A108" t="str">
            <v>Doubletree Club</v>
          </cell>
          <cell r="B108">
            <v>6.0941828254847646E-2</v>
          </cell>
          <cell r="C108">
            <v>0.9134014752670111</v>
          </cell>
          <cell r="D108">
            <v>5.5664355833446658E-2</v>
          </cell>
          <cell r="E108">
            <v>10876.635</v>
          </cell>
          <cell r="F108">
            <v>6.0941828254847646E-2</v>
          </cell>
          <cell r="G108">
            <v>0.9134014752670111</v>
          </cell>
          <cell r="H108">
            <v>5.5664355833446658E-2</v>
          </cell>
          <cell r="I108">
            <v>10876.648136787977</v>
          </cell>
          <cell r="J108">
            <v>6.0941828254847646E-2</v>
          </cell>
          <cell r="K108">
            <v>0.9134014752670111</v>
          </cell>
          <cell r="L108">
            <v>5.5664355833446658E-2</v>
          </cell>
          <cell r="M108">
            <v>10876.648136787977</v>
          </cell>
          <cell r="N108">
            <v>6.0941828254847646E-2</v>
          </cell>
          <cell r="O108">
            <v>0.9134014752670111</v>
          </cell>
          <cell r="P108">
            <v>5.5664355833446658E-2</v>
          </cell>
          <cell r="Q108">
            <v>10876.648136787977</v>
          </cell>
          <cell r="R108">
            <v>6.0941828254847646E-2</v>
          </cell>
          <cell r="S108">
            <v>0.9134014752670111</v>
          </cell>
          <cell r="T108">
            <v>5.5664355833446658E-2</v>
          </cell>
          <cell r="U108">
            <v>10876.648136787977</v>
          </cell>
          <cell r="V108">
            <v>6.0941828254847646E-2</v>
          </cell>
          <cell r="W108">
            <v>0.9134014752670111</v>
          </cell>
          <cell r="X108">
            <v>5.5664355833446658E-2</v>
          </cell>
          <cell r="Y108">
            <v>10876.648136787977</v>
          </cell>
          <cell r="Z108">
            <v>6.0941828254847646E-2</v>
          </cell>
          <cell r="AA108">
            <v>0.9134014752670111</v>
          </cell>
          <cell r="AB108">
            <v>5.5664355833446658E-2</v>
          </cell>
          <cell r="AC108">
            <v>10876.648136787977</v>
          </cell>
          <cell r="AD108">
            <v>6.0941828254847646E-2</v>
          </cell>
          <cell r="AE108">
            <v>0.9134014752670111</v>
          </cell>
          <cell r="AF108">
            <v>5.5664355833446658E-2</v>
          </cell>
          <cell r="AG108">
            <v>10876.648136787977</v>
          </cell>
          <cell r="AH108">
            <v>6.0941828254847646E-2</v>
          </cell>
          <cell r="AI108">
            <v>0.9134014752670111</v>
          </cell>
          <cell r="AJ108">
            <v>5.5664355833446658E-2</v>
          </cell>
          <cell r="AK108">
            <v>10876.648136787977</v>
          </cell>
          <cell r="AL108">
            <v>6.0941828254847646E-2</v>
          </cell>
          <cell r="AM108">
            <v>0.9134014752670111</v>
          </cell>
          <cell r="AN108">
            <v>5.5664355833446658E-2</v>
          </cell>
          <cell r="AO108">
            <v>10876.648136787977</v>
          </cell>
          <cell r="AP108">
            <v>6.0941828254847646E-2</v>
          </cell>
          <cell r="AQ108">
            <v>0.9134014752670111</v>
          </cell>
          <cell r="AR108">
            <v>5.5664355833446658E-2</v>
          </cell>
          <cell r="AS108">
            <v>10876.648136787977</v>
          </cell>
          <cell r="AT108">
            <v>6.0941828254847646E-2</v>
          </cell>
          <cell r="AU108">
            <v>0.9134014752670111</v>
          </cell>
          <cell r="AV108">
            <v>5.5664355833446658E-2</v>
          </cell>
          <cell r="AW108">
            <v>10876.648136787977</v>
          </cell>
        </row>
        <row r="109">
          <cell r="A109" t="str">
            <v>La Quinta</v>
          </cell>
          <cell r="B109">
            <v>3.9889196675900275E-2</v>
          </cell>
          <cell r="C109">
            <v>0</v>
          </cell>
          <cell r="D109">
            <v>0</v>
          </cell>
          <cell r="E109">
            <v>0</v>
          </cell>
          <cell r="F109">
            <v>3.9889196675900275E-2</v>
          </cell>
          <cell r="G109">
            <v>0</v>
          </cell>
          <cell r="H109">
            <v>0</v>
          </cell>
          <cell r="I109">
            <v>0</v>
          </cell>
          <cell r="J109">
            <v>3.9889196675900275E-2</v>
          </cell>
          <cell r="K109">
            <v>0</v>
          </cell>
          <cell r="L109">
            <v>0</v>
          </cell>
          <cell r="M109">
            <v>0</v>
          </cell>
          <cell r="N109">
            <v>3.9889196675900275E-2</v>
          </cell>
          <cell r="O109">
            <v>0</v>
          </cell>
          <cell r="P109">
            <v>0</v>
          </cell>
          <cell r="Q109">
            <v>0</v>
          </cell>
          <cell r="R109">
            <v>3.9889196675900275E-2</v>
          </cell>
          <cell r="S109">
            <v>0</v>
          </cell>
          <cell r="T109">
            <v>0</v>
          </cell>
          <cell r="U109">
            <v>0</v>
          </cell>
          <cell r="V109">
            <v>3.9889196675900275E-2</v>
          </cell>
          <cell r="W109">
            <v>0</v>
          </cell>
          <cell r="X109">
            <v>0</v>
          </cell>
          <cell r="Y109">
            <v>0</v>
          </cell>
          <cell r="Z109">
            <v>3.9889196675900275E-2</v>
          </cell>
          <cell r="AA109">
            <v>0</v>
          </cell>
          <cell r="AB109">
            <v>0</v>
          </cell>
          <cell r="AC109">
            <v>0</v>
          </cell>
          <cell r="AD109">
            <v>3.9889196675900275E-2</v>
          </cell>
          <cell r="AE109">
            <v>0</v>
          </cell>
          <cell r="AF109">
            <v>0</v>
          </cell>
          <cell r="AG109">
            <v>0</v>
          </cell>
          <cell r="AH109">
            <v>3.9889196675900275E-2</v>
          </cell>
          <cell r="AI109">
            <v>0</v>
          </cell>
          <cell r="AJ109">
            <v>0</v>
          </cell>
          <cell r="AK109">
            <v>0</v>
          </cell>
          <cell r="AL109">
            <v>3.9889196675900275E-2</v>
          </cell>
          <cell r="AM109">
            <v>0</v>
          </cell>
          <cell r="AN109">
            <v>0</v>
          </cell>
          <cell r="AO109">
            <v>0</v>
          </cell>
          <cell r="AP109">
            <v>3.9889196675900275E-2</v>
          </cell>
          <cell r="AQ109">
            <v>0</v>
          </cell>
          <cell r="AR109">
            <v>0</v>
          </cell>
          <cell r="AS109">
            <v>0</v>
          </cell>
          <cell r="AT109">
            <v>3.9889196675900275E-2</v>
          </cell>
          <cell r="AU109">
            <v>0</v>
          </cell>
          <cell r="AV109">
            <v>0</v>
          </cell>
          <cell r="AW109">
            <v>0</v>
          </cell>
        </row>
        <row r="110">
          <cell r="A110" t="str">
            <v>Comp8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</row>
        <row r="111">
          <cell r="A111" t="str">
            <v>Comp9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</row>
        <row r="112">
          <cell r="A112" t="str">
            <v>Comp10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</row>
        <row r="113">
          <cell r="A113" t="str">
            <v>Comp11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</row>
        <row r="114">
          <cell r="A114" t="str">
            <v>Comp12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</row>
        <row r="115">
          <cell r="A115" t="str">
            <v>Comp13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</row>
        <row r="116">
          <cell r="A116" t="str">
            <v>Comp14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</row>
        <row r="117">
          <cell r="A117" t="str">
            <v>Comp15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</row>
        <row r="118">
          <cell r="A118" t="str">
            <v>Comp16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</row>
        <row r="119">
          <cell r="A119" t="str">
            <v>Comp17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</row>
        <row r="120">
          <cell r="A120" t="str">
            <v>Comp18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</row>
        <row r="121">
          <cell r="A121" t="str">
            <v>Comp19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</row>
        <row r="122">
          <cell r="A122" t="str">
            <v>Comp20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</row>
        <row r="123">
          <cell r="A123" t="str">
            <v>Comp21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</row>
        <row r="124">
          <cell r="A124" t="str">
            <v>Comp22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</row>
        <row r="125">
          <cell r="A125" t="str">
            <v>Comp23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</row>
        <row r="126">
          <cell r="A126" t="str">
            <v>Comp24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</row>
        <row r="127">
          <cell r="A127" t="str">
            <v>Comp25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</row>
        <row r="128">
          <cell r="A128" t="str">
            <v>Addition/Deletion 1</v>
          </cell>
          <cell r="B128">
            <v>0</v>
          </cell>
          <cell r="C128">
            <v>1</v>
          </cell>
          <cell r="D128">
            <v>0</v>
          </cell>
          <cell r="E128">
            <v>0</v>
          </cell>
          <cell r="F128">
            <v>0</v>
          </cell>
          <cell r="G128">
            <v>1</v>
          </cell>
          <cell r="H128">
            <v>0</v>
          </cell>
          <cell r="I128">
            <v>0</v>
          </cell>
          <cell r="J128">
            <v>0</v>
          </cell>
          <cell r="K128">
            <v>1</v>
          </cell>
          <cell r="L128">
            <v>0</v>
          </cell>
          <cell r="M128">
            <v>0</v>
          </cell>
          <cell r="N128">
            <v>0</v>
          </cell>
          <cell r="O128">
            <v>1</v>
          </cell>
          <cell r="P128">
            <v>0</v>
          </cell>
          <cell r="Q128">
            <v>0</v>
          </cell>
          <cell r="R128">
            <v>0</v>
          </cell>
          <cell r="S128">
            <v>1</v>
          </cell>
          <cell r="T128">
            <v>0</v>
          </cell>
          <cell r="U128">
            <v>0</v>
          </cell>
          <cell r="V128">
            <v>0</v>
          </cell>
          <cell r="W128">
            <v>1</v>
          </cell>
          <cell r="X128">
            <v>0</v>
          </cell>
          <cell r="Y128">
            <v>0</v>
          </cell>
          <cell r="Z128">
            <v>0</v>
          </cell>
          <cell r="AA128">
            <v>1</v>
          </cell>
          <cell r="AB128">
            <v>0</v>
          </cell>
          <cell r="AC128">
            <v>0</v>
          </cell>
          <cell r="AD128">
            <v>0</v>
          </cell>
          <cell r="AE128">
            <v>1</v>
          </cell>
          <cell r="AF128">
            <v>0</v>
          </cell>
          <cell r="AG128">
            <v>0</v>
          </cell>
          <cell r="AH128">
            <v>0</v>
          </cell>
          <cell r="AI128">
            <v>1</v>
          </cell>
          <cell r="AJ128">
            <v>0</v>
          </cell>
          <cell r="AK128">
            <v>0</v>
          </cell>
          <cell r="AL128">
            <v>0</v>
          </cell>
          <cell r="AM128">
            <v>1</v>
          </cell>
          <cell r="AN128">
            <v>0</v>
          </cell>
          <cell r="AO128">
            <v>0</v>
          </cell>
          <cell r="AP128">
            <v>0</v>
          </cell>
          <cell r="AQ128">
            <v>1</v>
          </cell>
          <cell r="AR128">
            <v>0</v>
          </cell>
          <cell r="AS128">
            <v>0</v>
          </cell>
          <cell r="AT128">
            <v>0</v>
          </cell>
          <cell r="AU128">
            <v>1</v>
          </cell>
          <cell r="AV128">
            <v>0</v>
          </cell>
          <cell r="AW128">
            <v>0</v>
          </cell>
        </row>
        <row r="129">
          <cell r="A129" t="str">
            <v>Addition/Deletion 2</v>
          </cell>
          <cell r="B129">
            <v>0</v>
          </cell>
          <cell r="C129">
            <v>1</v>
          </cell>
          <cell r="D129">
            <v>0</v>
          </cell>
          <cell r="E129">
            <v>0</v>
          </cell>
          <cell r="F129">
            <v>0</v>
          </cell>
          <cell r="G129">
            <v>1</v>
          </cell>
          <cell r="H129">
            <v>0</v>
          </cell>
          <cell r="I129">
            <v>0</v>
          </cell>
          <cell r="J129">
            <v>0</v>
          </cell>
          <cell r="K129">
            <v>1</v>
          </cell>
          <cell r="L129">
            <v>0</v>
          </cell>
          <cell r="M129">
            <v>0</v>
          </cell>
          <cell r="N129">
            <v>0</v>
          </cell>
          <cell r="O129">
            <v>1</v>
          </cell>
          <cell r="P129">
            <v>0</v>
          </cell>
          <cell r="Q129">
            <v>0</v>
          </cell>
          <cell r="R129">
            <v>0</v>
          </cell>
          <cell r="S129">
            <v>1</v>
          </cell>
          <cell r="T129">
            <v>0</v>
          </cell>
          <cell r="U129">
            <v>0</v>
          </cell>
          <cell r="V129">
            <v>0</v>
          </cell>
          <cell r="W129">
            <v>1</v>
          </cell>
          <cell r="X129">
            <v>0</v>
          </cell>
          <cell r="Y129">
            <v>0</v>
          </cell>
          <cell r="Z129">
            <v>0</v>
          </cell>
          <cell r="AA129">
            <v>1</v>
          </cell>
          <cell r="AB129">
            <v>0</v>
          </cell>
          <cell r="AC129">
            <v>0</v>
          </cell>
          <cell r="AD129">
            <v>0</v>
          </cell>
          <cell r="AE129">
            <v>1</v>
          </cell>
          <cell r="AF129">
            <v>0</v>
          </cell>
          <cell r="AG129">
            <v>0</v>
          </cell>
          <cell r="AH129">
            <v>0</v>
          </cell>
          <cell r="AI129">
            <v>1</v>
          </cell>
          <cell r="AJ129">
            <v>0</v>
          </cell>
          <cell r="AK129">
            <v>0</v>
          </cell>
          <cell r="AL129">
            <v>0</v>
          </cell>
          <cell r="AM129">
            <v>1</v>
          </cell>
          <cell r="AN129">
            <v>0</v>
          </cell>
          <cell r="AO129">
            <v>0</v>
          </cell>
          <cell r="AP129">
            <v>0</v>
          </cell>
          <cell r="AQ129">
            <v>1</v>
          </cell>
          <cell r="AR129">
            <v>0</v>
          </cell>
          <cell r="AS129">
            <v>0</v>
          </cell>
          <cell r="AT129">
            <v>0</v>
          </cell>
          <cell r="AU129">
            <v>1</v>
          </cell>
          <cell r="AV129">
            <v>0</v>
          </cell>
          <cell r="AW129">
            <v>0</v>
          </cell>
        </row>
        <row r="130">
          <cell r="A130" t="str">
            <v>Addition/Deletion 3</v>
          </cell>
          <cell r="B130">
            <v>0</v>
          </cell>
          <cell r="C130">
            <v>1</v>
          </cell>
          <cell r="D130">
            <v>0</v>
          </cell>
          <cell r="E130">
            <v>0</v>
          </cell>
          <cell r="F130">
            <v>0</v>
          </cell>
          <cell r="G130">
            <v>1</v>
          </cell>
          <cell r="H130">
            <v>0</v>
          </cell>
          <cell r="I130">
            <v>0</v>
          </cell>
          <cell r="J130">
            <v>0</v>
          </cell>
          <cell r="K130">
            <v>1</v>
          </cell>
          <cell r="L130">
            <v>0</v>
          </cell>
          <cell r="M130">
            <v>0</v>
          </cell>
          <cell r="N130">
            <v>0</v>
          </cell>
          <cell r="O130">
            <v>1</v>
          </cell>
          <cell r="P130">
            <v>0</v>
          </cell>
          <cell r="Q130">
            <v>0</v>
          </cell>
          <cell r="R130">
            <v>0</v>
          </cell>
          <cell r="S130">
            <v>1</v>
          </cell>
          <cell r="T130">
            <v>0</v>
          </cell>
          <cell r="U130">
            <v>0</v>
          </cell>
          <cell r="V130">
            <v>0</v>
          </cell>
          <cell r="W130">
            <v>1</v>
          </cell>
          <cell r="X130">
            <v>0</v>
          </cell>
          <cell r="Y130">
            <v>0</v>
          </cell>
          <cell r="Z130">
            <v>0</v>
          </cell>
          <cell r="AA130">
            <v>1</v>
          </cell>
          <cell r="AB130">
            <v>0</v>
          </cell>
          <cell r="AC130">
            <v>0</v>
          </cell>
          <cell r="AD130">
            <v>0</v>
          </cell>
          <cell r="AE130">
            <v>1</v>
          </cell>
          <cell r="AF130">
            <v>0</v>
          </cell>
          <cell r="AG130">
            <v>0</v>
          </cell>
          <cell r="AH130">
            <v>0</v>
          </cell>
          <cell r="AI130">
            <v>1</v>
          </cell>
          <cell r="AJ130">
            <v>0</v>
          </cell>
          <cell r="AK130">
            <v>0</v>
          </cell>
          <cell r="AL130">
            <v>0</v>
          </cell>
          <cell r="AM130">
            <v>1</v>
          </cell>
          <cell r="AN130">
            <v>0</v>
          </cell>
          <cell r="AO130">
            <v>0</v>
          </cell>
          <cell r="AP130">
            <v>0</v>
          </cell>
          <cell r="AQ130">
            <v>1</v>
          </cell>
          <cell r="AR130">
            <v>0</v>
          </cell>
          <cell r="AS130">
            <v>0</v>
          </cell>
          <cell r="AT130">
            <v>0</v>
          </cell>
          <cell r="AU130">
            <v>1</v>
          </cell>
          <cell r="AV130">
            <v>0</v>
          </cell>
          <cell r="AW130">
            <v>0</v>
          </cell>
        </row>
        <row r="131">
          <cell r="A131" t="str">
            <v>Addition/Deletion 4</v>
          </cell>
          <cell r="B131">
            <v>0</v>
          </cell>
          <cell r="C131">
            <v>1</v>
          </cell>
          <cell r="D131">
            <v>0</v>
          </cell>
          <cell r="E131">
            <v>0</v>
          </cell>
          <cell r="F131">
            <v>0</v>
          </cell>
          <cell r="G131">
            <v>1</v>
          </cell>
          <cell r="H131">
            <v>0</v>
          </cell>
          <cell r="I131">
            <v>0</v>
          </cell>
          <cell r="J131">
            <v>0</v>
          </cell>
          <cell r="K131">
            <v>1</v>
          </cell>
          <cell r="L131">
            <v>0</v>
          </cell>
          <cell r="M131">
            <v>0</v>
          </cell>
          <cell r="N131">
            <v>0</v>
          </cell>
          <cell r="O131">
            <v>1</v>
          </cell>
          <cell r="P131">
            <v>0</v>
          </cell>
          <cell r="Q131">
            <v>0</v>
          </cell>
          <cell r="R131">
            <v>0</v>
          </cell>
          <cell r="S131">
            <v>1</v>
          </cell>
          <cell r="T131">
            <v>0</v>
          </cell>
          <cell r="U131">
            <v>0</v>
          </cell>
          <cell r="V131">
            <v>0</v>
          </cell>
          <cell r="W131">
            <v>1</v>
          </cell>
          <cell r="X131">
            <v>0</v>
          </cell>
          <cell r="Y131">
            <v>0</v>
          </cell>
          <cell r="Z131">
            <v>0</v>
          </cell>
          <cell r="AA131">
            <v>1</v>
          </cell>
          <cell r="AB131">
            <v>0</v>
          </cell>
          <cell r="AC131">
            <v>0</v>
          </cell>
          <cell r="AD131">
            <v>0</v>
          </cell>
          <cell r="AE131">
            <v>1</v>
          </cell>
          <cell r="AF131">
            <v>0</v>
          </cell>
          <cell r="AG131">
            <v>0</v>
          </cell>
          <cell r="AH131">
            <v>0</v>
          </cell>
          <cell r="AI131">
            <v>1</v>
          </cell>
          <cell r="AJ131">
            <v>0</v>
          </cell>
          <cell r="AK131">
            <v>0</v>
          </cell>
          <cell r="AL131">
            <v>0</v>
          </cell>
          <cell r="AM131">
            <v>1</v>
          </cell>
          <cell r="AN131">
            <v>0</v>
          </cell>
          <cell r="AO131">
            <v>0</v>
          </cell>
          <cell r="AP131">
            <v>0</v>
          </cell>
          <cell r="AQ131">
            <v>1</v>
          </cell>
          <cell r="AR131">
            <v>0</v>
          </cell>
          <cell r="AS131">
            <v>0</v>
          </cell>
          <cell r="AT131">
            <v>0</v>
          </cell>
          <cell r="AU131">
            <v>1</v>
          </cell>
          <cell r="AV131">
            <v>0</v>
          </cell>
          <cell r="AW131">
            <v>0</v>
          </cell>
        </row>
        <row r="132">
          <cell r="A132" t="str">
            <v>Addition/Deletion 5</v>
          </cell>
          <cell r="B132">
            <v>0</v>
          </cell>
          <cell r="C132">
            <v>1</v>
          </cell>
          <cell r="D132">
            <v>0</v>
          </cell>
          <cell r="E132">
            <v>0</v>
          </cell>
          <cell r="F132">
            <v>0</v>
          </cell>
          <cell r="G132">
            <v>1</v>
          </cell>
          <cell r="H132">
            <v>0</v>
          </cell>
          <cell r="I132">
            <v>0</v>
          </cell>
          <cell r="J132">
            <v>0</v>
          </cell>
          <cell r="K132">
            <v>1</v>
          </cell>
          <cell r="L132">
            <v>0</v>
          </cell>
          <cell r="M132">
            <v>0</v>
          </cell>
          <cell r="N132">
            <v>0</v>
          </cell>
          <cell r="O132">
            <v>1</v>
          </cell>
          <cell r="P132">
            <v>0</v>
          </cell>
          <cell r="Q132">
            <v>0</v>
          </cell>
          <cell r="R132">
            <v>0</v>
          </cell>
          <cell r="S132">
            <v>1</v>
          </cell>
          <cell r="T132">
            <v>0</v>
          </cell>
          <cell r="U132">
            <v>0</v>
          </cell>
          <cell r="V132">
            <v>0</v>
          </cell>
          <cell r="W132">
            <v>1</v>
          </cell>
          <cell r="X132">
            <v>0</v>
          </cell>
          <cell r="Y132">
            <v>0</v>
          </cell>
          <cell r="Z132">
            <v>0</v>
          </cell>
          <cell r="AA132">
            <v>1</v>
          </cell>
          <cell r="AB132">
            <v>0</v>
          </cell>
          <cell r="AC132">
            <v>0</v>
          </cell>
          <cell r="AD132">
            <v>0</v>
          </cell>
          <cell r="AE132">
            <v>1</v>
          </cell>
          <cell r="AF132">
            <v>0</v>
          </cell>
          <cell r="AG132">
            <v>0</v>
          </cell>
          <cell r="AH132">
            <v>0</v>
          </cell>
          <cell r="AI132">
            <v>1</v>
          </cell>
          <cell r="AJ132">
            <v>0</v>
          </cell>
          <cell r="AK132">
            <v>0</v>
          </cell>
          <cell r="AL132">
            <v>0</v>
          </cell>
          <cell r="AM132">
            <v>1</v>
          </cell>
          <cell r="AN132">
            <v>0</v>
          </cell>
          <cell r="AO132">
            <v>0</v>
          </cell>
          <cell r="AP132">
            <v>0</v>
          </cell>
          <cell r="AQ132">
            <v>1</v>
          </cell>
          <cell r="AR132">
            <v>0</v>
          </cell>
          <cell r="AS132">
            <v>0</v>
          </cell>
          <cell r="AT132">
            <v>0</v>
          </cell>
          <cell r="AU132">
            <v>1</v>
          </cell>
          <cell r="AV132">
            <v>0</v>
          </cell>
          <cell r="AW132">
            <v>0</v>
          </cell>
        </row>
        <row r="133">
          <cell r="A133" t="str">
            <v>Total</v>
          </cell>
          <cell r="B133">
            <v>1</v>
          </cell>
          <cell r="D133">
            <v>1</v>
          </cell>
          <cell r="E133">
            <v>195396.764</v>
          </cell>
          <cell r="F133">
            <v>1</v>
          </cell>
          <cell r="H133">
            <v>1</v>
          </cell>
          <cell r="I133">
            <v>195397.00000000003</v>
          </cell>
          <cell r="J133">
            <v>1</v>
          </cell>
          <cell r="L133">
            <v>1</v>
          </cell>
          <cell r="M133">
            <v>195397.00000000003</v>
          </cell>
          <cell r="N133">
            <v>1</v>
          </cell>
          <cell r="P133">
            <v>1</v>
          </cell>
          <cell r="Q133">
            <v>195397.00000000003</v>
          </cell>
          <cell r="R133">
            <v>1</v>
          </cell>
          <cell r="T133">
            <v>1</v>
          </cell>
          <cell r="U133">
            <v>195397.00000000003</v>
          </cell>
          <cell r="V133">
            <v>1</v>
          </cell>
          <cell r="X133">
            <v>1</v>
          </cell>
          <cell r="Y133">
            <v>195397.00000000003</v>
          </cell>
          <cell r="Z133">
            <v>1</v>
          </cell>
          <cell r="AB133">
            <v>1</v>
          </cell>
          <cell r="AC133">
            <v>195397.00000000003</v>
          </cell>
          <cell r="AD133">
            <v>1</v>
          </cell>
          <cell r="AF133">
            <v>1</v>
          </cell>
          <cell r="AG133">
            <v>195397.00000000003</v>
          </cell>
          <cell r="AH133">
            <v>1</v>
          </cell>
          <cell r="AJ133">
            <v>1</v>
          </cell>
          <cell r="AK133">
            <v>195397.00000000003</v>
          </cell>
          <cell r="AL133">
            <v>1</v>
          </cell>
          <cell r="AN133">
            <v>1</v>
          </cell>
          <cell r="AO133">
            <v>195397.00000000003</v>
          </cell>
          <cell r="AP133">
            <v>1</v>
          </cell>
          <cell r="AR133">
            <v>1</v>
          </cell>
          <cell r="AS133">
            <v>195397.00000000003</v>
          </cell>
          <cell r="AT133">
            <v>1</v>
          </cell>
          <cell r="AV133">
            <v>1</v>
          </cell>
          <cell r="AW133">
            <v>195397.00000000003</v>
          </cell>
        </row>
        <row r="136">
          <cell r="A136" t="str">
            <v>Group</v>
          </cell>
          <cell r="B136" t="str">
            <v>2002(Historical)</v>
          </cell>
          <cell r="F136">
            <v>2004</v>
          </cell>
          <cell r="J136">
            <v>2005</v>
          </cell>
          <cell r="N136">
            <v>2006</v>
          </cell>
          <cell r="R136">
            <v>2007</v>
          </cell>
          <cell r="V136">
            <v>2008</v>
          </cell>
          <cell r="Z136">
            <v>2009</v>
          </cell>
          <cell r="AD136">
            <v>2010</v>
          </cell>
          <cell r="AH136">
            <v>2011</v>
          </cell>
          <cell r="AL136">
            <v>2012</v>
          </cell>
          <cell r="AP136">
            <v>2013</v>
          </cell>
          <cell r="AT136">
            <v>2014</v>
          </cell>
        </row>
        <row r="137">
          <cell r="A137" t="str">
            <v>Property</v>
          </cell>
          <cell r="B137" t="str">
            <v>Fair Share</v>
          </cell>
          <cell r="C137" t="str">
            <v>Penetration</v>
          </cell>
          <cell r="D137" t="str">
            <v>Mkt. Share</v>
          </cell>
          <cell r="E137" t="str">
            <v>Rmnights</v>
          </cell>
          <cell r="F137" t="str">
            <v>Fair Share</v>
          </cell>
          <cell r="G137" t="str">
            <v>Penetration</v>
          </cell>
          <cell r="H137" t="str">
            <v>Mkt. Share</v>
          </cell>
          <cell r="I137" t="str">
            <v>Rmnights</v>
          </cell>
          <cell r="J137" t="str">
            <v>Fair Share</v>
          </cell>
          <cell r="K137" t="str">
            <v>Penetration</v>
          </cell>
          <cell r="L137" t="str">
            <v>Mkt. Share</v>
          </cell>
          <cell r="M137" t="str">
            <v>Rmnights</v>
          </cell>
          <cell r="N137" t="str">
            <v>Fair Share</v>
          </cell>
          <cell r="O137" t="str">
            <v>Penetration</v>
          </cell>
          <cell r="P137" t="str">
            <v>Mkt. Share</v>
          </cell>
          <cell r="Q137" t="str">
            <v>Rmnights</v>
          </cell>
          <cell r="R137" t="str">
            <v>Fair Share</v>
          </cell>
          <cell r="S137" t="str">
            <v>Penetration</v>
          </cell>
          <cell r="T137" t="str">
            <v>Mkt. Share</v>
          </cell>
          <cell r="U137" t="str">
            <v>Rmnights</v>
          </cell>
          <cell r="V137" t="str">
            <v>Fair Share</v>
          </cell>
          <cell r="W137" t="str">
            <v>Penetration</v>
          </cell>
          <cell r="X137" t="str">
            <v>Mkt. Share</v>
          </cell>
          <cell r="Y137" t="str">
            <v>Rmnights</v>
          </cell>
          <cell r="Z137" t="str">
            <v>Fair Share</v>
          </cell>
          <cell r="AA137" t="str">
            <v>Penetration</v>
          </cell>
          <cell r="AB137" t="str">
            <v>Mkt. Share</v>
          </cell>
          <cell r="AC137" t="str">
            <v>Rmnights</v>
          </cell>
          <cell r="AD137" t="str">
            <v>Fair Share</v>
          </cell>
          <cell r="AE137" t="str">
            <v>Penetration</v>
          </cell>
          <cell r="AF137" t="str">
            <v>Mkt. Share</v>
          </cell>
          <cell r="AG137" t="str">
            <v>Rmnights</v>
          </cell>
          <cell r="AH137" t="str">
            <v>Fair Share</v>
          </cell>
          <cell r="AI137" t="str">
            <v>Penetration</v>
          </cell>
          <cell r="AJ137" t="str">
            <v>Mkt. Share</v>
          </cell>
          <cell r="AK137" t="str">
            <v>Rmnights</v>
          </cell>
          <cell r="AL137" t="str">
            <v>Fair Share</v>
          </cell>
          <cell r="AM137" t="str">
            <v>Penetration</v>
          </cell>
          <cell r="AN137" t="str">
            <v>Mkt. Share</v>
          </cell>
          <cell r="AO137" t="str">
            <v>Rmnights</v>
          </cell>
          <cell r="AP137" t="str">
            <v>Fair Share</v>
          </cell>
          <cell r="AQ137" t="str">
            <v>Penetration</v>
          </cell>
          <cell r="AR137" t="str">
            <v>Mkt. Share</v>
          </cell>
          <cell r="AS137" t="str">
            <v>Rmnights</v>
          </cell>
          <cell r="AT137" t="str">
            <v>Fair Share</v>
          </cell>
          <cell r="AU137" t="str">
            <v>Penetration</v>
          </cell>
          <cell r="AV137" t="str">
            <v>Mkt. Share</v>
          </cell>
          <cell r="AW137" t="str">
            <v>Rmnights</v>
          </cell>
        </row>
        <row r="138">
          <cell r="A138" t="str">
            <v>Sheraton JFK</v>
          </cell>
          <cell r="B138">
            <v>0.10193905817174516</v>
          </cell>
          <cell r="C138">
            <v>0.86327380457644054</v>
          </cell>
          <cell r="D138">
            <v>8.8001318582861532E-2</v>
          </cell>
          <cell r="E138">
            <v>10032.3608</v>
          </cell>
          <cell r="F138">
            <v>0.10193905817174516</v>
          </cell>
          <cell r="G138">
            <v>0.86327380457644054</v>
          </cell>
          <cell r="H138">
            <v>8.8001318582861532E-2</v>
          </cell>
          <cell r="I138">
            <v>10032.326321083381</v>
          </cell>
          <cell r="J138">
            <v>0.10193905817174516</v>
          </cell>
          <cell r="K138">
            <v>0.86327380457644054</v>
          </cell>
          <cell r="L138">
            <v>8.8001318582861532E-2</v>
          </cell>
          <cell r="M138">
            <v>10032.326321083381</v>
          </cell>
          <cell r="N138">
            <v>0.10193905817174516</v>
          </cell>
          <cell r="O138">
            <v>0.86327380457644054</v>
          </cell>
          <cell r="P138">
            <v>8.8001318582861532E-2</v>
          </cell>
          <cell r="Q138">
            <v>10032.326321083381</v>
          </cell>
          <cell r="R138">
            <v>0.10193905817174516</v>
          </cell>
          <cell r="S138">
            <v>0.86327380457644054</v>
          </cell>
          <cell r="T138">
            <v>8.8001318582861532E-2</v>
          </cell>
          <cell r="U138">
            <v>10032.326321083381</v>
          </cell>
          <cell r="V138">
            <v>0.10193905817174516</v>
          </cell>
          <cell r="W138">
            <v>0.86327380457644054</v>
          </cell>
          <cell r="X138">
            <v>8.8001318582861532E-2</v>
          </cell>
          <cell r="Y138">
            <v>10032.326321083381</v>
          </cell>
          <cell r="Z138">
            <v>0.10193905817174516</v>
          </cell>
          <cell r="AA138">
            <v>0.86327380457644054</v>
          </cell>
          <cell r="AB138">
            <v>8.8001318582861532E-2</v>
          </cell>
          <cell r="AC138">
            <v>10032.326321083381</v>
          </cell>
          <cell r="AD138">
            <v>0.10193905817174516</v>
          </cell>
          <cell r="AE138">
            <v>0.86327380457644054</v>
          </cell>
          <cell r="AF138">
            <v>8.8001318582861532E-2</v>
          </cell>
          <cell r="AG138">
            <v>10032.326321083381</v>
          </cell>
          <cell r="AH138">
            <v>0.10193905817174516</v>
          </cell>
          <cell r="AI138">
            <v>0.86327380457644054</v>
          </cell>
          <cell r="AJ138">
            <v>8.8001318582861532E-2</v>
          </cell>
          <cell r="AK138">
            <v>10032.326321083381</v>
          </cell>
          <cell r="AL138">
            <v>0.10193905817174516</v>
          </cell>
          <cell r="AM138">
            <v>0.86327380457644054</v>
          </cell>
          <cell r="AN138">
            <v>8.8001318582861532E-2</v>
          </cell>
          <cell r="AO138">
            <v>10032.326321083381</v>
          </cell>
          <cell r="AP138">
            <v>0.10193905817174516</v>
          </cell>
          <cell r="AQ138">
            <v>0.86327380457644054</v>
          </cell>
          <cell r="AR138">
            <v>8.8001318582861532E-2</v>
          </cell>
          <cell r="AS138">
            <v>10032.326321083381</v>
          </cell>
          <cell r="AT138">
            <v>0.10193905817174516</v>
          </cell>
          <cell r="AU138">
            <v>0.86327380457644054</v>
          </cell>
          <cell r="AV138">
            <v>8.8001318582861532E-2</v>
          </cell>
          <cell r="AW138">
            <v>10032.326321083381</v>
          </cell>
        </row>
        <row r="139">
          <cell r="A139" t="str">
            <v>Radisson JFK</v>
          </cell>
          <cell r="B139">
            <v>0.21385041551246536</v>
          </cell>
          <cell r="C139">
            <v>1.3297583507366377</v>
          </cell>
          <cell r="D139">
            <v>0.28436937583620064</v>
          </cell>
          <cell r="E139">
            <v>32418.788999999997</v>
          </cell>
          <cell r="F139">
            <v>0.21385041551246536</v>
          </cell>
          <cell r="G139">
            <v>1.3297583507366377</v>
          </cell>
          <cell r="H139">
            <v>0.28436937583620064</v>
          </cell>
          <cell r="I139">
            <v>32418.677584078545</v>
          </cell>
          <cell r="J139">
            <v>0.21385041551246536</v>
          </cell>
          <cell r="K139">
            <v>1.3297583507366377</v>
          </cell>
          <cell r="L139">
            <v>0.28436937583620064</v>
          </cell>
          <cell r="M139">
            <v>32418.677584078545</v>
          </cell>
          <cell r="N139">
            <v>0.21385041551246536</v>
          </cell>
          <cell r="O139">
            <v>1.3297583507366377</v>
          </cell>
          <cell r="P139">
            <v>0.28436937583620064</v>
          </cell>
          <cell r="Q139">
            <v>32418.677584078545</v>
          </cell>
          <cell r="R139">
            <v>0.21385041551246536</v>
          </cell>
          <cell r="S139">
            <v>1.3297583507366377</v>
          </cell>
          <cell r="T139">
            <v>0.28436937583620064</v>
          </cell>
          <cell r="U139">
            <v>32418.677584078545</v>
          </cell>
          <cell r="V139">
            <v>0.21385041551246536</v>
          </cell>
          <cell r="W139">
            <v>1.3297583507366377</v>
          </cell>
          <cell r="X139">
            <v>0.28436937583620064</v>
          </cell>
          <cell r="Y139">
            <v>32418.677584078545</v>
          </cell>
          <cell r="Z139">
            <v>0.21385041551246536</v>
          </cell>
          <cell r="AA139">
            <v>1.3297583507366377</v>
          </cell>
          <cell r="AB139">
            <v>0.28436937583620064</v>
          </cell>
          <cell r="AC139">
            <v>32418.677584078545</v>
          </cell>
          <cell r="AD139">
            <v>0.21385041551246536</v>
          </cell>
          <cell r="AE139">
            <v>1.3297583507366377</v>
          </cell>
          <cell r="AF139">
            <v>0.28436937583620064</v>
          </cell>
          <cell r="AG139">
            <v>32418.677584078545</v>
          </cell>
          <cell r="AH139">
            <v>0.21385041551246536</v>
          </cell>
          <cell r="AI139">
            <v>1.3297583507366377</v>
          </cell>
          <cell r="AJ139">
            <v>0.28436937583620064</v>
          </cell>
          <cell r="AK139">
            <v>32418.677584078545</v>
          </cell>
          <cell r="AL139">
            <v>0.21385041551246536</v>
          </cell>
          <cell r="AM139">
            <v>1.3297583507366377</v>
          </cell>
          <cell r="AN139">
            <v>0.28436937583620064</v>
          </cell>
          <cell r="AO139">
            <v>32418.677584078545</v>
          </cell>
          <cell r="AP139">
            <v>0.21385041551246536</v>
          </cell>
          <cell r="AQ139">
            <v>1.3297583507366377</v>
          </cell>
          <cell r="AR139">
            <v>0.28436937583620064</v>
          </cell>
          <cell r="AS139">
            <v>32418.677584078545</v>
          </cell>
          <cell r="AT139">
            <v>0.21385041551246536</v>
          </cell>
          <cell r="AU139">
            <v>1.3297583507366377</v>
          </cell>
          <cell r="AV139">
            <v>0.28436937583620064</v>
          </cell>
          <cell r="AW139">
            <v>32418.677584078545</v>
          </cell>
        </row>
        <row r="140">
          <cell r="A140" t="str">
            <v>Holiday Inn</v>
          </cell>
          <cell r="B140">
            <v>0.1994459833795014</v>
          </cell>
          <cell r="C140">
            <v>1.6019513899356628</v>
          </cell>
          <cell r="D140">
            <v>0.31950277029187735</v>
          </cell>
          <cell r="E140">
            <v>36424.080000000002</v>
          </cell>
          <cell r="F140">
            <v>0.1994459833795014</v>
          </cell>
          <cell r="G140">
            <v>1.6019513899356628</v>
          </cell>
          <cell r="H140">
            <v>0.31950277029187735</v>
          </cell>
          <cell r="I140">
            <v>36423.9548188146</v>
          </cell>
          <cell r="J140">
            <v>0.1994459833795014</v>
          </cell>
          <cell r="K140">
            <v>1.6019513899356628</v>
          </cell>
          <cell r="L140">
            <v>0.31950277029187735</v>
          </cell>
          <cell r="M140">
            <v>36423.9548188146</v>
          </cell>
          <cell r="N140">
            <v>0.1994459833795014</v>
          </cell>
          <cell r="O140">
            <v>1.6019513899356628</v>
          </cell>
          <cell r="P140">
            <v>0.31950277029187735</v>
          </cell>
          <cell r="Q140">
            <v>36423.9548188146</v>
          </cell>
          <cell r="R140">
            <v>0.1994459833795014</v>
          </cell>
          <cell r="S140">
            <v>1.6019513899356628</v>
          </cell>
          <cell r="T140">
            <v>0.31950277029187735</v>
          </cell>
          <cell r="U140">
            <v>36423.9548188146</v>
          </cell>
          <cell r="V140">
            <v>0.1994459833795014</v>
          </cell>
          <cell r="W140">
            <v>1.6019513899356628</v>
          </cell>
          <cell r="X140">
            <v>0.31950277029187735</v>
          </cell>
          <cell r="Y140">
            <v>36423.9548188146</v>
          </cell>
          <cell r="Z140">
            <v>0.1994459833795014</v>
          </cell>
          <cell r="AA140">
            <v>1.6019513899356628</v>
          </cell>
          <cell r="AB140">
            <v>0.31950277029187735</v>
          </cell>
          <cell r="AC140">
            <v>36423.9548188146</v>
          </cell>
          <cell r="AD140">
            <v>0.1994459833795014</v>
          </cell>
          <cell r="AE140">
            <v>1.6019513899356628</v>
          </cell>
          <cell r="AF140">
            <v>0.31950277029187735</v>
          </cell>
          <cell r="AG140">
            <v>36423.9548188146</v>
          </cell>
          <cell r="AH140">
            <v>0.1994459833795014</v>
          </cell>
          <cell r="AI140">
            <v>1.6019513899356628</v>
          </cell>
          <cell r="AJ140">
            <v>0.31950277029187735</v>
          </cell>
          <cell r="AK140">
            <v>36423.9548188146</v>
          </cell>
          <cell r="AL140">
            <v>0.1994459833795014</v>
          </cell>
          <cell r="AM140">
            <v>1.6019513899356628</v>
          </cell>
          <cell r="AN140">
            <v>0.31950277029187735</v>
          </cell>
          <cell r="AO140">
            <v>36423.9548188146</v>
          </cell>
          <cell r="AP140">
            <v>0.1994459833795014</v>
          </cell>
          <cell r="AQ140">
            <v>1.6019513899356628</v>
          </cell>
          <cell r="AR140">
            <v>0.31950277029187735</v>
          </cell>
          <cell r="AS140">
            <v>36423.9548188146</v>
          </cell>
          <cell r="AT140">
            <v>0.1994459833795014</v>
          </cell>
          <cell r="AU140">
            <v>1.6019513899356628</v>
          </cell>
          <cell r="AV140">
            <v>0.31950277029187735</v>
          </cell>
          <cell r="AW140">
            <v>36423.9548188146</v>
          </cell>
        </row>
        <row r="141">
          <cell r="A141" t="str">
            <v>Ramada Plaza</v>
          </cell>
          <cell r="B141">
            <v>0.17229916897506925</v>
          </cell>
          <cell r="C141">
            <v>0</v>
          </cell>
          <cell r="D141">
            <v>0</v>
          </cell>
          <cell r="E141">
            <v>0</v>
          </cell>
          <cell r="F141">
            <v>0.17229916897506925</v>
          </cell>
          <cell r="G141">
            <v>0</v>
          </cell>
          <cell r="H141">
            <v>0</v>
          </cell>
          <cell r="I141">
            <v>0</v>
          </cell>
          <cell r="J141">
            <v>0.17229916897506925</v>
          </cell>
          <cell r="K141">
            <v>0</v>
          </cell>
          <cell r="L141">
            <v>0</v>
          </cell>
          <cell r="M141">
            <v>0</v>
          </cell>
          <cell r="N141">
            <v>0.17229916897506925</v>
          </cell>
          <cell r="O141">
            <v>0</v>
          </cell>
          <cell r="P141">
            <v>0</v>
          </cell>
          <cell r="Q141">
            <v>0</v>
          </cell>
          <cell r="R141">
            <v>0.17229916897506925</v>
          </cell>
          <cell r="S141">
            <v>0</v>
          </cell>
          <cell r="T141">
            <v>0</v>
          </cell>
          <cell r="U141">
            <v>0</v>
          </cell>
          <cell r="V141">
            <v>0.17229916897506925</v>
          </cell>
          <cell r="W141">
            <v>0</v>
          </cell>
          <cell r="X141">
            <v>0</v>
          </cell>
          <cell r="Y141">
            <v>0</v>
          </cell>
          <cell r="Z141">
            <v>0.17229916897506925</v>
          </cell>
          <cell r="AA141">
            <v>0</v>
          </cell>
          <cell r="AB141">
            <v>0</v>
          </cell>
          <cell r="AC141">
            <v>0</v>
          </cell>
          <cell r="AD141">
            <v>0.17229916897506925</v>
          </cell>
          <cell r="AE141">
            <v>0</v>
          </cell>
          <cell r="AF141">
            <v>0</v>
          </cell>
          <cell r="AG141">
            <v>0</v>
          </cell>
          <cell r="AH141">
            <v>0.17229916897506925</v>
          </cell>
          <cell r="AI141">
            <v>0</v>
          </cell>
          <cell r="AJ141">
            <v>0</v>
          </cell>
          <cell r="AK141">
            <v>0</v>
          </cell>
          <cell r="AL141">
            <v>0.17229916897506925</v>
          </cell>
          <cell r="AM141">
            <v>0</v>
          </cell>
          <cell r="AN141">
            <v>0</v>
          </cell>
          <cell r="AO141">
            <v>0</v>
          </cell>
          <cell r="AP141">
            <v>0.17229916897506925</v>
          </cell>
          <cell r="AQ141">
            <v>0</v>
          </cell>
          <cell r="AR141">
            <v>0</v>
          </cell>
          <cell r="AS141">
            <v>0</v>
          </cell>
          <cell r="AT141">
            <v>0.17229916897506925</v>
          </cell>
          <cell r="AU141">
            <v>0</v>
          </cell>
          <cell r="AV141">
            <v>0</v>
          </cell>
          <cell r="AW141">
            <v>0</v>
          </cell>
        </row>
        <row r="142">
          <cell r="A142" t="str">
            <v xml:space="preserve">Hampton Inn </v>
          </cell>
          <cell r="B142">
            <v>0.11966759002770083</v>
          </cell>
          <cell r="C142">
            <v>0.84951967648103321</v>
          </cell>
          <cell r="D142">
            <v>0.10165997236559733</v>
          </cell>
          <cell r="E142">
            <v>11589.48</v>
          </cell>
          <cell r="F142">
            <v>0.11966759002770083</v>
          </cell>
          <cell r="G142">
            <v>0.84951967648103321</v>
          </cell>
          <cell r="H142">
            <v>0.10165997236559733</v>
          </cell>
          <cell r="I142">
            <v>11589.440169622827</v>
          </cell>
          <cell r="J142">
            <v>0.11966759002770083</v>
          </cell>
          <cell r="K142">
            <v>0.84951967648103321</v>
          </cell>
          <cell r="L142">
            <v>0.10165997236559733</v>
          </cell>
          <cell r="M142">
            <v>11589.440169622827</v>
          </cell>
          <cell r="N142">
            <v>0.11966759002770083</v>
          </cell>
          <cell r="O142">
            <v>0.84951967648103321</v>
          </cell>
          <cell r="P142">
            <v>0.10165997236559733</v>
          </cell>
          <cell r="Q142">
            <v>11589.440169622827</v>
          </cell>
          <cell r="R142">
            <v>0.11966759002770083</v>
          </cell>
          <cell r="S142">
            <v>0.84951967648103321</v>
          </cell>
          <cell r="T142">
            <v>0.10165997236559733</v>
          </cell>
          <cell r="U142">
            <v>11589.440169622827</v>
          </cell>
          <cell r="V142">
            <v>0.11966759002770083</v>
          </cell>
          <cell r="W142">
            <v>0.84951967648103321</v>
          </cell>
          <cell r="X142">
            <v>0.10165997236559733</v>
          </cell>
          <cell r="Y142">
            <v>11589.440169622827</v>
          </cell>
          <cell r="Z142">
            <v>0.11966759002770083</v>
          </cell>
          <cell r="AA142">
            <v>0.84951967648103321</v>
          </cell>
          <cell r="AB142">
            <v>0.10165997236559733</v>
          </cell>
          <cell r="AC142">
            <v>11589.440169622827</v>
          </cell>
          <cell r="AD142">
            <v>0.11966759002770083</v>
          </cell>
          <cell r="AE142">
            <v>0.84951967648103321</v>
          </cell>
          <cell r="AF142">
            <v>0.10165997236559733</v>
          </cell>
          <cell r="AG142">
            <v>11589.440169622827</v>
          </cell>
          <cell r="AH142">
            <v>0.11966759002770083</v>
          </cell>
          <cell r="AI142">
            <v>0.84951967648103321</v>
          </cell>
          <cell r="AJ142">
            <v>0.10165997236559733</v>
          </cell>
          <cell r="AK142">
            <v>11589.440169622827</v>
          </cell>
          <cell r="AL142">
            <v>0.11966759002770083</v>
          </cell>
          <cell r="AM142">
            <v>0.84951967648103321</v>
          </cell>
          <cell r="AN142">
            <v>0.10165997236559733</v>
          </cell>
          <cell r="AO142">
            <v>11589.440169622827</v>
          </cell>
          <cell r="AP142">
            <v>0.11966759002770083</v>
          </cell>
          <cell r="AQ142">
            <v>0.84951967648103321</v>
          </cell>
          <cell r="AR142">
            <v>0.10165997236559733</v>
          </cell>
          <cell r="AS142">
            <v>11589.440169622827</v>
          </cell>
          <cell r="AT142">
            <v>0.11966759002770083</v>
          </cell>
          <cell r="AU142">
            <v>0.84951967648103321</v>
          </cell>
          <cell r="AV142">
            <v>0.10165997236559733</v>
          </cell>
          <cell r="AW142">
            <v>11589.440169622827</v>
          </cell>
        </row>
        <row r="143">
          <cell r="A143" t="str">
            <v>Courtyard by Marriott</v>
          </cell>
          <cell r="B143">
            <v>9.1966759002770085E-2</v>
          </cell>
          <cell r="C143">
            <v>1.5534074084224609</v>
          </cell>
          <cell r="D143">
            <v>0.14286184476350611</v>
          </cell>
          <cell r="E143">
            <v>16286.592000000001</v>
          </cell>
          <cell r="F143">
            <v>9.1966759002770085E-2</v>
          </cell>
          <cell r="G143">
            <v>1.5534074084224609</v>
          </cell>
          <cell r="H143">
            <v>0.14286184476350611</v>
          </cell>
          <cell r="I143">
            <v>16286.536026729224</v>
          </cell>
          <cell r="J143">
            <v>9.1966759002770085E-2</v>
          </cell>
          <cell r="K143">
            <v>1.5534074084224609</v>
          </cell>
          <cell r="L143">
            <v>0.14286184476350611</v>
          </cell>
          <cell r="M143">
            <v>16286.536026729224</v>
          </cell>
          <cell r="N143">
            <v>9.1966759002770085E-2</v>
          </cell>
          <cell r="O143">
            <v>1.5534074084224609</v>
          </cell>
          <cell r="P143">
            <v>0.14286184476350611</v>
          </cell>
          <cell r="Q143">
            <v>16286.536026729224</v>
          </cell>
          <cell r="R143">
            <v>9.1966759002770085E-2</v>
          </cell>
          <cell r="S143">
            <v>1.5534074084224609</v>
          </cell>
          <cell r="T143">
            <v>0.14286184476350611</v>
          </cell>
          <cell r="U143">
            <v>16286.536026729224</v>
          </cell>
          <cell r="V143">
            <v>9.1966759002770085E-2</v>
          </cell>
          <cell r="W143">
            <v>1.5534074084224609</v>
          </cell>
          <cell r="X143">
            <v>0.14286184476350611</v>
          </cell>
          <cell r="Y143">
            <v>16286.536026729224</v>
          </cell>
          <cell r="Z143">
            <v>9.1966759002770085E-2</v>
          </cell>
          <cell r="AA143">
            <v>1.5534074084224609</v>
          </cell>
          <cell r="AB143">
            <v>0.14286184476350611</v>
          </cell>
          <cell r="AC143">
            <v>16286.536026729224</v>
          </cell>
          <cell r="AD143">
            <v>9.1966759002770085E-2</v>
          </cell>
          <cell r="AE143">
            <v>1.5534074084224609</v>
          </cell>
          <cell r="AF143">
            <v>0.14286184476350611</v>
          </cell>
          <cell r="AG143">
            <v>16286.536026729224</v>
          </cell>
          <cell r="AH143">
            <v>9.1966759002770085E-2</v>
          </cell>
          <cell r="AI143">
            <v>1.5534074084224609</v>
          </cell>
          <cell r="AJ143">
            <v>0.14286184476350611</v>
          </cell>
          <cell r="AK143">
            <v>16286.536026729224</v>
          </cell>
          <cell r="AL143">
            <v>9.1966759002770085E-2</v>
          </cell>
          <cell r="AM143">
            <v>1.5534074084224609</v>
          </cell>
          <cell r="AN143">
            <v>0.14286184476350611</v>
          </cell>
          <cell r="AO143">
            <v>16286.536026729224</v>
          </cell>
          <cell r="AP143">
            <v>9.1966759002770085E-2</v>
          </cell>
          <cell r="AQ143">
            <v>1.5534074084224609</v>
          </cell>
          <cell r="AR143">
            <v>0.14286184476350611</v>
          </cell>
          <cell r="AS143">
            <v>16286.536026729224</v>
          </cell>
          <cell r="AT143">
            <v>9.1966759002770085E-2</v>
          </cell>
          <cell r="AU143">
            <v>1.5534074084224609</v>
          </cell>
          <cell r="AV143">
            <v>0.14286184476350611</v>
          </cell>
          <cell r="AW143">
            <v>16286.536026729224</v>
          </cell>
        </row>
        <row r="144">
          <cell r="A144" t="str">
            <v>Doubletree Club</v>
          </cell>
          <cell r="B144">
            <v>6.0941828254847646E-2</v>
          </cell>
          <cell r="C144">
            <v>1.0436956025338406</v>
          </cell>
          <cell r="D144">
            <v>6.3604718159957052E-2</v>
          </cell>
          <cell r="E144">
            <v>7251.0899999999983</v>
          </cell>
          <cell r="F144">
            <v>6.0941828254847646E-2</v>
          </cell>
          <cell r="G144">
            <v>1.0436956025338406</v>
          </cell>
          <cell r="H144">
            <v>6.3604718159957052E-2</v>
          </cell>
          <cell r="I144">
            <v>7251.0650796714235</v>
          </cell>
          <cell r="J144">
            <v>6.0941828254847646E-2</v>
          </cell>
          <cell r="K144">
            <v>1.0436956025338406</v>
          </cell>
          <cell r="L144">
            <v>6.3604718159957052E-2</v>
          </cell>
          <cell r="M144">
            <v>7251.0650796714235</v>
          </cell>
          <cell r="N144">
            <v>6.0941828254847646E-2</v>
          </cell>
          <cell r="O144">
            <v>1.0436956025338406</v>
          </cell>
          <cell r="P144">
            <v>6.3604718159957052E-2</v>
          </cell>
          <cell r="Q144">
            <v>7251.0650796714235</v>
          </cell>
          <cell r="R144">
            <v>6.0941828254847646E-2</v>
          </cell>
          <cell r="S144">
            <v>1.0436956025338406</v>
          </cell>
          <cell r="T144">
            <v>6.3604718159957052E-2</v>
          </cell>
          <cell r="U144">
            <v>7251.0650796714235</v>
          </cell>
          <cell r="V144">
            <v>6.0941828254847646E-2</v>
          </cell>
          <cell r="W144">
            <v>1.0436956025338406</v>
          </cell>
          <cell r="X144">
            <v>6.3604718159957052E-2</v>
          </cell>
          <cell r="Y144">
            <v>7251.0650796714235</v>
          </cell>
          <cell r="Z144">
            <v>6.0941828254847646E-2</v>
          </cell>
          <cell r="AA144">
            <v>1.0436956025338406</v>
          </cell>
          <cell r="AB144">
            <v>6.3604718159957052E-2</v>
          </cell>
          <cell r="AC144">
            <v>7251.0650796714235</v>
          </cell>
          <cell r="AD144">
            <v>6.0941828254847646E-2</v>
          </cell>
          <cell r="AE144">
            <v>1.0436956025338406</v>
          </cell>
          <cell r="AF144">
            <v>6.3604718159957052E-2</v>
          </cell>
          <cell r="AG144">
            <v>7251.0650796714235</v>
          </cell>
          <cell r="AH144">
            <v>6.0941828254847646E-2</v>
          </cell>
          <cell r="AI144">
            <v>1.0436956025338406</v>
          </cell>
          <cell r="AJ144">
            <v>6.3604718159957052E-2</v>
          </cell>
          <cell r="AK144">
            <v>7251.0650796714235</v>
          </cell>
          <cell r="AL144">
            <v>6.0941828254847646E-2</v>
          </cell>
          <cell r="AM144">
            <v>1.0436956025338406</v>
          </cell>
          <cell r="AN144">
            <v>6.3604718159957052E-2</v>
          </cell>
          <cell r="AO144">
            <v>7251.0650796714235</v>
          </cell>
          <cell r="AP144">
            <v>6.0941828254847646E-2</v>
          </cell>
          <cell r="AQ144">
            <v>1.0436956025338406</v>
          </cell>
          <cell r="AR144">
            <v>6.3604718159957052E-2</v>
          </cell>
          <cell r="AS144">
            <v>7251.0650796714235</v>
          </cell>
          <cell r="AT144">
            <v>6.0941828254847646E-2</v>
          </cell>
          <cell r="AU144">
            <v>1.0436956025338406</v>
          </cell>
          <cell r="AV144">
            <v>6.3604718159957052E-2</v>
          </cell>
          <cell r="AW144">
            <v>7251.0650796714235</v>
          </cell>
        </row>
        <row r="145">
          <cell r="A145" t="str">
            <v>La Quinta</v>
          </cell>
          <cell r="B145">
            <v>3.9889196675900275E-2</v>
          </cell>
          <cell r="C145">
            <v>0</v>
          </cell>
          <cell r="D145">
            <v>0</v>
          </cell>
          <cell r="E145">
            <v>0</v>
          </cell>
          <cell r="F145">
            <v>3.9889196675900275E-2</v>
          </cell>
          <cell r="G145">
            <v>0</v>
          </cell>
          <cell r="H145">
            <v>0</v>
          </cell>
          <cell r="I145">
            <v>0</v>
          </cell>
          <cell r="J145">
            <v>3.9889196675900275E-2</v>
          </cell>
          <cell r="K145">
            <v>0</v>
          </cell>
          <cell r="L145">
            <v>0</v>
          </cell>
          <cell r="M145">
            <v>0</v>
          </cell>
          <cell r="N145">
            <v>3.9889196675900275E-2</v>
          </cell>
          <cell r="O145">
            <v>0</v>
          </cell>
          <cell r="P145">
            <v>0</v>
          </cell>
          <cell r="Q145">
            <v>0</v>
          </cell>
          <cell r="R145">
            <v>3.9889196675900275E-2</v>
          </cell>
          <cell r="S145">
            <v>0</v>
          </cell>
          <cell r="T145">
            <v>0</v>
          </cell>
          <cell r="U145">
            <v>0</v>
          </cell>
          <cell r="V145">
            <v>3.9889196675900275E-2</v>
          </cell>
          <cell r="W145">
            <v>0</v>
          </cell>
          <cell r="X145">
            <v>0</v>
          </cell>
          <cell r="Y145">
            <v>0</v>
          </cell>
          <cell r="Z145">
            <v>3.9889196675900275E-2</v>
          </cell>
          <cell r="AA145">
            <v>0</v>
          </cell>
          <cell r="AB145">
            <v>0</v>
          </cell>
          <cell r="AC145">
            <v>0</v>
          </cell>
          <cell r="AD145">
            <v>3.9889196675900275E-2</v>
          </cell>
          <cell r="AE145">
            <v>0</v>
          </cell>
          <cell r="AF145">
            <v>0</v>
          </cell>
          <cell r="AG145">
            <v>0</v>
          </cell>
          <cell r="AH145">
            <v>3.9889196675900275E-2</v>
          </cell>
          <cell r="AI145">
            <v>0</v>
          </cell>
          <cell r="AJ145">
            <v>0</v>
          </cell>
          <cell r="AK145">
            <v>0</v>
          </cell>
          <cell r="AL145">
            <v>3.9889196675900275E-2</v>
          </cell>
          <cell r="AM145">
            <v>0</v>
          </cell>
          <cell r="AN145">
            <v>0</v>
          </cell>
          <cell r="AO145">
            <v>0</v>
          </cell>
          <cell r="AP145">
            <v>3.9889196675900275E-2</v>
          </cell>
          <cell r="AQ145">
            <v>0</v>
          </cell>
          <cell r="AR145">
            <v>0</v>
          </cell>
          <cell r="AS145">
            <v>0</v>
          </cell>
          <cell r="AT145">
            <v>3.9889196675900275E-2</v>
          </cell>
          <cell r="AU145">
            <v>0</v>
          </cell>
          <cell r="AV145">
            <v>0</v>
          </cell>
          <cell r="AW145">
            <v>0</v>
          </cell>
        </row>
        <row r="146">
          <cell r="A146" t="str">
            <v>Comp8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</row>
        <row r="147">
          <cell r="A147" t="str">
            <v>Comp9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</row>
        <row r="148">
          <cell r="A148" t="str">
            <v>Comp10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</row>
        <row r="149">
          <cell r="A149" t="str">
            <v>Comp11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</row>
        <row r="150">
          <cell r="A150" t="str">
            <v>Comp12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</row>
        <row r="151">
          <cell r="A151" t="str">
            <v>Comp13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</row>
        <row r="152">
          <cell r="A152" t="str">
            <v>Comp14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</row>
        <row r="153">
          <cell r="A153" t="str">
            <v>Comp15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</row>
        <row r="154">
          <cell r="A154" t="str">
            <v>Comp16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</row>
        <row r="155">
          <cell r="A155" t="str">
            <v>Comp17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</row>
        <row r="156">
          <cell r="A156" t="str">
            <v>Comp18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</row>
        <row r="157">
          <cell r="A157" t="str">
            <v>Comp19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</row>
        <row r="158">
          <cell r="A158" t="str">
            <v>Comp20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</row>
        <row r="159">
          <cell r="A159" t="str">
            <v>Comp21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</row>
        <row r="160">
          <cell r="A160" t="str">
            <v>Comp22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</row>
        <row r="161">
          <cell r="A161" t="str">
            <v>Comp23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</row>
        <row r="162">
          <cell r="A162" t="str">
            <v>Comp24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</row>
        <row r="163">
          <cell r="A163" t="str">
            <v>Comp25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</row>
        <row r="164">
          <cell r="A164" t="str">
            <v>Addition/Deletion 1</v>
          </cell>
          <cell r="B164">
            <v>0</v>
          </cell>
          <cell r="C164">
            <v>1</v>
          </cell>
          <cell r="D164">
            <v>0</v>
          </cell>
          <cell r="E164">
            <v>0</v>
          </cell>
          <cell r="F164">
            <v>0</v>
          </cell>
          <cell r="G164">
            <v>1</v>
          </cell>
          <cell r="H164">
            <v>0</v>
          </cell>
          <cell r="I164">
            <v>0</v>
          </cell>
          <cell r="J164">
            <v>0</v>
          </cell>
          <cell r="K164">
            <v>1</v>
          </cell>
          <cell r="L164">
            <v>0</v>
          </cell>
          <cell r="M164">
            <v>0</v>
          </cell>
          <cell r="N164">
            <v>0</v>
          </cell>
          <cell r="O164">
            <v>1</v>
          </cell>
          <cell r="P164">
            <v>0</v>
          </cell>
          <cell r="Q164">
            <v>0</v>
          </cell>
          <cell r="R164">
            <v>0</v>
          </cell>
          <cell r="S164">
            <v>1</v>
          </cell>
          <cell r="T164">
            <v>0</v>
          </cell>
          <cell r="U164">
            <v>0</v>
          </cell>
          <cell r="V164">
            <v>0</v>
          </cell>
          <cell r="W164">
            <v>1</v>
          </cell>
          <cell r="X164">
            <v>0</v>
          </cell>
          <cell r="Y164">
            <v>0</v>
          </cell>
          <cell r="Z164">
            <v>0</v>
          </cell>
          <cell r="AA164">
            <v>1</v>
          </cell>
          <cell r="AB164">
            <v>0</v>
          </cell>
          <cell r="AC164">
            <v>0</v>
          </cell>
          <cell r="AD164">
            <v>0</v>
          </cell>
          <cell r="AE164">
            <v>1</v>
          </cell>
          <cell r="AF164">
            <v>0</v>
          </cell>
          <cell r="AG164">
            <v>0</v>
          </cell>
          <cell r="AH164">
            <v>0</v>
          </cell>
          <cell r="AI164">
            <v>1</v>
          </cell>
          <cell r="AJ164">
            <v>0</v>
          </cell>
          <cell r="AK164">
            <v>0</v>
          </cell>
          <cell r="AL164">
            <v>0</v>
          </cell>
          <cell r="AM164">
            <v>1</v>
          </cell>
          <cell r="AN164">
            <v>0</v>
          </cell>
          <cell r="AO164">
            <v>0</v>
          </cell>
          <cell r="AP164">
            <v>0</v>
          </cell>
          <cell r="AQ164">
            <v>1</v>
          </cell>
          <cell r="AR164">
            <v>0</v>
          </cell>
          <cell r="AS164">
            <v>0</v>
          </cell>
          <cell r="AT164">
            <v>0</v>
          </cell>
          <cell r="AU164">
            <v>1</v>
          </cell>
          <cell r="AV164">
            <v>0</v>
          </cell>
          <cell r="AW164">
            <v>0</v>
          </cell>
        </row>
        <row r="165">
          <cell r="A165" t="str">
            <v>Addition/Deletion 2</v>
          </cell>
          <cell r="B165">
            <v>0</v>
          </cell>
          <cell r="C165">
            <v>1</v>
          </cell>
          <cell r="D165">
            <v>0</v>
          </cell>
          <cell r="E165">
            <v>0</v>
          </cell>
          <cell r="F165">
            <v>0</v>
          </cell>
          <cell r="G165">
            <v>1</v>
          </cell>
          <cell r="H165">
            <v>0</v>
          </cell>
          <cell r="I165">
            <v>0</v>
          </cell>
          <cell r="J165">
            <v>0</v>
          </cell>
          <cell r="K165">
            <v>1</v>
          </cell>
          <cell r="L165">
            <v>0</v>
          </cell>
          <cell r="M165">
            <v>0</v>
          </cell>
          <cell r="N165">
            <v>0</v>
          </cell>
          <cell r="O165">
            <v>1</v>
          </cell>
          <cell r="P165">
            <v>0</v>
          </cell>
          <cell r="Q165">
            <v>0</v>
          </cell>
          <cell r="R165">
            <v>0</v>
          </cell>
          <cell r="S165">
            <v>1</v>
          </cell>
          <cell r="T165">
            <v>0</v>
          </cell>
          <cell r="U165">
            <v>0</v>
          </cell>
          <cell r="V165">
            <v>0</v>
          </cell>
          <cell r="W165">
            <v>1</v>
          </cell>
          <cell r="X165">
            <v>0</v>
          </cell>
          <cell r="Y165">
            <v>0</v>
          </cell>
          <cell r="Z165">
            <v>0</v>
          </cell>
          <cell r="AA165">
            <v>1</v>
          </cell>
          <cell r="AB165">
            <v>0</v>
          </cell>
          <cell r="AC165">
            <v>0</v>
          </cell>
          <cell r="AD165">
            <v>0</v>
          </cell>
          <cell r="AE165">
            <v>1</v>
          </cell>
          <cell r="AF165">
            <v>0</v>
          </cell>
          <cell r="AG165">
            <v>0</v>
          </cell>
          <cell r="AH165">
            <v>0</v>
          </cell>
          <cell r="AI165">
            <v>1</v>
          </cell>
          <cell r="AJ165">
            <v>0</v>
          </cell>
          <cell r="AK165">
            <v>0</v>
          </cell>
          <cell r="AL165">
            <v>0</v>
          </cell>
          <cell r="AM165">
            <v>1</v>
          </cell>
          <cell r="AN165">
            <v>0</v>
          </cell>
          <cell r="AO165">
            <v>0</v>
          </cell>
          <cell r="AP165">
            <v>0</v>
          </cell>
          <cell r="AQ165">
            <v>1</v>
          </cell>
          <cell r="AR165">
            <v>0</v>
          </cell>
          <cell r="AS165">
            <v>0</v>
          </cell>
          <cell r="AT165">
            <v>0</v>
          </cell>
          <cell r="AU165">
            <v>1</v>
          </cell>
          <cell r="AV165">
            <v>0</v>
          </cell>
          <cell r="AW165">
            <v>0</v>
          </cell>
        </row>
        <row r="166">
          <cell r="A166" t="str">
            <v>Addition/Deletion 3</v>
          </cell>
          <cell r="B166">
            <v>0</v>
          </cell>
          <cell r="C166">
            <v>1</v>
          </cell>
          <cell r="D166">
            <v>0</v>
          </cell>
          <cell r="E166">
            <v>0</v>
          </cell>
          <cell r="F166">
            <v>0</v>
          </cell>
          <cell r="G166">
            <v>1</v>
          </cell>
          <cell r="H166">
            <v>0</v>
          </cell>
          <cell r="I166">
            <v>0</v>
          </cell>
          <cell r="J166">
            <v>0</v>
          </cell>
          <cell r="K166">
            <v>1</v>
          </cell>
          <cell r="L166">
            <v>0</v>
          </cell>
          <cell r="M166">
            <v>0</v>
          </cell>
          <cell r="N166">
            <v>0</v>
          </cell>
          <cell r="O166">
            <v>1</v>
          </cell>
          <cell r="P166">
            <v>0</v>
          </cell>
          <cell r="Q166">
            <v>0</v>
          </cell>
          <cell r="R166">
            <v>0</v>
          </cell>
          <cell r="S166">
            <v>1</v>
          </cell>
          <cell r="T166">
            <v>0</v>
          </cell>
          <cell r="U166">
            <v>0</v>
          </cell>
          <cell r="V166">
            <v>0</v>
          </cell>
          <cell r="W166">
            <v>1</v>
          </cell>
          <cell r="X166">
            <v>0</v>
          </cell>
          <cell r="Y166">
            <v>0</v>
          </cell>
          <cell r="Z166">
            <v>0</v>
          </cell>
          <cell r="AA166">
            <v>1</v>
          </cell>
          <cell r="AB166">
            <v>0</v>
          </cell>
          <cell r="AC166">
            <v>0</v>
          </cell>
          <cell r="AD166">
            <v>0</v>
          </cell>
          <cell r="AE166">
            <v>1</v>
          </cell>
          <cell r="AF166">
            <v>0</v>
          </cell>
          <cell r="AG166">
            <v>0</v>
          </cell>
          <cell r="AH166">
            <v>0</v>
          </cell>
          <cell r="AI166">
            <v>1</v>
          </cell>
          <cell r="AJ166">
            <v>0</v>
          </cell>
          <cell r="AK166">
            <v>0</v>
          </cell>
          <cell r="AL166">
            <v>0</v>
          </cell>
          <cell r="AM166">
            <v>1</v>
          </cell>
          <cell r="AN166">
            <v>0</v>
          </cell>
          <cell r="AO166">
            <v>0</v>
          </cell>
          <cell r="AP166">
            <v>0</v>
          </cell>
          <cell r="AQ166">
            <v>1</v>
          </cell>
          <cell r="AR166">
            <v>0</v>
          </cell>
          <cell r="AS166">
            <v>0</v>
          </cell>
          <cell r="AT166">
            <v>0</v>
          </cell>
          <cell r="AU166">
            <v>1</v>
          </cell>
          <cell r="AV166">
            <v>0</v>
          </cell>
          <cell r="AW166">
            <v>0</v>
          </cell>
        </row>
        <row r="167">
          <cell r="A167" t="str">
            <v>Addition/Deletion 4</v>
          </cell>
          <cell r="B167">
            <v>0</v>
          </cell>
          <cell r="C167">
            <v>1</v>
          </cell>
          <cell r="D167">
            <v>0</v>
          </cell>
          <cell r="E167">
            <v>0</v>
          </cell>
          <cell r="F167">
            <v>0</v>
          </cell>
          <cell r="G167">
            <v>1</v>
          </cell>
          <cell r="H167">
            <v>0</v>
          </cell>
          <cell r="I167">
            <v>0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0</v>
          </cell>
          <cell r="R167">
            <v>0</v>
          </cell>
          <cell r="S167">
            <v>1</v>
          </cell>
          <cell r="T167">
            <v>0</v>
          </cell>
          <cell r="U167">
            <v>0</v>
          </cell>
          <cell r="V167">
            <v>0</v>
          </cell>
          <cell r="W167">
            <v>1</v>
          </cell>
          <cell r="X167">
            <v>0</v>
          </cell>
          <cell r="Y167">
            <v>0</v>
          </cell>
          <cell r="Z167">
            <v>0</v>
          </cell>
          <cell r="AA167">
            <v>1</v>
          </cell>
          <cell r="AB167">
            <v>0</v>
          </cell>
          <cell r="AC167">
            <v>0</v>
          </cell>
          <cell r="AD167">
            <v>0</v>
          </cell>
          <cell r="AE167">
            <v>1</v>
          </cell>
          <cell r="AF167">
            <v>0</v>
          </cell>
          <cell r="AG167">
            <v>0</v>
          </cell>
          <cell r="AH167">
            <v>0</v>
          </cell>
          <cell r="AI167">
            <v>1</v>
          </cell>
          <cell r="AJ167">
            <v>0</v>
          </cell>
          <cell r="AK167">
            <v>0</v>
          </cell>
          <cell r="AL167">
            <v>0</v>
          </cell>
          <cell r="AM167">
            <v>1</v>
          </cell>
          <cell r="AN167">
            <v>0</v>
          </cell>
          <cell r="AO167">
            <v>0</v>
          </cell>
          <cell r="AP167">
            <v>0</v>
          </cell>
          <cell r="AQ167">
            <v>1</v>
          </cell>
          <cell r="AR167">
            <v>0</v>
          </cell>
          <cell r="AS167">
            <v>0</v>
          </cell>
          <cell r="AT167">
            <v>0</v>
          </cell>
          <cell r="AU167">
            <v>1</v>
          </cell>
          <cell r="AV167">
            <v>0</v>
          </cell>
          <cell r="AW167">
            <v>0</v>
          </cell>
        </row>
        <row r="168">
          <cell r="A168" t="str">
            <v>Addition/Deletion 5</v>
          </cell>
          <cell r="B168">
            <v>0</v>
          </cell>
          <cell r="C168">
            <v>1</v>
          </cell>
          <cell r="D168">
            <v>0</v>
          </cell>
          <cell r="E168">
            <v>0</v>
          </cell>
          <cell r="F168">
            <v>0</v>
          </cell>
          <cell r="G168">
            <v>1</v>
          </cell>
          <cell r="H168">
            <v>0</v>
          </cell>
          <cell r="I168">
            <v>0</v>
          </cell>
          <cell r="J168">
            <v>0</v>
          </cell>
          <cell r="K168">
            <v>1</v>
          </cell>
          <cell r="L168">
            <v>0</v>
          </cell>
          <cell r="M168">
            <v>0</v>
          </cell>
          <cell r="N168">
            <v>0</v>
          </cell>
          <cell r="O168">
            <v>1</v>
          </cell>
          <cell r="P168">
            <v>0</v>
          </cell>
          <cell r="Q168">
            <v>0</v>
          </cell>
          <cell r="R168">
            <v>0</v>
          </cell>
          <cell r="S168">
            <v>1</v>
          </cell>
          <cell r="T168">
            <v>0</v>
          </cell>
          <cell r="U168">
            <v>0</v>
          </cell>
          <cell r="V168">
            <v>0</v>
          </cell>
          <cell r="W168">
            <v>1</v>
          </cell>
          <cell r="X168">
            <v>0</v>
          </cell>
          <cell r="Y168">
            <v>0</v>
          </cell>
          <cell r="Z168">
            <v>0</v>
          </cell>
          <cell r="AA168">
            <v>1</v>
          </cell>
          <cell r="AB168">
            <v>0</v>
          </cell>
          <cell r="AC168">
            <v>0</v>
          </cell>
          <cell r="AD168">
            <v>0</v>
          </cell>
          <cell r="AE168">
            <v>1</v>
          </cell>
          <cell r="AF168">
            <v>0</v>
          </cell>
          <cell r="AG168">
            <v>0</v>
          </cell>
          <cell r="AH168">
            <v>0</v>
          </cell>
          <cell r="AI168">
            <v>1</v>
          </cell>
          <cell r="AJ168">
            <v>0</v>
          </cell>
          <cell r="AK168">
            <v>0</v>
          </cell>
          <cell r="AL168">
            <v>0</v>
          </cell>
          <cell r="AM168">
            <v>1</v>
          </cell>
          <cell r="AN168">
            <v>0</v>
          </cell>
          <cell r="AO168">
            <v>0</v>
          </cell>
          <cell r="AP168">
            <v>0</v>
          </cell>
          <cell r="AQ168">
            <v>1</v>
          </cell>
          <cell r="AR168">
            <v>0</v>
          </cell>
          <cell r="AS168">
            <v>0</v>
          </cell>
          <cell r="AT168">
            <v>0</v>
          </cell>
          <cell r="AU168">
            <v>1</v>
          </cell>
          <cell r="AV168">
            <v>0</v>
          </cell>
          <cell r="AW168">
            <v>0</v>
          </cell>
        </row>
        <row r="169">
          <cell r="A169" t="str">
            <v>Total</v>
          </cell>
          <cell r="B169">
            <v>1</v>
          </cell>
          <cell r="D169">
            <v>1</v>
          </cell>
          <cell r="E169">
            <v>114002.3918</v>
          </cell>
          <cell r="F169">
            <v>1</v>
          </cell>
          <cell r="H169">
            <v>1</v>
          </cell>
          <cell r="I169">
            <v>114002</v>
          </cell>
          <cell r="J169">
            <v>1</v>
          </cell>
          <cell r="L169">
            <v>1</v>
          </cell>
          <cell r="M169">
            <v>114002</v>
          </cell>
          <cell r="N169">
            <v>1</v>
          </cell>
          <cell r="P169">
            <v>1</v>
          </cell>
          <cell r="Q169">
            <v>114002</v>
          </cell>
          <cell r="R169">
            <v>1</v>
          </cell>
          <cell r="T169">
            <v>1</v>
          </cell>
          <cell r="U169">
            <v>114002</v>
          </cell>
          <cell r="V169">
            <v>1</v>
          </cell>
          <cell r="X169">
            <v>1</v>
          </cell>
          <cell r="Y169">
            <v>114002</v>
          </cell>
          <cell r="Z169">
            <v>1</v>
          </cell>
          <cell r="AB169">
            <v>1</v>
          </cell>
          <cell r="AC169">
            <v>114002</v>
          </cell>
          <cell r="AD169">
            <v>1</v>
          </cell>
          <cell r="AF169">
            <v>1</v>
          </cell>
          <cell r="AG169">
            <v>114002</v>
          </cell>
          <cell r="AH169">
            <v>1</v>
          </cell>
          <cell r="AJ169">
            <v>1</v>
          </cell>
          <cell r="AK169">
            <v>114002</v>
          </cell>
          <cell r="AL169">
            <v>1</v>
          </cell>
          <cell r="AN169">
            <v>1</v>
          </cell>
          <cell r="AO169">
            <v>114002</v>
          </cell>
          <cell r="AP169">
            <v>1</v>
          </cell>
          <cell r="AR169">
            <v>1</v>
          </cell>
          <cell r="AS169">
            <v>114002</v>
          </cell>
          <cell r="AT169">
            <v>1</v>
          </cell>
          <cell r="AV169">
            <v>1</v>
          </cell>
          <cell r="AW169">
            <v>114002</v>
          </cell>
        </row>
        <row r="172">
          <cell r="A172" t="str">
            <v>Contracted</v>
          </cell>
          <cell r="B172" t="str">
            <v>2002(Historical)</v>
          </cell>
          <cell r="F172">
            <v>2004</v>
          </cell>
          <cell r="J172">
            <v>2005</v>
          </cell>
          <cell r="N172">
            <v>2006</v>
          </cell>
          <cell r="R172">
            <v>2007</v>
          </cell>
          <cell r="V172">
            <v>2008</v>
          </cell>
          <cell r="Z172">
            <v>2009</v>
          </cell>
          <cell r="AD172">
            <v>2010</v>
          </cell>
          <cell r="AH172">
            <v>2011</v>
          </cell>
          <cell r="AL172">
            <v>2012</v>
          </cell>
          <cell r="AP172">
            <v>2013</v>
          </cell>
          <cell r="AT172">
            <v>2014</v>
          </cell>
        </row>
        <row r="173">
          <cell r="A173" t="str">
            <v>Property</v>
          </cell>
          <cell r="B173" t="str">
            <v>Fair Share</v>
          </cell>
          <cell r="C173" t="str">
            <v>Penetration</v>
          </cell>
          <cell r="D173" t="str">
            <v>Mkt. Share</v>
          </cell>
          <cell r="E173" t="str">
            <v>Rmnights</v>
          </cell>
          <cell r="F173" t="str">
            <v>Fair Share</v>
          </cell>
          <cell r="G173" t="str">
            <v>Penetration</v>
          </cell>
          <cell r="H173" t="str">
            <v>Mkt. Share</v>
          </cell>
          <cell r="I173" t="str">
            <v>Rmnights</v>
          </cell>
          <cell r="J173" t="str">
            <v>Fair Share</v>
          </cell>
          <cell r="K173" t="str">
            <v>Penetration</v>
          </cell>
          <cell r="L173" t="str">
            <v>Mkt. Share</v>
          </cell>
          <cell r="M173" t="str">
            <v>Rmnights</v>
          </cell>
          <cell r="N173" t="str">
            <v>Fair Share</v>
          </cell>
          <cell r="O173" t="str">
            <v>Penetration</v>
          </cell>
          <cell r="P173" t="str">
            <v>Mkt. Share</v>
          </cell>
          <cell r="Q173" t="str">
            <v>Rmnights</v>
          </cell>
          <cell r="R173" t="str">
            <v>Fair Share</v>
          </cell>
          <cell r="S173" t="str">
            <v>Penetration</v>
          </cell>
          <cell r="T173" t="str">
            <v>Mkt. Share</v>
          </cell>
          <cell r="U173" t="str">
            <v>Rmnights</v>
          </cell>
          <cell r="V173" t="str">
            <v>Fair Share</v>
          </cell>
          <cell r="W173" t="str">
            <v>Penetration</v>
          </cell>
          <cell r="X173" t="str">
            <v>Mkt. Share</v>
          </cell>
          <cell r="Y173" t="str">
            <v>Rmnights</v>
          </cell>
          <cell r="Z173" t="str">
            <v>Fair Share</v>
          </cell>
          <cell r="AA173" t="str">
            <v>Penetration</v>
          </cell>
          <cell r="AB173" t="str">
            <v>Mkt. Share</v>
          </cell>
          <cell r="AC173" t="str">
            <v>Rmnights</v>
          </cell>
          <cell r="AD173" t="str">
            <v>Fair Share</v>
          </cell>
          <cell r="AE173" t="str">
            <v>Penetration</v>
          </cell>
          <cell r="AF173" t="str">
            <v>Mkt. Share</v>
          </cell>
          <cell r="AG173" t="str">
            <v>Rmnights</v>
          </cell>
          <cell r="AH173" t="str">
            <v>Fair Share</v>
          </cell>
          <cell r="AI173" t="str">
            <v>Penetration</v>
          </cell>
          <cell r="AJ173" t="str">
            <v>Mkt. Share</v>
          </cell>
          <cell r="AK173" t="str">
            <v>Rmnights</v>
          </cell>
          <cell r="AL173" t="str">
            <v>Fair Share</v>
          </cell>
          <cell r="AM173" t="str">
            <v>Penetration</v>
          </cell>
          <cell r="AN173" t="str">
            <v>Mkt. Share</v>
          </cell>
          <cell r="AO173" t="str">
            <v>Rmnights</v>
          </cell>
          <cell r="AP173" t="str">
            <v>Fair Share</v>
          </cell>
          <cell r="AQ173" t="str">
            <v>Penetration</v>
          </cell>
          <cell r="AR173" t="str">
            <v>Mkt. Share</v>
          </cell>
          <cell r="AS173" t="str">
            <v>Rmnights</v>
          </cell>
          <cell r="AT173" t="str">
            <v>Fair Share</v>
          </cell>
          <cell r="AU173" t="str">
            <v>Penetration</v>
          </cell>
          <cell r="AV173" t="str">
            <v>Mkt. Share</v>
          </cell>
          <cell r="AW173" t="str">
            <v>Rmnights</v>
          </cell>
        </row>
        <row r="174">
          <cell r="A174" t="str">
            <v>Sheraton JFK</v>
          </cell>
          <cell r="B174">
            <v>0.10193905817174516</v>
          </cell>
          <cell r="C174">
            <v>0.70757725568260654</v>
          </cell>
          <cell r="D174">
            <v>7.2129759028033022E-2</v>
          </cell>
          <cell r="E174">
            <v>5928.2132000000001</v>
          </cell>
          <cell r="F174">
            <v>0.10193905817174516</v>
          </cell>
          <cell r="G174">
            <v>0.70757725568260654</v>
          </cell>
          <cell r="H174">
            <v>7.2129759028033022E-2</v>
          </cell>
          <cell r="I174">
            <v>5928.2006349959784</v>
          </cell>
          <cell r="J174">
            <v>0.10193905817174516</v>
          </cell>
          <cell r="K174">
            <v>0.70757725568260654</v>
          </cell>
          <cell r="L174">
            <v>7.2129759028033022E-2</v>
          </cell>
          <cell r="M174">
            <v>5928.2006349959784</v>
          </cell>
          <cell r="N174">
            <v>0.10193905817174516</v>
          </cell>
          <cell r="O174">
            <v>0.70757725568260654</v>
          </cell>
          <cell r="P174">
            <v>7.2129759028033022E-2</v>
          </cell>
          <cell r="Q174">
            <v>5928.2006349959784</v>
          </cell>
          <cell r="R174">
            <v>0.10193905817174516</v>
          </cell>
          <cell r="S174">
            <v>0.70757725568260654</v>
          </cell>
          <cell r="T174">
            <v>7.2129759028033022E-2</v>
          </cell>
          <cell r="U174">
            <v>5928.2006349959784</v>
          </cell>
          <cell r="V174">
            <v>0.10193905817174516</v>
          </cell>
          <cell r="W174">
            <v>0.70757725568260654</v>
          </cell>
          <cell r="X174">
            <v>7.2129759028033022E-2</v>
          </cell>
          <cell r="Y174">
            <v>5928.2006349959784</v>
          </cell>
          <cell r="Z174">
            <v>0.10193905817174516</v>
          </cell>
          <cell r="AA174">
            <v>0.70757725568260654</v>
          </cell>
          <cell r="AB174">
            <v>7.2129759028033022E-2</v>
          </cell>
          <cell r="AC174">
            <v>5928.2006349959784</v>
          </cell>
          <cell r="AD174">
            <v>0.10193905817174516</v>
          </cell>
          <cell r="AE174">
            <v>0.70757725568260654</v>
          </cell>
          <cell r="AF174">
            <v>7.2129759028033022E-2</v>
          </cell>
          <cell r="AG174">
            <v>5928.2006349959784</v>
          </cell>
          <cell r="AH174">
            <v>0.10193905817174516</v>
          </cell>
          <cell r="AI174">
            <v>0.70757725568260654</v>
          </cell>
          <cell r="AJ174">
            <v>7.2129759028033022E-2</v>
          </cell>
          <cell r="AK174">
            <v>5928.2006349959784</v>
          </cell>
          <cell r="AL174">
            <v>0.10193905817174516</v>
          </cell>
          <cell r="AM174">
            <v>0.70757725568260654</v>
          </cell>
          <cell r="AN174">
            <v>7.2129759028033022E-2</v>
          </cell>
          <cell r="AO174">
            <v>5928.2006349959784</v>
          </cell>
          <cell r="AP174">
            <v>0.10193905817174516</v>
          </cell>
          <cell r="AQ174">
            <v>0.70757725568260654</v>
          </cell>
          <cell r="AR174">
            <v>7.2129759028033022E-2</v>
          </cell>
          <cell r="AS174">
            <v>5928.2006349959784</v>
          </cell>
          <cell r="AT174">
            <v>0.10193905817174516</v>
          </cell>
          <cell r="AU174">
            <v>0.70757725568260654</v>
          </cell>
          <cell r="AV174">
            <v>7.2129759028033022E-2</v>
          </cell>
          <cell r="AW174">
            <v>5928.2006349959784</v>
          </cell>
        </row>
        <row r="175">
          <cell r="A175" t="str">
            <v>Radisson JFK</v>
          </cell>
          <cell r="B175">
            <v>0.21385041551246536</v>
          </cell>
          <cell r="C175">
            <v>1.2296629774749275</v>
          </cell>
          <cell r="D175">
            <v>0.26296393867330858</v>
          </cell>
          <cell r="E175">
            <v>21612.526000000002</v>
          </cell>
          <cell r="F175">
            <v>0.21385041551246536</v>
          </cell>
          <cell r="G175">
            <v>1.2296629774749275</v>
          </cell>
          <cell r="H175">
            <v>0.26296393867330858</v>
          </cell>
          <cell r="I175">
            <v>21612.480191681887</v>
          </cell>
          <cell r="J175">
            <v>0.21385041551246536</v>
          </cell>
          <cell r="K175">
            <v>1.2296629774749275</v>
          </cell>
          <cell r="L175">
            <v>0.26296393867330858</v>
          </cell>
          <cell r="M175">
            <v>21612.480191681887</v>
          </cell>
          <cell r="N175">
            <v>0.21385041551246536</v>
          </cell>
          <cell r="O175">
            <v>1.2296629774749275</v>
          </cell>
          <cell r="P175">
            <v>0.26296393867330858</v>
          </cell>
          <cell r="Q175">
            <v>21612.480191681887</v>
          </cell>
          <cell r="R175">
            <v>0.21385041551246536</v>
          </cell>
          <cell r="S175">
            <v>1.2296629774749275</v>
          </cell>
          <cell r="T175">
            <v>0.26296393867330858</v>
          </cell>
          <cell r="U175">
            <v>21612.480191681887</v>
          </cell>
          <cell r="V175">
            <v>0.21385041551246536</v>
          </cell>
          <cell r="W175">
            <v>1.2296629774749275</v>
          </cell>
          <cell r="X175">
            <v>0.26296393867330858</v>
          </cell>
          <cell r="Y175">
            <v>21612.480191681887</v>
          </cell>
          <cell r="Z175">
            <v>0.21385041551246536</v>
          </cell>
          <cell r="AA175">
            <v>1.2296629774749275</v>
          </cell>
          <cell r="AB175">
            <v>0.26296393867330858</v>
          </cell>
          <cell r="AC175">
            <v>21612.480191681887</v>
          </cell>
          <cell r="AD175">
            <v>0.21385041551246536</v>
          </cell>
          <cell r="AE175">
            <v>1.2296629774749275</v>
          </cell>
          <cell r="AF175">
            <v>0.26296393867330858</v>
          </cell>
          <cell r="AG175">
            <v>21612.480191681887</v>
          </cell>
          <cell r="AH175">
            <v>0.21385041551246536</v>
          </cell>
          <cell r="AI175">
            <v>1.2296629774749275</v>
          </cell>
          <cell r="AJ175">
            <v>0.26296393867330858</v>
          </cell>
          <cell r="AK175">
            <v>21612.480191681887</v>
          </cell>
          <cell r="AL175">
            <v>0.21385041551246536</v>
          </cell>
          <cell r="AM175">
            <v>1.2296629774749275</v>
          </cell>
          <cell r="AN175">
            <v>0.26296393867330858</v>
          </cell>
          <cell r="AO175">
            <v>21612.480191681887</v>
          </cell>
          <cell r="AP175">
            <v>0.21385041551246536</v>
          </cell>
          <cell r="AQ175">
            <v>1.2296629774749275</v>
          </cell>
          <cell r="AR175">
            <v>0.26296393867330858</v>
          </cell>
          <cell r="AS175">
            <v>21612.480191681887</v>
          </cell>
          <cell r="AT175">
            <v>0.21385041551246536</v>
          </cell>
          <cell r="AU175">
            <v>1.2296629774749275</v>
          </cell>
          <cell r="AV175">
            <v>0.26296393867330858</v>
          </cell>
          <cell r="AW175">
            <v>21612.480191681887</v>
          </cell>
        </row>
        <row r="176">
          <cell r="A176" t="str">
            <v>Holiday Inn</v>
          </cell>
          <cell r="B176">
            <v>0.1994459833795014</v>
          </cell>
          <cell r="C176">
            <v>1.904614885580461</v>
          </cell>
          <cell r="D176">
            <v>0.3798677888138316</v>
          </cell>
          <cell r="E176">
            <v>31220.639999999999</v>
          </cell>
          <cell r="F176">
            <v>0.1994459833795014</v>
          </cell>
          <cell r="G176">
            <v>1.904614885580461</v>
          </cell>
          <cell r="H176">
            <v>0.3798677888138316</v>
          </cell>
          <cell r="I176">
            <v>31220.573827031192</v>
          </cell>
          <cell r="J176">
            <v>0.1994459833795014</v>
          </cell>
          <cell r="K176">
            <v>1.904614885580461</v>
          </cell>
          <cell r="L176">
            <v>0.3798677888138316</v>
          </cell>
          <cell r="M176">
            <v>31220.573827031192</v>
          </cell>
          <cell r="N176">
            <v>0.1994459833795014</v>
          </cell>
          <cell r="O176">
            <v>1.904614885580461</v>
          </cell>
          <cell r="P176">
            <v>0.3798677888138316</v>
          </cell>
          <cell r="Q176">
            <v>31220.573827031192</v>
          </cell>
          <cell r="R176">
            <v>0.1994459833795014</v>
          </cell>
          <cell r="S176">
            <v>1.904614885580461</v>
          </cell>
          <cell r="T176">
            <v>0.3798677888138316</v>
          </cell>
          <cell r="U176">
            <v>31220.573827031192</v>
          </cell>
          <cell r="V176">
            <v>0.1994459833795014</v>
          </cell>
          <cell r="W176">
            <v>1.904614885580461</v>
          </cell>
          <cell r="X176">
            <v>0.3798677888138316</v>
          </cell>
          <cell r="Y176">
            <v>31220.573827031192</v>
          </cell>
          <cell r="Z176">
            <v>0.1994459833795014</v>
          </cell>
          <cell r="AA176">
            <v>1.904614885580461</v>
          </cell>
          <cell r="AB176">
            <v>0.3798677888138316</v>
          </cell>
          <cell r="AC176">
            <v>31220.573827031192</v>
          </cell>
          <cell r="AD176">
            <v>0.1994459833795014</v>
          </cell>
          <cell r="AE176">
            <v>1.904614885580461</v>
          </cell>
          <cell r="AF176">
            <v>0.3798677888138316</v>
          </cell>
          <cell r="AG176">
            <v>31220.573827031192</v>
          </cell>
          <cell r="AH176">
            <v>0.1994459833795014</v>
          </cell>
          <cell r="AI176">
            <v>1.904614885580461</v>
          </cell>
          <cell r="AJ176">
            <v>0.3798677888138316</v>
          </cell>
          <cell r="AK176">
            <v>31220.573827031192</v>
          </cell>
          <cell r="AL176">
            <v>0.1994459833795014</v>
          </cell>
          <cell r="AM176">
            <v>1.904614885580461</v>
          </cell>
          <cell r="AN176">
            <v>0.3798677888138316</v>
          </cell>
          <cell r="AO176">
            <v>31220.573827031192</v>
          </cell>
          <cell r="AP176">
            <v>0.1994459833795014</v>
          </cell>
          <cell r="AQ176">
            <v>1.904614885580461</v>
          </cell>
          <cell r="AR176">
            <v>0.3798677888138316</v>
          </cell>
          <cell r="AS176">
            <v>31220.573827031192</v>
          </cell>
          <cell r="AT176">
            <v>0.1994459833795014</v>
          </cell>
          <cell r="AU176">
            <v>1.904614885580461</v>
          </cell>
          <cell r="AV176">
            <v>0.3798677888138316</v>
          </cell>
          <cell r="AW176">
            <v>31220.573827031192</v>
          </cell>
        </row>
        <row r="177">
          <cell r="A177" t="str">
            <v>Ramada Plaza</v>
          </cell>
          <cell r="B177">
            <v>0.17229916897506925</v>
          </cell>
          <cell r="C177">
            <v>0</v>
          </cell>
          <cell r="D177">
            <v>0</v>
          </cell>
          <cell r="E177">
            <v>0</v>
          </cell>
          <cell r="F177">
            <v>0.17229916897506925</v>
          </cell>
          <cell r="G177">
            <v>0</v>
          </cell>
          <cell r="H177">
            <v>0</v>
          </cell>
          <cell r="I177">
            <v>0</v>
          </cell>
          <cell r="J177">
            <v>0.17229916897506925</v>
          </cell>
          <cell r="K177">
            <v>0</v>
          </cell>
          <cell r="L177">
            <v>0</v>
          </cell>
          <cell r="M177">
            <v>0</v>
          </cell>
          <cell r="N177">
            <v>0.17229916897506925</v>
          </cell>
          <cell r="O177">
            <v>0</v>
          </cell>
          <cell r="P177">
            <v>0</v>
          </cell>
          <cell r="Q177">
            <v>0</v>
          </cell>
          <cell r="R177">
            <v>0.17229916897506925</v>
          </cell>
          <cell r="S177">
            <v>0</v>
          </cell>
          <cell r="T177">
            <v>0</v>
          </cell>
          <cell r="U177">
            <v>0</v>
          </cell>
          <cell r="V177">
            <v>0.17229916897506925</v>
          </cell>
          <cell r="W177">
            <v>0</v>
          </cell>
          <cell r="X177">
            <v>0</v>
          </cell>
          <cell r="Y177">
            <v>0</v>
          </cell>
          <cell r="Z177">
            <v>0.17229916897506925</v>
          </cell>
          <cell r="AA177">
            <v>0</v>
          </cell>
          <cell r="AB177">
            <v>0</v>
          </cell>
          <cell r="AC177">
            <v>0</v>
          </cell>
          <cell r="AD177">
            <v>0.17229916897506925</v>
          </cell>
          <cell r="AE177">
            <v>0</v>
          </cell>
          <cell r="AF177">
            <v>0</v>
          </cell>
          <cell r="AG177">
            <v>0</v>
          </cell>
          <cell r="AH177">
            <v>0.17229916897506925</v>
          </cell>
          <cell r="AI177">
            <v>0</v>
          </cell>
          <cell r="AJ177">
            <v>0</v>
          </cell>
          <cell r="AK177">
            <v>0</v>
          </cell>
          <cell r="AL177">
            <v>0.17229916897506925</v>
          </cell>
          <cell r="AM177">
            <v>0</v>
          </cell>
          <cell r="AN177">
            <v>0</v>
          </cell>
          <cell r="AO177">
            <v>0</v>
          </cell>
          <cell r="AP177">
            <v>0.17229916897506925</v>
          </cell>
          <cell r="AQ177">
            <v>0</v>
          </cell>
          <cell r="AR177">
            <v>0</v>
          </cell>
          <cell r="AS177">
            <v>0</v>
          </cell>
          <cell r="AT177">
            <v>0.17229916897506925</v>
          </cell>
          <cell r="AU177">
            <v>0</v>
          </cell>
          <cell r="AV177">
            <v>0</v>
          </cell>
          <cell r="AW177">
            <v>0</v>
          </cell>
        </row>
        <row r="178">
          <cell r="A178" t="str">
            <v xml:space="preserve">Hampton Inn </v>
          </cell>
          <cell r="B178">
            <v>0.11966759002770083</v>
          </cell>
          <cell r="C178">
            <v>1.767540329421261</v>
          </cell>
          <cell r="D178">
            <v>0.21151729149861073</v>
          </cell>
          <cell r="E178">
            <v>17384.219999999998</v>
          </cell>
          <cell r="F178">
            <v>0.11966759002770083</v>
          </cell>
          <cell r="G178">
            <v>1.767540329421261</v>
          </cell>
          <cell r="H178">
            <v>0.21151729149861073</v>
          </cell>
          <cell r="I178">
            <v>17384.18315368782</v>
          </cell>
          <cell r="J178">
            <v>0.11966759002770083</v>
          </cell>
          <cell r="K178">
            <v>1.767540329421261</v>
          </cell>
          <cell r="L178">
            <v>0.21151729149861073</v>
          </cell>
          <cell r="M178">
            <v>17384.18315368782</v>
          </cell>
          <cell r="N178">
            <v>0.11966759002770083</v>
          </cell>
          <cell r="O178">
            <v>1.767540329421261</v>
          </cell>
          <cell r="P178">
            <v>0.21151729149861073</v>
          </cell>
          <cell r="Q178">
            <v>17384.18315368782</v>
          </cell>
          <cell r="R178">
            <v>0.11966759002770083</v>
          </cell>
          <cell r="S178">
            <v>1.767540329421261</v>
          </cell>
          <cell r="T178">
            <v>0.21151729149861073</v>
          </cell>
          <cell r="U178">
            <v>17384.18315368782</v>
          </cell>
          <cell r="V178">
            <v>0.11966759002770083</v>
          </cell>
          <cell r="W178">
            <v>1.767540329421261</v>
          </cell>
          <cell r="X178">
            <v>0.21151729149861073</v>
          </cell>
          <cell r="Y178">
            <v>17384.18315368782</v>
          </cell>
          <cell r="Z178">
            <v>0.11966759002770083</v>
          </cell>
          <cell r="AA178">
            <v>1.767540329421261</v>
          </cell>
          <cell r="AB178">
            <v>0.21151729149861073</v>
          </cell>
          <cell r="AC178">
            <v>17384.18315368782</v>
          </cell>
          <cell r="AD178">
            <v>0.11966759002770083</v>
          </cell>
          <cell r="AE178">
            <v>1.767540329421261</v>
          </cell>
          <cell r="AF178">
            <v>0.21151729149861073</v>
          </cell>
          <cell r="AG178">
            <v>17384.18315368782</v>
          </cell>
          <cell r="AH178">
            <v>0.11966759002770083</v>
          </cell>
          <cell r="AI178">
            <v>1.767540329421261</v>
          </cell>
          <cell r="AJ178">
            <v>0.21151729149861073</v>
          </cell>
          <cell r="AK178">
            <v>17384.18315368782</v>
          </cell>
          <cell r="AL178">
            <v>0.11966759002770083</v>
          </cell>
          <cell r="AM178">
            <v>1.767540329421261</v>
          </cell>
          <cell r="AN178">
            <v>0.21151729149861073</v>
          </cell>
          <cell r="AO178">
            <v>17384.18315368782</v>
          </cell>
          <cell r="AP178">
            <v>0.11966759002770083</v>
          </cell>
          <cell r="AQ178">
            <v>1.767540329421261</v>
          </cell>
          <cell r="AR178">
            <v>0.21151729149861073</v>
          </cell>
          <cell r="AS178">
            <v>17384.18315368782</v>
          </cell>
          <cell r="AT178">
            <v>0.11966759002770083</v>
          </cell>
          <cell r="AU178">
            <v>1.767540329421261</v>
          </cell>
          <cell r="AV178">
            <v>0.21151729149861073</v>
          </cell>
          <cell r="AW178">
            <v>17384.18315368782</v>
          </cell>
        </row>
        <row r="179">
          <cell r="A179" t="str">
            <v>Courtyard by Marriott</v>
          </cell>
          <cell r="B179">
            <v>9.1966759002770085E-2</v>
          </cell>
          <cell r="C179">
            <v>0</v>
          </cell>
          <cell r="D179">
            <v>0</v>
          </cell>
          <cell r="E179">
            <v>0</v>
          </cell>
          <cell r="F179">
            <v>9.1966759002770085E-2</v>
          </cell>
          <cell r="G179">
            <v>0</v>
          </cell>
          <cell r="H179">
            <v>0</v>
          </cell>
          <cell r="I179">
            <v>0</v>
          </cell>
          <cell r="J179">
            <v>9.1966759002770085E-2</v>
          </cell>
          <cell r="K179">
            <v>0</v>
          </cell>
          <cell r="L179">
            <v>0</v>
          </cell>
          <cell r="M179">
            <v>0</v>
          </cell>
          <cell r="N179">
            <v>9.1966759002770085E-2</v>
          </cell>
          <cell r="O179">
            <v>0</v>
          </cell>
          <cell r="P179">
            <v>0</v>
          </cell>
          <cell r="Q179">
            <v>0</v>
          </cell>
          <cell r="R179">
            <v>9.1966759002770085E-2</v>
          </cell>
          <cell r="S179">
            <v>0</v>
          </cell>
          <cell r="T179">
            <v>0</v>
          </cell>
          <cell r="U179">
            <v>0</v>
          </cell>
          <cell r="V179">
            <v>9.1966759002770085E-2</v>
          </cell>
          <cell r="W179">
            <v>0</v>
          </cell>
          <cell r="X179">
            <v>0</v>
          </cell>
          <cell r="Y179">
            <v>0</v>
          </cell>
          <cell r="Z179">
            <v>9.1966759002770085E-2</v>
          </cell>
          <cell r="AA179">
            <v>0</v>
          </cell>
          <cell r="AB179">
            <v>0</v>
          </cell>
          <cell r="AC179">
            <v>0</v>
          </cell>
          <cell r="AD179">
            <v>9.1966759002770085E-2</v>
          </cell>
          <cell r="AE179">
            <v>0</v>
          </cell>
          <cell r="AF179">
            <v>0</v>
          </cell>
          <cell r="AG179">
            <v>0</v>
          </cell>
          <cell r="AH179">
            <v>9.1966759002770085E-2</v>
          </cell>
          <cell r="AI179">
            <v>0</v>
          </cell>
          <cell r="AJ179">
            <v>0</v>
          </cell>
          <cell r="AK179">
            <v>0</v>
          </cell>
          <cell r="AL179">
            <v>9.1966759002770085E-2</v>
          </cell>
          <cell r="AM179">
            <v>0</v>
          </cell>
          <cell r="AN179">
            <v>0</v>
          </cell>
          <cell r="AO179">
            <v>0</v>
          </cell>
          <cell r="AP179">
            <v>9.1966759002770085E-2</v>
          </cell>
          <cell r="AQ179">
            <v>0</v>
          </cell>
          <cell r="AR179">
            <v>0</v>
          </cell>
          <cell r="AS179">
            <v>0</v>
          </cell>
          <cell r="AT179">
            <v>9.1966759002770085E-2</v>
          </cell>
          <cell r="AU179">
            <v>0</v>
          </cell>
          <cell r="AV179">
            <v>0</v>
          </cell>
          <cell r="AW179">
            <v>0</v>
          </cell>
        </row>
        <row r="180">
          <cell r="A180" t="str">
            <v>Doubletree Club</v>
          </cell>
          <cell r="B180">
            <v>6.0941828254847646E-2</v>
          </cell>
          <cell r="C180">
            <v>1.2064164153192736</v>
          </cell>
          <cell r="D180">
            <v>7.352122198621612E-2</v>
          </cell>
          <cell r="E180">
            <v>6042.5749999999998</v>
          </cell>
          <cell r="F180">
            <v>6.0941828254847646E-2</v>
          </cell>
          <cell r="G180">
            <v>1.2064164153192736</v>
          </cell>
          <cell r="H180">
            <v>7.352122198621612E-2</v>
          </cell>
          <cell r="I180">
            <v>6042.5621926031308</v>
          </cell>
          <cell r="J180">
            <v>6.0941828254847646E-2</v>
          </cell>
          <cell r="K180">
            <v>1.2064164153192736</v>
          </cell>
          <cell r="L180">
            <v>7.352122198621612E-2</v>
          </cell>
          <cell r="M180">
            <v>6042.5621926031308</v>
          </cell>
          <cell r="N180">
            <v>6.0941828254847646E-2</v>
          </cell>
          <cell r="O180">
            <v>1.2064164153192736</v>
          </cell>
          <cell r="P180">
            <v>7.352122198621612E-2</v>
          </cell>
          <cell r="Q180">
            <v>6042.5621926031308</v>
          </cell>
          <cell r="R180">
            <v>6.0941828254847646E-2</v>
          </cell>
          <cell r="S180">
            <v>1.2064164153192736</v>
          </cell>
          <cell r="T180">
            <v>7.352122198621612E-2</v>
          </cell>
          <cell r="U180">
            <v>6042.5621926031308</v>
          </cell>
          <cell r="V180">
            <v>6.0941828254847646E-2</v>
          </cell>
          <cell r="W180">
            <v>1.2064164153192736</v>
          </cell>
          <cell r="X180">
            <v>7.352122198621612E-2</v>
          </cell>
          <cell r="Y180">
            <v>6042.5621926031308</v>
          </cell>
          <cell r="Z180">
            <v>6.0941828254847646E-2</v>
          </cell>
          <cell r="AA180">
            <v>1.2064164153192736</v>
          </cell>
          <cell r="AB180">
            <v>7.352122198621612E-2</v>
          </cell>
          <cell r="AC180">
            <v>6042.5621926031308</v>
          </cell>
          <cell r="AD180">
            <v>6.0941828254847646E-2</v>
          </cell>
          <cell r="AE180">
            <v>1.2064164153192736</v>
          </cell>
          <cell r="AF180">
            <v>7.352122198621612E-2</v>
          </cell>
          <cell r="AG180">
            <v>6042.5621926031308</v>
          </cell>
          <cell r="AH180">
            <v>6.0941828254847646E-2</v>
          </cell>
          <cell r="AI180">
            <v>1.2064164153192736</v>
          </cell>
          <cell r="AJ180">
            <v>7.352122198621612E-2</v>
          </cell>
          <cell r="AK180">
            <v>6042.5621926031308</v>
          </cell>
          <cell r="AL180">
            <v>6.0941828254847646E-2</v>
          </cell>
          <cell r="AM180">
            <v>1.2064164153192736</v>
          </cell>
          <cell r="AN180">
            <v>7.352122198621612E-2</v>
          </cell>
          <cell r="AO180">
            <v>6042.5621926031308</v>
          </cell>
          <cell r="AP180">
            <v>6.0941828254847646E-2</v>
          </cell>
          <cell r="AQ180">
            <v>1.2064164153192736</v>
          </cell>
          <cell r="AR180">
            <v>7.352122198621612E-2</v>
          </cell>
          <cell r="AS180">
            <v>6042.5621926031308</v>
          </cell>
          <cell r="AT180">
            <v>6.0941828254847646E-2</v>
          </cell>
          <cell r="AU180">
            <v>1.2064164153192736</v>
          </cell>
          <cell r="AV180">
            <v>7.352122198621612E-2</v>
          </cell>
          <cell r="AW180">
            <v>6042.5621926031308</v>
          </cell>
        </row>
        <row r="181">
          <cell r="A181" t="str">
            <v>La Quinta</v>
          </cell>
          <cell r="B181">
            <v>3.9889196675900275E-2</v>
          </cell>
          <cell r="C181">
            <v>0</v>
          </cell>
          <cell r="D181">
            <v>0</v>
          </cell>
          <cell r="E181">
            <v>0</v>
          </cell>
          <cell r="F181">
            <v>3.9889196675900275E-2</v>
          </cell>
          <cell r="G181">
            <v>0</v>
          </cell>
          <cell r="H181">
            <v>0</v>
          </cell>
          <cell r="I181">
            <v>0</v>
          </cell>
          <cell r="J181">
            <v>3.9889196675900275E-2</v>
          </cell>
          <cell r="K181">
            <v>0</v>
          </cell>
          <cell r="L181">
            <v>0</v>
          </cell>
          <cell r="M181">
            <v>0</v>
          </cell>
          <cell r="N181">
            <v>3.9889196675900275E-2</v>
          </cell>
          <cell r="O181">
            <v>0</v>
          </cell>
          <cell r="P181">
            <v>0</v>
          </cell>
          <cell r="Q181">
            <v>0</v>
          </cell>
          <cell r="R181">
            <v>3.9889196675900275E-2</v>
          </cell>
          <cell r="S181">
            <v>0</v>
          </cell>
          <cell r="T181">
            <v>0</v>
          </cell>
          <cell r="U181">
            <v>0</v>
          </cell>
          <cell r="V181">
            <v>3.9889196675900275E-2</v>
          </cell>
          <cell r="W181">
            <v>0</v>
          </cell>
          <cell r="X181">
            <v>0</v>
          </cell>
          <cell r="Y181">
            <v>0</v>
          </cell>
          <cell r="Z181">
            <v>3.9889196675900275E-2</v>
          </cell>
          <cell r="AA181">
            <v>0</v>
          </cell>
          <cell r="AB181">
            <v>0</v>
          </cell>
          <cell r="AC181">
            <v>0</v>
          </cell>
          <cell r="AD181">
            <v>3.9889196675900275E-2</v>
          </cell>
          <cell r="AE181">
            <v>0</v>
          </cell>
          <cell r="AF181">
            <v>0</v>
          </cell>
          <cell r="AG181">
            <v>0</v>
          </cell>
          <cell r="AH181">
            <v>3.9889196675900275E-2</v>
          </cell>
          <cell r="AI181">
            <v>0</v>
          </cell>
          <cell r="AJ181">
            <v>0</v>
          </cell>
          <cell r="AK181">
            <v>0</v>
          </cell>
          <cell r="AL181">
            <v>3.9889196675900275E-2</v>
          </cell>
          <cell r="AM181">
            <v>0</v>
          </cell>
          <cell r="AN181">
            <v>0</v>
          </cell>
          <cell r="AO181">
            <v>0</v>
          </cell>
          <cell r="AP181">
            <v>3.9889196675900275E-2</v>
          </cell>
          <cell r="AQ181">
            <v>0</v>
          </cell>
          <cell r="AR181">
            <v>0</v>
          </cell>
          <cell r="AS181">
            <v>0</v>
          </cell>
          <cell r="AT181">
            <v>3.9889196675900275E-2</v>
          </cell>
          <cell r="AU181">
            <v>0</v>
          </cell>
          <cell r="AV181">
            <v>0</v>
          </cell>
          <cell r="AW181">
            <v>0</v>
          </cell>
        </row>
        <row r="182">
          <cell r="A182" t="str">
            <v>Comp8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</row>
        <row r="183">
          <cell r="A183" t="str">
            <v>Comp9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</row>
        <row r="184">
          <cell r="A184" t="str">
            <v>Comp10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</row>
        <row r="185">
          <cell r="A185" t="str">
            <v>Comp11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</row>
        <row r="186">
          <cell r="A186" t="str">
            <v>Comp12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</row>
        <row r="187">
          <cell r="A187" t="str">
            <v>Comp13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</row>
        <row r="188">
          <cell r="A188" t="str">
            <v>Comp14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</row>
        <row r="189">
          <cell r="A189" t="str">
            <v>Comp15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</row>
        <row r="190">
          <cell r="A190" t="str">
            <v>Comp16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</row>
        <row r="191">
          <cell r="A191" t="str">
            <v>Comp17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A192" t="str">
            <v>Comp18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A193" t="str">
            <v>Comp19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</row>
        <row r="194">
          <cell r="A194" t="str">
            <v>Comp20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</row>
        <row r="195">
          <cell r="A195" t="str">
            <v>Comp21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</row>
        <row r="196">
          <cell r="A196" t="str">
            <v>Comp22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</row>
        <row r="197">
          <cell r="A197" t="str">
            <v>Comp23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</row>
        <row r="198">
          <cell r="A198" t="str">
            <v>Comp24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</row>
        <row r="199">
          <cell r="A199" t="str">
            <v>Comp25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</row>
        <row r="200">
          <cell r="A200" t="str">
            <v>Addition/Deletion 1</v>
          </cell>
          <cell r="B200">
            <v>0</v>
          </cell>
          <cell r="C200">
            <v>1</v>
          </cell>
          <cell r="D200">
            <v>0</v>
          </cell>
          <cell r="E200">
            <v>0</v>
          </cell>
          <cell r="F200">
            <v>0</v>
          </cell>
          <cell r="G200">
            <v>1</v>
          </cell>
          <cell r="H200">
            <v>0</v>
          </cell>
          <cell r="I200">
            <v>0</v>
          </cell>
          <cell r="J200">
            <v>0</v>
          </cell>
          <cell r="K200">
            <v>1</v>
          </cell>
          <cell r="L200">
            <v>0</v>
          </cell>
          <cell r="M200">
            <v>0</v>
          </cell>
          <cell r="N200">
            <v>0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1</v>
          </cell>
          <cell r="T200">
            <v>0</v>
          </cell>
          <cell r="U200">
            <v>0</v>
          </cell>
          <cell r="V200">
            <v>0</v>
          </cell>
          <cell r="W200">
            <v>1</v>
          </cell>
          <cell r="X200">
            <v>0</v>
          </cell>
          <cell r="Y200">
            <v>0</v>
          </cell>
          <cell r="Z200">
            <v>0</v>
          </cell>
          <cell r="AA200">
            <v>1</v>
          </cell>
          <cell r="AB200">
            <v>0</v>
          </cell>
          <cell r="AC200">
            <v>0</v>
          </cell>
          <cell r="AD200">
            <v>0</v>
          </cell>
          <cell r="AE200">
            <v>1</v>
          </cell>
          <cell r="AF200">
            <v>0</v>
          </cell>
          <cell r="AG200">
            <v>0</v>
          </cell>
          <cell r="AH200">
            <v>0</v>
          </cell>
          <cell r="AI200">
            <v>1</v>
          </cell>
          <cell r="AJ200">
            <v>0</v>
          </cell>
          <cell r="AK200">
            <v>0</v>
          </cell>
          <cell r="AL200">
            <v>0</v>
          </cell>
          <cell r="AM200">
            <v>1</v>
          </cell>
          <cell r="AN200">
            <v>0</v>
          </cell>
          <cell r="AO200">
            <v>0</v>
          </cell>
          <cell r="AP200">
            <v>0</v>
          </cell>
          <cell r="AQ200">
            <v>1</v>
          </cell>
          <cell r="AR200">
            <v>0</v>
          </cell>
          <cell r="AS200">
            <v>0</v>
          </cell>
          <cell r="AT200">
            <v>0</v>
          </cell>
          <cell r="AU200">
            <v>1</v>
          </cell>
          <cell r="AV200">
            <v>0</v>
          </cell>
          <cell r="AW200">
            <v>0</v>
          </cell>
        </row>
        <row r="201">
          <cell r="A201" t="str">
            <v>Addition/Deletion 2</v>
          </cell>
          <cell r="B201">
            <v>0</v>
          </cell>
          <cell r="C201">
            <v>1</v>
          </cell>
          <cell r="D201">
            <v>0</v>
          </cell>
          <cell r="E201">
            <v>0</v>
          </cell>
          <cell r="F201">
            <v>0</v>
          </cell>
          <cell r="G201">
            <v>1</v>
          </cell>
          <cell r="H201">
            <v>0</v>
          </cell>
          <cell r="I201">
            <v>0</v>
          </cell>
          <cell r="J201">
            <v>0</v>
          </cell>
          <cell r="K201">
            <v>1</v>
          </cell>
          <cell r="L201">
            <v>0</v>
          </cell>
          <cell r="M201">
            <v>0</v>
          </cell>
          <cell r="N201">
            <v>0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1</v>
          </cell>
          <cell r="T201">
            <v>0</v>
          </cell>
          <cell r="U201">
            <v>0</v>
          </cell>
          <cell r="V201">
            <v>0</v>
          </cell>
          <cell r="W201">
            <v>1</v>
          </cell>
          <cell r="X201">
            <v>0</v>
          </cell>
          <cell r="Y201">
            <v>0</v>
          </cell>
          <cell r="Z201">
            <v>0</v>
          </cell>
          <cell r="AA201">
            <v>1</v>
          </cell>
          <cell r="AB201">
            <v>0</v>
          </cell>
          <cell r="AC201">
            <v>0</v>
          </cell>
          <cell r="AD201">
            <v>0</v>
          </cell>
          <cell r="AE201">
            <v>1</v>
          </cell>
          <cell r="AF201">
            <v>0</v>
          </cell>
          <cell r="AG201">
            <v>0</v>
          </cell>
          <cell r="AH201">
            <v>0</v>
          </cell>
          <cell r="AI201">
            <v>1</v>
          </cell>
          <cell r="AJ201">
            <v>0</v>
          </cell>
          <cell r="AK201">
            <v>0</v>
          </cell>
          <cell r="AL201">
            <v>0</v>
          </cell>
          <cell r="AM201">
            <v>1</v>
          </cell>
          <cell r="AN201">
            <v>0</v>
          </cell>
          <cell r="AO201">
            <v>0</v>
          </cell>
          <cell r="AP201">
            <v>0</v>
          </cell>
          <cell r="AQ201">
            <v>1</v>
          </cell>
          <cell r="AR201">
            <v>0</v>
          </cell>
          <cell r="AS201">
            <v>0</v>
          </cell>
          <cell r="AT201">
            <v>0</v>
          </cell>
          <cell r="AU201">
            <v>1</v>
          </cell>
          <cell r="AV201">
            <v>0</v>
          </cell>
          <cell r="AW201">
            <v>0</v>
          </cell>
        </row>
        <row r="202">
          <cell r="A202" t="str">
            <v>Addition/Deletion 3</v>
          </cell>
          <cell r="B202">
            <v>0</v>
          </cell>
          <cell r="C202">
            <v>1</v>
          </cell>
          <cell r="D202">
            <v>0</v>
          </cell>
          <cell r="E202">
            <v>0</v>
          </cell>
          <cell r="F202">
            <v>0</v>
          </cell>
          <cell r="G202">
            <v>1</v>
          </cell>
          <cell r="H202">
            <v>0</v>
          </cell>
          <cell r="I202">
            <v>0</v>
          </cell>
          <cell r="J202">
            <v>0</v>
          </cell>
          <cell r="K202">
            <v>1</v>
          </cell>
          <cell r="L202">
            <v>0</v>
          </cell>
          <cell r="M202">
            <v>0</v>
          </cell>
          <cell r="N202">
            <v>0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1</v>
          </cell>
          <cell r="T202">
            <v>0</v>
          </cell>
          <cell r="U202">
            <v>0</v>
          </cell>
          <cell r="V202">
            <v>0</v>
          </cell>
          <cell r="W202">
            <v>1</v>
          </cell>
          <cell r="X202">
            <v>0</v>
          </cell>
          <cell r="Y202">
            <v>0</v>
          </cell>
          <cell r="Z202">
            <v>0</v>
          </cell>
          <cell r="AA202">
            <v>1</v>
          </cell>
          <cell r="AB202">
            <v>0</v>
          </cell>
          <cell r="AC202">
            <v>0</v>
          </cell>
          <cell r="AD202">
            <v>0</v>
          </cell>
          <cell r="AE202">
            <v>1</v>
          </cell>
          <cell r="AF202">
            <v>0</v>
          </cell>
          <cell r="AG202">
            <v>0</v>
          </cell>
          <cell r="AH202">
            <v>0</v>
          </cell>
          <cell r="AI202">
            <v>1</v>
          </cell>
          <cell r="AJ202">
            <v>0</v>
          </cell>
          <cell r="AK202">
            <v>0</v>
          </cell>
          <cell r="AL202">
            <v>0</v>
          </cell>
          <cell r="AM202">
            <v>1</v>
          </cell>
          <cell r="AN202">
            <v>0</v>
          </cell>
          <cell r="AO202">
            <v>0</v>
          </cell>
          <cell r="AP202">
            <v>0</v>
          </cell>
          <cell r="AQ202">
            <v>1</v>
          </cell>
          <cell r="AR202">
            <v>0</v>
          </cell>
          <cell r="AS202">
            <v>0</v>
          </cell>
          <cell r="AT202">
            <v>0</v>
          </cell>
          <cell r="AU202">
            <v>1</v>
          </cell>
          <cell r="AV202">
            <v>0</v>
          </cell>
          <cell r="AW202">
            <v>0</v>
          </cell>
        </row>
        <row r="203">
          <cell r="A203" t="str">
            <v>Addition/Deletion 4</v>
          </cell>
          <cell r="B203">
            <v>0</v>
          </cell>
          <cell r="C203">
            <v>1</v>
          </cell>
          <cell r="D203">
            <v>0</v>
          </cell>
          <cell r="E203">
            <v>0</v>
          </cell>
          <cell r="F203">
            <v>0</v>
          </cell>
          <cell r="G203">
            <v>1</v>
          </cell>
          <cell r="H203">
            <v>0</v>
          </cell>
          <cell r="I203">
            <v>0</v>
          </cell>
          <cell r="J203">
            <v>0</v>
          </cell>
          <cell r="K203">
            <v>1</v>
          </cell>
          <cell r="L203">
            <v>0</v>
          </cell>
          <cell r="M203">
            <v>0</v>
          </cell>
          <cell r="N203">
            <v>0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1</v>
          </cell>
          <cell r="T203">
            <v>0</v>
          </cell>
          <cell r="U203">
            <v>0</v>
          </cell>
          <cell r="V203">
            <v>0</v>
          </cell>
          <cell r="W203">
            <v>1</v>
          </cell>
          <cell r="X203">
            <v>0</v>
          </cell>
          <cell r="Y203">
            <v>0</v>
          </cell>
          <cell r="Z203">
            <v>0</v>
          </cell>
          <cell r="AA203">
            <v>1</v>
          </cell>
          <cell r="AB203">
            <v>0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1</v>
          </cell>
          <cell r="AJ203">
            <v>0</v>
          </cell>
          <cell r="AK203">
            <v>0</v>
          </cell>
          <cell r="AL203">
            <v>0</v>
          </cell>
          <cell r="AM203">
            <v>1</v>
          </cell>
          <cell r="AN203">
            <v>0</v>
          </cell>
          <cell r="AO203">
            <v>0</v>
          </cell>
          <cell r="AP203">
            <v>0</v>
          </cell>
          <cell r="AQ203">
            <v>1</v>
          </cell>
          <cell r="AR203">
            <v>0</v>
          </cell>
          <cell r="AS203">
            <v>0</v>
          </cell>
          <cell r="AT203">
            <v>0</v>
          </cell>
          <cell r="AU203">
            <v>1</v>
          </cell>
          <cell r="AV203">
            <v>0</v>
          </cell>
          <cell r="AW203">
            <v>0</v>
          </cell>
        </row>
        <row r="204">
          <cell r="A204" t="str">
            <v>Addition/Deletion 5</v>
          </cell>
          <cell r="B204">
            <v>0</v>
          </cell>
          <cell r="C204">
            <v>1</v>
          </cell>
          <cell r="D204">
            <v>0</v>
          </cell>
          <cell r="E204">
            <v>0</v>
          </cell>
          <cell r="F204">
            <v>0</v>
          </cell>
          <cell r="G204">
            <v>1</v>
          </cell>
          <cell r="H204">
            <v>0</v>
          </cell>
          <cell r="I204">
            <v>0</v>
          </cell>
          <cell r="J204">
            <v>0</v>
          </cell>
          <cell r="K204">
            <v>1</v>
          </cell>
          <cell r="L204">
            <v>0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1</v>
          </cell>
          <cell r="T204">
            <v>0</v>
          </cell>
          <cell r="U204">
            <v>0</v>
          </cell>
          <cell r="V204">
            <v>0</v>
          </cell>
          <cell r="W204">
            <v>1</v>
          </cell>
          <cell r="X204">
            <v>0</v>
          </cell>
          <cell r="Y204">
            <v>0</v>
          </cell>
          <cell r="Z204">
            <v>0</v>
          </cell>
          <cell r="AA204">
            <v>1</v>
          </cell>
          <cell r="AB204">
            <v>0</v>
          </cell>
          <cell r="AC204">
            <v>0</v>
          </cell>
          <cell r="AD204">
            <v>0</v>
          </cell>
          <cell r="AE204">
            <v>1</v>
          </cell>
          <cell r="AF204">
            <v>0</v>
          </cell>
          <cell r="AG204">
            <v>0</v>
          </cell>
          <cell r="AH204">
            <v>0</v>
          </cell>
          <cell r="AI204">
            <v>1</v>
          </cell>
          <cell r="AJ204">
            <v>0</v>
          </cell>
          <cell r="AK204">
            <v>0</v>
          </cell>
          <cell r="AL204">
            <v>0</v>
          </cell>
          <cell r="AM204">
            <v>1</v>
          </cell>
          <cell r="AN204">
            <v>0</v>
          </cell>
          <cell r="AO204">
            <v>0</v>
          </cell>
          <cell r="AP204">
            <v>0</v>
          </cell>
          <cell r="AQ204">
            <v>1</v>
          </cell>
          <cell r="AR204">
            <v>0</v>
          </cell>
          <cell r="AS204">
            <v>0</v>
          </cell>
          <cell r="AT204">
            <v>0</v>
          </cell>
          <cell r="AU204">
            <v>1</v>
          </cell>
          <cell r="AV204">
            <v>0</v>
          </cell>
          <cell r="AW204">
            <v>0</v>
          </cell>
        </row>
        <row r="205">
          <cell r="A205" t="str">
            <v>Total</v>
          </cell>
          <cell r="B205">
            <v>1</v>
          </cell>
          <cell r="D205">
            <v>1</v>
          </cell>
          <cell r="E205">
            <v>82188.174199999994</v>
          </cell>
          <cell r="F205">
            <v>1</v>
          </cell>
          <cell r="H205">
            <v>1</v>
          </cell>
          <cell r="I205">
            <v>82188</v>
          </cell>
          <cell r="J205">
            <v>1</v>
          </cell>
          <cell r="L205">
            <v>1</v>
          </cell>
          <cell r="M205">
            <v>82188</v>
          </cell>
          <cell r="N205">
            <v>1</v>
          </cell>
          <cell r="P205">
            <v>1</v>
          </cell>
          <cell r="Q205">
            <v>82188</v>
          </cell>
          <cell r="R205">
            <v>1</v>
          </cell>
          <cell r="T205">
            <v>1</v>
          </cell>
          <cell r="U205">
            <v>82188</v>
          </cell>
          <cell r="V205">
            <v>1</v>
          </cell>
          <cell r="X205">
            <v>1</v>
          </cell>
          <cell r="Y205">
            <v>82188</v>
          </cell>
          <cell r="Z205">
            <v>1</v>
          </cell>
          <cell r="AB205">
            <v>1</v>
          </cell>
          <cell r="AC205">
            <v>82188</v>
          </cell>
          <cell r="AD205">
            <v>1</v>
          </cell>
          <cell r="AF205">
            <v>1</v>
          </cell>
          <cell r="AG205">
            <v>82188</v>
          </cell>
          <cell r="AH205">
            <v>1</v>
          </cell>
          <cell r="AJ205">
            <v>1</v>
          </cell>
          <cell r="AK205">
            <v>82188</v>
          </cell>
          <cell r="AL205">
            <v>1</v>
          </cell>
          <cell r="AN205">
            <v>1</v>
          </cell>
          <cell r="AO205">
            <v>82188</v>
          </cell>
          <cell r="AP205">
            <v>1</v>
          </cell>
          <cell r="AR205">
            <v>1</v>
          </cell>
          <cell r="AS205">
            <v>82188</v>
          </cell>
          <cell r="AT205">
            <v>1</v>
          </cell>
          <cell r="AV205">
            <v>1</v>
          </cell>
          <cell r="AW205">
            <v>82188</v>
          </cell>
        </row>
        <row r="208">
          <cell r="A208" t="str">
            <v>Other</v>
          </cell>
          <cell r="B208" t="str">
            <v>2002(Historical)</v>
          </cell>
          <cell r="F208">
            <v>2004</v>
          </cell>
          <cell r="J208">
            <v>2005</v>
          </cell>
          <cell r="N208">
            <v>2006</v>
          </cell>
          <cell r="R208">
            <v>2007</v>
          </cell>
          <cell r="V208">
            <v>2008</v>
          </cell>
          <cell r="Z208">
            <v>2009</v>
          </cell>
          <cell r="AD208">
            <v>2010</v>
          </cell>
          <cell r="AH208">
            <v>2011</v>
          </cell>
          <cell r="AL208">
            <v>2012</v>
          </cell>
          <cell r="AP208">
            <v>2013</v>
          </cell>
          <cell r="AT208">
            <v>2014</v>
          </cell>
        </row>
        <row r="209">
          <cell r="A209" t="str">
            <v>Property</v>
          </cell>
          <cell r="B209" t="str">
            <v>Fair Share</v>
          </cell>
          <cell r="C209" t="str">
            <v>Penetration</v>
          </cell>
          <cell r="D209" t="str">
            <v>Mkt. Share</v>
          </cell>
          <cell r="E209" t="str">
            <v>Rmnights</v>
          </cell>
          <cell r="F209" t="str">
            <v>Fair Share</v>
          </cell>
          <cell r="G209" t="str">
            <v>Penetration</v>
          </cell>
          <cell r="H209" t="str">
            <v>Mkt. Share</v>
          </cell>
          <cell r="I209" t="str">
            <v>Rmnights</v>
          </cell>
          <cell r="J209" t="str">
            <v>Fair Share</v>
          </cell>
          <cell r="K209" t="str">
            <v>Penetration</v>
          </cell>
          <cell r="L209" t="str">
            <v>Mkt. Share</v>
          </cell>
          <cell r="M209" t="str">
            <v>Rmnights</v>
          </cell>
          <cell r="N209" t="str">
            <v>Fair Share</v>
          </cell>
          <cell r="O209" t="str">
            <v>Penetration</v>
          </cell>
          <cell r="P209" t="str">
            <v>Mkt. Share</v>
          </cell>
          <cell r="Q209" t="str">
            <v>Rmnights</v>
          </cell>
          <cell r="R209" t="str">
            <v>Fair Share</v>
          </cell>
          <cell r="S209" t="str">
            <v>Penetration</v>
          </cell>
          <cell r="T209" t="str">
            <v>Mkt. Share</v>
          </cell>
          <cell r="U209" t="str">
            <v>Rmnights</v>
          </cell>
          <cell r="V209" t="str">
            <v>Fair Share</v>
          </cell>
          <cell r="W209" t="str">
            <v>Penetration</v>
          </cell>
          <cell r="X209" t="str">
            <v>Mkt. Share</v>
          </cell>
          <cell r="Y209" t="str">
            <v>Rmnights</v>
          </cell>
          <cell r="Z209" t="str">
            <v>Fair Share</v>
          </cell>
          <cell r="AA209" t="str">
            <v>Penetration</v>
          </cell>
          <cell r="AB209" t="str">
            <v>Mkt. Share</v>
          </cell>
          <cell r="AC209" t="str">
            <v>Rmnights</v>
          </cell>
          <cell r="AD209" t="str">
            <v>Fair Share</v>
          </cell>
          <cell r="AE209" t="str">
            <v>Penetration</v>
          </cell>
          <cell r="AF209" t="str">
            <v>Mkt. Share</v>
          </cell>
          <cell r="AG209" t="str">
            <v>Rmnights</v>
          </cell>
          <cell r="AH209" t="str">
            <v>Fair Share</v>
          </cell>
          <cell r="AI209" t="str">
            <v>Penetration</v>
          </cell>
          <cell r="AJ209" t="str">
            <v>Mkt. Share</v>
          </cell>
          <cell r="AK209" t="str">
            <v>Rmnights</v>
          </cell>
          <cell r="AL209" t="str">
            <v>Fair Share</v>
          </cell>
          <cell r="AM209" t="str">
            <v>Penetration</v>
          </cell>
          <cell r="AN209" t="str">
            <v>Mkt. Share</v>
          </cell>
          <cell r="AO209" t="str">
            <v>Rmnights</v>
          </cell>
          <cell r="AP209" t="str">
            <v>Fair Share</v>
          </cell>
          <cell r="AQ209" t="str">
            <v>Penetration</v>
          </cell>
          <cell r="AR209" t="str">
            <v>Mkt. Share</v>
          </cell>
          <cell r="AS209" t="str">
            <v>Rmnights</v>
          </cell>
          <cell r="AT209" t="str">
            <v>Fair Share</v>
          </cell>
          <cell r="AU209" t="str">
            <v>Penetration</v>
          </cell>
          <cell r="AV209" t="str">
            <v>Mkt. Share</v>
          </cell>
          <cell r="AW209" t="str">
            <v>Rmnights</v>
          </cell>
        </row>
        <row r="210">
          <cell r="A210" t="str">
            <v>Sheraton JFK</v>
          </cell>
          <cell r="B210">
            <v>0.10193905817174516</v>
          </cell>
          <cell r="C210">
            <v>0</v>
          </cell>
          <cell r="D210">
            <v>0</v>
          </cell>
          <cell r="E210">
            <v>0</v>
          </cell>
          <cell r="F210">
            <v>0.10193905817174516</v>
          </cell>
          <cell r="G210">
            <v>0</v>
          </cell>
          <cell r="H210">
            <v>0</v>
          </cell>
          <cell r="I210">
            <v>0</v>
          </cell>
          <cell r="J210">
            <v>0.10193905817174516</v>
          </cell>
          <cell r="K210">
            <v>0</v>
          </cell>
          <cell r="L210">
            <v>0</v>
          </cell>
          <cell r="M210">
            <v>0</v>
          </cell>
          <cell r="N210">
            <v>0.10193905817174516</v>
          </cell>
          <cell r="O210">
            <v>0</v>
          </cell>
          <cell r="P210">
            <v>0</v>
          </cell>
          <cell r="Q210">
            <v>0</v>
          </cell>
          <cell r="R210">
            <v>0.10193905817174516</v>
          </cell>
          <cell r="S210">
            <v>0</v>
          </cell>
          <cell r="T210">
            <v>0</v>
          </cell>
          <cell r="U210">
            <v>0</v>
          </cell>
          <cell r="V210">
            <v>0.10193905817174516</v>
          </cell>
          <cell r="W210">
            <v>0</v>
          </cell>
          <cell r="X210">
            <v>0</v>
          </cell>
          <cell r="Y210">
            <v>0</v>
          </cell>
          <cell r="Z210">
            <v>0.10193905817174516</v>
          </cell>
          <cell r="AA210">
            <v>0</v>
          </cell>
          <cell r="AB210">
            <v>0</v>
          </cell>
          <cell r="AC210">
            <v>0</v>
          </cell>
          <cell r="AD210">
            <v>0.10193905817174516</v>
          </cell>
          <cell r="AE210">
            <v>0</v>
          </cell>
          <cell r="AF210">
            <v>0</v>
          </cell>
          <cell r="AG210">
            <v>0</v>
          </cell>
          <cell r="AH210">
            <v>0.10193905817174516</v>
          </cell>
          <cell r="AI210">
            <v>0</v>
          </cell>
          <cell r="AJ210">
            <v>0</v>
          </cell>
          <cell r="AK210">
            <v>0</v>
          </cell>
          <cell r="AL210">
            <v>0.10193905817174516</v>
          </cell>
          <cell r="AM210">
            <v>0</v>
          </cell>
          <cell r="AN210">
            <v>0</v>
          </cell>
          <cell r="AO210">
            <v>0</v>
          </cell>
          <cell r="AP210">
            <v>0.10193905817174516</v>
          </cell>
          <cell r="AQ210">
            <v>0</v>
          </cell>
          <cell r="AR210">
            <v>0</v>
          </cell>
          <cell r="AS210">
            <v>0</v>
          </cell>
          <cell r="AT210">
            <v>0.10193905817174516</v>
          </cell>
          <cell r="AU210">
            <v>0</v>
          </cell>
          <cell r="AV210">
            <v>0</v>
          </cell>
          <cell r="AW210">
            <v>0</v>
          </cell>
        </row>
        <row r="211">
          <cell r="A211" t="str">
            <v>Radisson JFK</v>
          </cell>
          <cell r="B211">
            <v>0.21385041551246536</v>
          </cell>
          <cell r="C211">
            <v>0</v>
          </cell>
          <cell r="D211">
            <v>0</v>
          </cell>
          <cell r="E211">
            <v>0</v>
          </cell>
          <cell r="F211">
            <v>0.21385041551246536</v>
          </cell>
          <cell r="G211">
            <v>0</v>
          </cell>
          <cell r="H211">
            <v>0</v>
          </cell>
          <cell r="I211">
            <v>0</v>
          </cell>
          <cell r="J211">
            <v>0.21385041551246536</v>
          </cell>
          <cell r="K211">
            <v>0</v>
          </cell>
          <cell r="L211">
            <v>0</v>
          </cell>
          <cell r="M211">
            <v>0</v>
          </cell>
          <cell r="N211">
            <v>0.21385041551246536</v>
          </cell>
          <cell r="O211">
            <v>0</v>
          </cell>
          <cell r="P211">
            <v>0</v>
          </cell>
          <cell r="Q211">
            <v>0</v>
          </cell>
          <cell r="R211">
            <v>0.21385041551246536</v>
          </cell>
          <cell r="S211">
            <v>0</v>
          </cell>
          <cell r="T211">
            <v>0</v>
          </cell>
          <cell r="U211">
            <v>0</v>
          </cell>
          <cell r="V211">
            <v>0.21385041551246536</v>
          </cell>
          <cell r="W211">
            <v>0</v>
          </cell>
          <cell r="X211">
            <v>0</v>
          </cell>
          <cell r="Y211">
            <v>0</v>
          </cell>
          <cell r="Z211">
            <v>0.21385041551246536</v>
          </cell>
          <cell r="AA211">
            <v>0</v>
          </cell>
          <cell r="AB211">
            <v>0</v>
          </cell>
          <cell r="AC211">
            <v>0</v>
          </cell>
          <cell r="AD211">
            <v>0.21385041551246536</v>
          </cell>
          <cell r="AE211">
            <v>0</v>
          </cell>
          <cell r="AF211">
            <v>0</v>
          </cell>
          <cell r="AG211">
            <v>0</v>
          </cell>
          <cell r="AH211">
            <v>0.21385041551246536</v>
          </cell>
          <cell r="AI211">
            <v>0</v>
          </cell>
          <cell r="AJ211">
            <v>0</v>
          </cell>
          <cell r="AK211">
            <v>0</v>
          </cell>
          <cell r="AL211">
            <v>0.21385041551246536</v>
          </cell>
          <cell r="AM211">
            <v>0</v>
          </cell>
          <cell r="AN211">
            <v>0</v>
          </cell>
          <cell r="AO211">
            <v>0</v>
          </cell>
          <cell r="AP211">
            <v>0.21385041551246536</v>
          </cell>
          <cell r="AQ211">
            <v>0</v>
          </cell>
          <cell r="AR211">
            <v>0</v>
          </cell>
          <cell r="AS211">
            <v>0</v>
          </cell>
          <cell r="AT211">
            <v>0.21385041551246536</v>
          </cell>
          <cell r="AU211">
            <v>0</v>
          </cell>
          <cell r="AV211">
            <v>0</v>
          </cell>
          <cell r="AW211">
            <v>0</v>
          </cell>
        </row>
        <row r="212">
          <cell r="A212" t="str">
            <v>Holiday Inn</v>
          </cell>
          <cell r="B212">
            <v>0.1994459833795014</v>
          </cell>
          <cell r="C212">
            <v>0</v>
          </cell>
          <cell r="D212">
            <v>0</v>
          </cell>
          <cell r="E212">
            <v>0</v>
          </cell>
          <cell r="F212">
            <v>0.1994459833795014</v>
          </cell>
          <cell r="G212">
            <v>0</v>
          </cell>
          <cell r="H212">
            <v>0</v>
          </cell>
          <cell r="I212">
            <v>0</v>
          </cell>
          <cell r="J212">
            <v>0.1994459833795014</v>
          </cell>
          <cell r="K212">
            <v>0</v>
          </cell>
          <cell r="L212">
            <v>0</v>
          </cell>
          <cell r="M212">
            <v>0</v>
          </cell>
          <cell r="N212">
            <v>0.1994459833795014</v>
          </cell>
          <cell r="O212">
            <v>0</v>
          </cell>
          <cell r="P212">
            <v>0</v>
          </cell>
          <cell r="Q212">
            <v>0</v>
          </cell>
          <cell r="R212">
            <v>0.1994459833795014</v>
          </cell>
          <cell r="S212">
            <v>0</v>
          </cell>
          <cell r="T212">
            <v>0</v>
          </cell>
          <cell r="U212">
            <v>0</v>
          </cell>
          <cell r="V212">
            <v>0.1994459833795014</v>
          </cell>
          <cell r="W212">
            <v>0</v>
          </cell>
          <cell r="X212">
            <v>0</v>
          </cell>
          <cell r="Y212">
            <v>0</v>
          </cell>
          <cell r="Z212">
            <v>0.1994459833795014</v>
          </cell>
          <cell r="AA212">
            <v>0</v>
          </cell>
          <cell r="AB212">
            <v>0</v>
          </cell>
          <cell r="AC212">
            <v>0</v>
          </cell>
          <cell r="AD212">
            <v>0.1994459833795014</v>
          </cell>
          <cell r="AE212">
            <v>0</v>
          </cell>
          <cell r="AF212">
            <v>0</v>
          </cell>
          <cell r="AG212">
            <v>0</v>
          </cell>
          <cell r="AH212">
            <v>0.1994459833795014</v>
          </cell>
          <cell r="AI212">
            <v>0</v>
          </cell>
          <cell r="AJ212">
            <v>0</v>
          </cell>
          <cell r="AK212">
            <v>0</v>
          </cell>
          <cell r="AL212">
            <v>0.1994459833795014</v>
          </cell>
          <cell r="AM212">
            <v>0</v>
          </cell>
          <cell r="AN212">
            <v>0</v>
          </cell>
          <cell r="AO212">
            <v>0</v>
          </cell>
          <cell r="AP212">
            <v>0.1994459833795014</v>
          </cell>
          <cell r="AQ212">
            <v>0</v>
          </cell>
          <cell r="AR212">
            <v>0</v>
          </cell>
          <cell r="AS212">
            <v>0</v>
          </cell>
          <cell r="AT212">
            <v>0.1994459833795014</v>
          </cell>
          <cell r="AU212">
            <v>0</v>
          </cell>
          <cell r="AV212">
            <v>0</v>
          </cell>
          <cell r="AW212">
            <v>0</v>
          </cell>
        </row>
        <row r="213">
          <cell r="A213" t="str">
            <v>Ramada Plaza</v>
          </cell>
          <cell r="B213">
            <v>0.17229916897506925</v>
          </cell>
          <cell r="C213">
            <v>0</v>
          </cell>
          <cell r="D213">
            <v>0</v>
          </cell>
          <cell r="E213">
            <v>0</v>
          </cell>
          <cell r="F213">
            <v>0.17229916897506925</v>
          </cell>
          <cell r="G213">
            <v>0</v>
          </cell>
          <cell r="H213">
            <v>0</v>
          </cell>
          <cell r="I213">
            <v>0</v>
          </cell>
          <cell r="J213">
            <v>0.17229916897506925</v>
          </cell>
          <cell r="K213">
            <v>0</v>
          </cell>
          <cell r="L213">
            <v>0</v>
          </cell>
          <cell r="M213">
            <v>0</v>
          </cell>
          <cell r="N213">
            <v>0.17229916897506925</v>
          </cell>
          <cell r="O213">
            <v>0</v>
          </cell>
          <cell r="P213">
            <v>0</v>
          </cell>
          <cell r="Q213">
            <v>0</v>
          </cell>
          <cell r="R213">
            <v>0.17229916897506925</v>
          </cell>
          <cell r="S213">
            <v>0</v>
          </cell>
          <cell r="T213">
            <v>0</v>
          </cell>
          <cell r="U213">
            <v>0</v>
          </cell>
          <cell r="V213">
            <v>0.17229916897506925</v>
          </cell>
          <cell r="W213">
            <v>0</v>
          </cell>
          <cell r="X213">
            <v>0</v>
          </cell>
          <cell r="Y213">
            <v>0</v>
          </cell>
          <cell r="Z213">
            <v>0.17229916897506925</v>
          </cell>
          <cell r="AA213">
            <v>0</v>
          </cell>
          <cell r="AB213">
            <v>0</v>
          </cell>
          <cell r="AC213">
            <v>0</v>
          </cell>
          <cell r="AD213">
            <v>0.17229916897506925</v>
          </cell>
          <cell r="AE213">
            <v>0</v>
          </cell>
          <cell r="AF213">
            <v>0</v>
          </cell>
          <cell r="AG213">
            <v>0</v>
          </cell>
          <cell r="AH213">
            <v>0.17229916897506925</v>
          </cell>
          <cell r="AI213">
            <v>0</v>
          </cell>
          <cell r="AJ213">
            <v>0</v>
          </cell>
          <cell r="AK213">
            <v>0</v>
          </cell>
          <cell r="AL213">
            <v>0.17229916897506925</v>
          </cell>
          <cell r="AM213">
            <v>0</v>
          </cell>
          <cell r="AN213">
            <v>0</v>
          </cell>
          <cell r="AO213">
            <v>0</v>
          </cell>
          <cell r="AP213">
            <v>0.17229916897506925</v>
          </cell>
          <cell r="AQ213">
            <v>0</v>
          </cell>
          <cell r="AR213">
            <v>0</v>
          </cell>
          <cell r="AS213">
            <v>0</v>
          </cell>
          <cell r="AT213">
            <v>0.17229916897506925</v>
          </cell>
          <cell r="AU213">
            <v>0</v>
          </cell>
          <cell r="AV213">
            <v>0</v>
          </cell>
          <cell r="AW213">
            <v>0</v>
          </cell>
        </row>
        <row r="214">
          <cell r="A214" t="str">
            <v xml:space="preserve">Hampton Inn </v>
          </cell>
          <cell r="B214">
            <v>0.11966759002770083</v>
          </cell>
          <cell r="C214">
            <v>0</v>
          </cell>
          <cell r="D214">
            <v>0</v>
          </cell>
          <cell r="E214">
            <v>0</v>
          </cell>
          <cell r="F214">
            <v>0.11966759002770083</v>
          </cell>
          <cell r="G214">
            <v>0</v>
          </cell>
          <cell r="H214">
            <v>0</v>
          </cell>
          <cell r="I214">
            <v>0</v>
          </cell>
          <cell r="J214">
            <v>0.11966759002770083</v>
          </cell>
          <cell r="K214">
            <v>0</v>
          </cell>
          <cell r="L214">
            <v>0</v>
          </cell>
          <cell r="M214">
            <v>0</v>
          </cell>
          <cell r="N214">
            <v>0.11966759002770083</v>
          </cell>
          <cell r="O214">
            <v>0</v>
          </cell>
          <cell r="P214">
            <v>0</v>
          </cell>
          <cell r="Q214">
            <v>0</v>
          </cell>
          <cell r="R214">
            <v>0.11966759002770083</v>
          </cell>
          <cell r="S214">
            <v>0</v>
          </cell>
          <cell r="T214">
            <v>0</v>
          </cell>
          <cell r="U214">
            <v>0</v>
          </cell>
          <cell r="V214">
            <v>0.11966759002770083</v>
          </cell>
          <cell r="W214">
            <v>0</v>
          </cell>
          <cell r="X214">
            <v>0</v>
          </cell>
          <cell r="Y214">
            <v>0</v>
          </cell>
          <cell r="Z214">
            <v>0.11966759002770083</v>
          </cell>
          <cell r="AA214">
            <v>0</v>
          </cell>
          <cell r="AB214">
            <v>0</v>
          </cell>
          <cell r="AC214">
            <v>0</v>
          </cell>
          <cell r="AD214">
            <v>0.11966759002770083</v>
          </cell>
          <cell r="AE214">
            <v>0</v>
          </cell>
          <cell r="AF214">
            <v>0</v>
          </cell>
          <cell r="AG214">
            <v>0</v>
          </cell>
          <cell r="AH214">
            <v>0.11966759002770083</v>
          </cell>
          <cell r="AI214">
            <v>0</v>
          </cell>
          <cell r="AJ214">
            <v>0</v>
          </cell>
          <cell r="AK214">
            <v>0</v>
          </cell>
          <cell r="AL214">
            <v>0.11966759002770083</v>
          </cell>
          <cell r="AM214">
            <v>0</v>
          </cell>
          <cell r="AN214">
            <v>0</v>
          </cell>
          <cell r="AO214">
            <v>0</v>
          </cell>
          <cell r="AP214">
            <v>0.11966759002770083</v>
          </cell>
          <cell r="AQ214">
            <v>0</v>
          </cell>
          <cell r="AR214">
            <v>0</v>
          </cell>
          <cell r="AS214">
            <v>0</v>
          </cell>
          <cell r="AT214">
            <v>0.11966759002770083</v>
          </cell>
          <cell r="AU214">
            <v>0</v>
          </cell>
          <cell r="AV214">
            <v>0</v>
          </cell>
          <cell r="AW214">
            <v>0</v>
          </cell>
        </row>
        <row r="215">
          <cell r="A215" t="str">
            <v>Courtyard by Marriott</v>
          </cell>
          <cell r="B215">
            <v>9.1966759002770085E-2</v>
          </cell>
          <cell r="C215">
            <v>0</v>
          </cell>
          <cell r="D215">
            <v>0</v>
          </cell>
          <cell r="E215">
            <v>0</v>
          </cell>
          <cell r="F215">
            <v>9.1966759002770085E-2</v>
          </cell>
          <cell r="G215">
            <v>0</v>
          </cell>
          <cell r="H215">
            <v>0</v>
          </cell>
          <cell r="I215">
            <v>0</v>
          </cell>
          <cell r="J215">
            <v>9.1966759002770085E-2</v>
          </cell>
          <cell r="K215">
            <v>0</v>
          </cell>
          <cell r="L215">
            <v>0</v>
          </cell>
          <cell r="M215">
            <v>0</v>
          </cell>
          <cell r="N215">
            <v>9.1966759002770085E-2</v>
          </cell>
          <cell r="O215">
            <v>0</v>
          </cell>
          <cell r="P215">
            <v>0</v>
          </cell>
          <cell r="Q215">
            <v>0</v>
          </cell>
          <cell r="R215">
            <v>9.1966759002770085E-2</v>
          </cell>
          <cell r="S215">
            <v>0</v>
          </cell>
          <cell r="T215">
            <v>0</v>
          </cell>
          <cell r="U215">
            <v>0</v>
          </cell>
          <cell r="V215">
            <v>9.1966759002770085E-2</v>
          </cell>
          <cell r="W215">
            <v>0</v>
          </cell>
          <cell r="X215">
            <v>0</v>
          </cell>
          <cell r="Y215">
            <v>0</v>
          </cell>
          <cell r="Z215">
            <v>9.1966759002770085E-2</v>
          </cell>
          <cell r="AA215">
            <v>0</v>
          </cell>
          <cell r="AB215">
            <v>0</v>
          </cell>
          <cell r="AC215">
            <v>0</v>
          </cell>
          <cell r="AD215">
            <v>9.1966759002770085E-2</v>
          </cell>
          <cell r="AE215">
            <v>0</v>
          </cell>
          <cell r="AF215">
            <v>0</v>
          </cell>
          <cell r="AG215">
            <v>0</v>
          </cell>
          <cell r="AH215">
            <v>9.1966759002770085E-2</v>
          </cell>
          <cell r="AI215">
            <v>0</v>
          </cell>
          <cell r="AJ215">
            <v>0</v>
          </cell>
          <cell r="AK215">
            <v>0</v>
          </cell>
          <cell r="AL215">
            <v>9.1966759002770085E-2</v>
          </cell>
          <cell r="AM215">
            <v>0</v>
          </cell>
          <cell r="AN215">
            <v>0</v>
          </cell>
          <cell r="AO215">
            <v>0</v>
          </cell>
          <cell r="AP215">
            <v>9.1966759002770085E-2</v>
          </cell>
          <cell r="AQ215">
            <v>0</v>
          </cell>
          <cell r="AR215">
            <v>0</v>
          </cell>
          <cell r="AS215">
            <v>0</v>
          </cell>
          <cell r="AT215">
            <v>9.1966759002770085E-2</v>
          </cell>
          <cell r="AU215">
            <v>0</v>
          </cell>
          <cell r="AV215">
            <v>0</v>
          </cell>
          <cell r="AW215">
            <v>0</v>
          </cell>
        </row>
        <row r="216">
          <cell r="A216" t="str">
            <v>Doubletree Club</v>
          </cell>
          <cell r="B216">
            <v>6.0941828254847646E-2</v>
          </cell>
          <cell r="C216">
            <v>0</v>
          </cell>
          <cell r="D216">
            <v>0</v>
          </cell>
          <cell r="E216">
            <v>0</v>
          </cell>
          <cell r="F216">
            <v>6.0941828254847646E-2</v>
          </cell>
          <cell r="G216">
            <v>0</v>
          </cell>
          <cell r="H216">
            <v>0</v>
          </cell>
          <cell r="I216">
            <v>0</v>
          </cell>
          <cell r="J216">
            <v>6.0941828254847646E-2</v>
          </cell>
          <cell r="K216">
            <v>0</v>
          </cell>
          <cell r="L216">
            <v>0</v>
          </cell>
          <cell r="M216">
            <v>0</v>
          </cell>
          <cell r="N216">
            <v>6.0941828254847646E-2</v>
          </cell>
          <cell r="O216">
            <v>0</v>
          </cell>
          <cell r="P216">
            <v>0</v>
          </cell>
          <cell r="Q216">
            <v>0</v>
          </cell>
          <cell r="R216">
            <v>6.0941828254847646E-2</v>
          </cell>
          <cell r="S216">
            <v>0</v>
          </cell>
          <cell r="T216">
            <v>0</v>
          </cell>
          <cell r="U216">
            <v>0</v>
          </cell>
          <cell r="V216">
            <v>6.0941828254847646E-2</v>
          </cell>
          <cell r="W216">
            <v>0</v>
          </cell>
          <cell r="X216">
            <v>0</v>
          </cell>
          <cell r="Y216">
            <v>0</v>
          </cell>
          <cell r="Z216">
            <v>6.0941828254847646E-2</v>
          </cell>
          <cell r="AA216">
            <v>0</v>
          </cell>
          <cell r="AB216">
            <v>0</v>
          </cell>
          <cell r="AC216">
            <v>0</v>
          </cell>
          <cell r="AD216">
            <v>6.0941828254847646E-2</v>
          </cell>
          <cell r="AE216">
            <v>0</v>
          </cell>
          <cell r="AF216">
            <v>0</v>
          </cell>
          <cell r="AG216">
            <v>0</v>
          </cell>
          <cell r="AH216">
            <v>6.0941828254847646E-2</v>
          </cell>
          <cell r="AI216">
            <v>0</v>
          </cell>
          <cell r="AJ216">
            <v>0</v>
          </cell>
          <cell r="AK216">
            <v>0</v>
          </cell>
          <cell r="AL216">
            <v>6.0941828254847646E-2</v>
          </cell>
          <cell r="AM216">
            <v>0</v>
          </cell>
          <cell r="AN216">
            <v>0</v>
          </cell>
          <cell r="AO216">
            <v>0</v>
          </cell>
          <cell r="AP216">
            <v>6.0941828254847646E-2</v>
          </cell>
          <cell r="AQ216">
            <v>0</v>
          </cell>
          <cell r="AR216">
            <v>0</v>
          </cell>
          <cell r="AS216">
            <v>0</v>
          </cell>
          <cell r="AT216">
            <v>6.0941828254847646E-2</v>
          </cell>
          <cell r="AU216">
            <v>0</v>
          </cell>
          <cell r="AV216">
            <v>0</v>
          </cell>
          <cell r="AW216">
            <v>0</v>
          </cell>
        </row>
        <row r="217">
          <cell r="A217" t="str">
            <v>La Quinta</v>
          </cell>
          <cell r="B217">
            <v>3.9889196675900275E-2</v>
          </cell>
          <cell r="C217">
            <v>0</v>
          </cell>
          <cell r="D217">
            <v>0</v>
          </cell>
          <cell r="E217">
            <v>0</v>
          </cell>
          <cell r="F217">
            <v>3.9889196675900275E-2</v>
          </cell>
          <cell r="G217">
            <v>0</v>
          </cell>
          <cell r="H217">
            <v>0</v>
          </cell>
          <cell r="I217">
            <v>0</v>
          </cell>
          <cell r="J217">
            <v>3.9889196675900275E-2</v>
          </cell>
          <cell r="K217">
            <v>0</v>
          </cell>
          <cell r="L217">
            <v>0</v>
          </cell>
          <cell r="M217">
            <v>0</v>
          </cell>
          <cell r="N217">
            <v>3.9889196675900275E-2</v>
          </cell>
          <cell r="O217">
            <v>0</v>
          </cell>
          <cell r="P217">
            <v>0</v>
          </cell>
          <cell r="Q217">
            <v>0</v>
          </cell>
          <cell r="R217">
            <v>3.9889196675900275E-2</v>
          </cell>
          <cell r="S217">
            <v>0</v>
          </cell>
          <cell r="T217">
            <v>0</v>
          </cell>
          <cell r="U217">
            <v>0</v>
          </cell>
          <cell r="V217">
            <v>3.9889196675900275E-2</v>
          </cell>
          <cell r="W217">
            <v>0</v>
          </cell>
          <cell r="X217">
            <v>0</v>
          </cell>
          <cell r="Y217">
            <v>0</v>
          </cell>
          <cell r="Z217">
            <v>3.9889196675900275E-2</v>
          </cell>
          <cell r="AA217">
            <v>0</v>
          </cell>
          <cell r="AB217">
            <v>0</v>
          </cell>
          <cell r="AC217">
            <v>0</v>
          </cell>
          <cell r="AD217">
            <v>3.9889196675900275E-2</v>
          </cell>
          <cell r="AE217">
            <v>0</v>
          </cell>
          <cell r="AF217">
            <v>0</v>
          </cell>
          <cell r="AG217">
            <v>0</v>
          </cell>
          <cell r="AH217">
            <v>3.9889196675900275E-2</v>
          </cell>
          <cell r="AI217">
            <v>0</v>
          </cell>
          <cell r="AJ217">
            <v>0</v>
          </cell>
          <cell r="AK217">
            <v>0</v>
          </cell>
          <cell r="AL217">
            <v>3.9889196675900275E-2</v>
          </cell>
          <cell r="AM217">
            <v>0</v>
          </cell>
          <cell r="AN217">
            <v>0</v>
          </cell>
          <cell r="AO217">
            <v>0</v>
          </cell>
          <cell r="AP217">
            <v>3.9889196675900275E-2</v>
          </cell>
          <cell r="AQ217">
            <v>0</v>
          </cell>
          <cell r="AR217">
            <v>0</v>
          </cell>
          <cell r="AS217">
            <v>0</v>
          </cell>
          <cell r="AT217">
            <v>3.9889196675900275E-2</v>
          </cell>
          <cell r="AU217">
            <v>0</v>
          </cell>
          <cell r="AV217">
            <v>0</v>
          </cell>
          <cell r="AW217">
            <v>0</v>
          </cell>
        </row>
        <row r="218">
          <cell r="A218" t="str">
            <v>Comp8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</row>
        <row r="219">
          <cell r="A219" t="str">
            <v>Comp9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</row>
        <row r="220">
          <cell r="A220" t="str">
            <v>Comp10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</row>
        <row r="221">
          <cell r="A221" t="str">
            <v>Comp11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</row>
        <row r="222">
          <cell r="A222" t="str">
            <v>Comp12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</row>
        <row r="223">
          <cell r="A223" t="str">
            <v>Comp13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</row>
        <row r="224">
          <cell r="A224" t="str">
            <v>Comp14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</row>
        <row r="225">
          <cell r="A225" t="str">
            <v>Comp15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</row>
        <row r="226">
          <cell r="A226" t="str">
            <v>Comp16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</row>
        <row r="227">
          <cell r="A227" t="str">
            <v>Comp17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</row>
        <row r="228">
          <cell r="A228" t="str">
            <v>Comp18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</row>
        <row r="229">
          <cell r="A229" t="str">
            <v>Comp19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</row>
        <row r="230">
          <cell r="A230" t="str">
            <v>Comp20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</row>
        <row r="231">
          <cell r="A231" t="str">
            <v>Comp21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</row>
        <row r="232">
          <cell r="A232" t="str">
            <v>Comp22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</row>
        <row r="233">
          <cell r="A233" t="str">
            <v>Comp23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</row>
        <row r="234">
          <cell r="A234" t="str">
            <v>Comp24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</row>
        <row r="235">
          <cell r="A235" t="str">
            <v>Comp25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</row>
        <row r="236">
          <cell r="A236" t="str">
            <v>Addition/Deletion 1</v>
          </cell>
          <cell r="B236">
            <v>0</v>
          </cell>
          <cell r="C236">
            <v>1</v>
          </cell>
          <cell r="D236">
            <v>0</v>
          </cell>
          <cell r="E236">
            <v>0</v>
          </cell>
          <cell r="F236">
            <v>0</v>
          </cell>
          <cell r="G236">
            <v>1</v>
          </cell>
          <cell r="H236">
            <v>0</v>
          </cell>
          <cell r="I236">
            <v>0</v>
          </cell>
          <cell r="J236">
            <v>0</v>
          </cell>
          <cell r="K236">
            <v>1</v>
          </cell>
          <cell r="L236">
            <v>0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0</v>
          </cell>
          <cell r="R236">
            <v>0</v>
          </cell>
          <cell r="S236">
            <v>1</v>
          </cell>
          <cell r="T236">
            <v>0</v>
          </cell>
          <cell r="U236">
            <v>0</v>
          </cell>
          <cell r="V236">
            <v>0</v>
          </cell>
          <cell r="W236">
            <v>1</v>
          </cell>
          <cell r="X236">
            <v>0</v>
          </cell>
          <cell r="Y236">
            <v>0</v>
          </cell>
          <cell r="Z236">
            <v>0</v>
          </cell>
          <cell r="AA236">
            <v>1</v>
          </cell>
          <cell r="AB236">
            <v>0</v>
          </cell>
          <cell r="AC236">
            <v>0</v>
          </cell>
          <cell r="AD236">
            <v>0</v>
          </cell>
          <cell r="AE236">
            <v>1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0</v>
          </cell>
          <cell r="AK236">
            <v>0</v>
          </cell>
          <cell r="AL236">
            <v>0</v>
          </cell>
          <cell r="AM236">
            <v>1</v>
          </cell>
          <cell r="AN236">
            <v>0</v>
          </cell>
          <cell r="AO236">
            <v>0</v>
          </cell>
          <cell r="AP236">
            <v>0</v>
          </cell>
          <cell r="AQ236">
            <v>1</v>
          </cell>
          <cell r="AR236">
            <v>0</v>
          </cell>
          <cell r="AS236">
            <v>0</v>
          </cell>
          <cell r="AT236">
            <v>0</v>
          </cell>
          <cell r="AU236">
            <v>1</v>
          </cell>
          <cell r="AV236">
            <v>0</v>
          </cell>
          <cell r="AW236">
            <v>0</v>
          </cell>
        </row>
        <row r="237">
          <cell r="A237" t="str">
            <v>Addition/Deletion 2</v>
          </cell>
          <cell r="B237">
            <v>0</v>
          </cell>
          <cell r="C237">
            <v>1</v>
          </cell>
          <cell r="D237">
            <v>0</v>
          </cell>
          <cell r="E237">
            <v>0</v>
          </cell>
          <cell r="F237">
            <v>0</v>
          </cell>
          <cell r="G237">
            <v>1</v>
          </cell>
          <cell r="H237">
            <v>0</v>
          </cell>
          <cell r="I237">
            <v>0</v>
          </cell>
          <cell r="J237">
            <v>0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1</v>
          </cell>
          <cell r="P237">
            <v>0</v>
          </cell>
          <cell r="Q237">
            <v>0</v>
          </cell>
          <cell r="R237">
            <v>0</v>
          </cell>
          <cell r="S237">
            <v>1</v>
          </cell>
          <cell r="T237">
            <v>0</v>
          </cell>
          <cell r="U237">
            <v>0</v>
          </cell>
          <cell r="V237">
            <v>0</v>
          </cell>
          <cell r="W237">
            <v>1</v>
          </cell>
          <cell r="X237">
            <v>0</v>
          </cell>
          <cell r="Y237">
            <v>0</v>
          </cell>
          <cell r="Z237">
            <v>0</v>
          </cell>
          <cell r="AA237">
            <v>1</v>
          </cell>
          <cell r="AB237">
            <v>0</v>
          </cell>
          <cell r="AC237">
            <v>0</v>
          </cell>
          <cell r="AD237">
            <v>0</v>
          </cell>
          <cell r="AE237">
            <v>1</v>
          </cell>
          <cell r="AF237">
            <v>0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0</v>
          </cell>
          <cell r="AL237">
            <v>0</v>
          </cell>
          <cell r="AM237">
            <v>1</v>
          </cell>
          <cell r="AN237">
            <v>0</v>
          </cell>
          <cell r="AO237">
            <v>0</v>
          </cell>
          <cell r="AP237">
            <v>0</v>
          </cell>
          <cell r="AQ237">
            <v>1</v>
          </cell>
          <cell r="AR237">
            <v>0</v>
          </cell>
          <cell r="AS237">
            <v>0</v>
          </cell>
          <cell r="AT237">
            <v>0</v>
          </cell>
          <cell r="AU237">
            <v>1</v>
          </cell>
          <cell r="AV237">
            <v>0</v>
          </cell>
          <cell r="AW237">
            <v>0</v>
          </cell>
        </row>
        <row r="238">
          <cell r="A238" t="str">
            <v>Addition/Deletion 3</v>
          </cell>
          <cell r="B238">
            <v>0</v>
          </cell>
          <cell r="C238">
            <v>1</v>
          </cell>
          <cell r="D238">
            <v>0</v>
          </cell>
          <cell r="E238">
            <v>0</v>
          </cell>
          <cell r="F238">
            <v>0</v>
          </cell>
          <cell r="G238">
            <v>1</v>
          </cell>
          <cell r="H238">
            <v>0</v>
          </cell>
          <cell r="I238">
            <v>0</v>
          </cell>
          <cell r="J238">
            <v>0</v>
          </cell>
          <cell r="K238">
            <v>1</v>
          </cell>
          <cell r="L238">
            <v>0</v>
          </cell>
          <cell r="M238">
            <v>0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1</v>
          </cell>
          <cell r="T238">
            <v>0</v>
          </cell>
          <cell r="U238">
            <v>0</v>
          </cell>
          <cell r="V238">
            <v>0</v>
          </cell>
          <cell r="W238">
            <v>1</v>
          </cell>
          <cell r="X238">
            <v>0</v>
          </cell>
          <cell r="Y238">
            <v>0</v>
          </cell>
          <cell r="Z238">
            <v>0</v>
          </cell>
          <cell r="AA238">
            <v>1</v>
          </cell>
          <cell r="AB238">
            <v>0</v>
          </cell>
          <cell r="AC238">
            <v>0</v>
          </cell>
          <cell r="AD238">
            <v>0</v>
          </cell>
          <cell r="AE238">
            <v>1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0</v>
          </cell>
          <cell r="AL238">
            <v>0</v>
          </cell>
          <cell r="AM238">
            <v>1</v>
          </cell>
          <cell r="AN238">
            <v>0</v>
          </cell>
          <cell r="AO238">
            <v>0</v>
          </cell>
          <cell r="AP238">
            <v>0</v>
          </cell>
          <cell r="AQ238">
            <v>1</v>
          </cell>
          <cell r="AR238">
            <v>0</v>
          </cell>
          <cell r="AS238">
            <v>0</v>
          </cell>
          <cell r="AT238">
            <v>0</v>
          </cell>
          <cell r="AU238">
            <v>1</v>
          </cell>
          <cell r="AV238">
            <v>0</v>
          </cell>
          <cell r="AW238">
            <v>0</v>
          </cell>
        </row>
        <row r="239">
          <cell r="A239" t="str">
            <v>Addition/Deletion 4</v>
          </cell>
          <cell r="B239">
            <v>0</v>
          </cell>
          <cell r="C239">
            <v>1</v>
          </cell>
          <cell r="D239">
            <v>0</v>
          </cell>
          <cell r="E239">
            <v>0</v>
          </cell>
          <cell r="F239">
            <v>0</v>
          </cell>
          <cell r="G239">
            <v>1</v>
          </cell>
          <cell r="H239">
            <v>0</v>
          </cell>
          <cell r="I239">
            <v>0</v>
          </cell>
          <cell r="J239">
            <v>0</v>
          </cell>
          <cell r="K239">
            <v>1</v>
          </cell>
          <cell r="L239">
            <v>0</v>
          </cell>
          <cell r="M239">
            <v>0</v>
          </cell>
          <cell r="N239">
            <v>0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1</v>
          </cell>
          <cell r="T239">
            <v>0</v>
          </cell>
          <cell r="U239">
            <v>0</v>
          </cell>
          <cell r="V239">
            <v>0</v>
          </cell>
          <cell r="W239">
            <v>1</v>
          </cell>
          <cell r="X239">
            <v>0</v>
          </cell>
          <cell r="Y239">
            <v>0</v>
          </cell>
          <cell r="Z239">
            <v>0</v>
          </cell>
          <cell r="AA239">
            <v>1</v>
          </cell>
          <cell r="AB239">
            <v>0</v>
          </cell>
          <cell r="AC239">
            <v>0</v>
          </cell>
          <cell r="AD239">
            <v>0</v>
          </cell>
          <cell r="AE239">
            <v>1</v>
          </cell>
          <cell r="AF239">
            <v>0</v>
          </cell>
          <cell r="AG239">
            <v>0</v>
          </cell>
          <cell r="AH239">
            <v>0</v>
          </cell>
          <cell r="AI239">
            <v>1</v>
          </cell>
          <cell r="AJ239">
            <v>0</v>
          </cell>
          <cell r="AK239">
            <v>0</v>
          </cell>
          <cell r="AL239">
            <v>0</v>
          </cell>
          <cell r="AM239">
            <v>1</v>
          </cell>
          <cell r="AN239">
            <v>0</v>
          </cell>
          <cell r="AO239">
            <v>0</v>
          </cell>
          <cell r="AP239">
            <v>0</v>
          </cell>
          <cell r="AQ239">
            <v>1</v>
          </cell>
          <cell r="AR239">
            <v>0</v>
          </cell>
          <cell r="AS239">
            <v>0</v>
          </cell>
          <cell r="AT239">
            <v>0</v>
          </cell>
          <cell r="AU239">
            <v>1</v>
          </cell>
          <cell r="AV239">
            <v>0</v>
          </cell>
          <cell r="AW239">
            <v>0</v>
          </cell>
        </row>
        <row r="240">
          <cell r="A240" t="str">
            <v>Addition/Deletion 5</v>
          </cell>
          <cell r="B240">
            <v>0</v>
          </cell>
          <cell r="C240">
            <v>1</v>
          </cell>
          <cell r="D240">
            <v>0</v>
          </cell>
          <cell r="E240">
            <v>0</v>
          </cell>
          <cell r="F240">
            <v>0</v>
          </cell>
          <cell r="G240">
            <v>1</v>
          </cell>
          <cell r="H240">
            <v>0</v>
          </cell>
          <cell r="I240">
            <v>0</v>
          </cell>
          <cell r="J240">
            <v>0</v>
          </cell>
          <cell r="K240">
            <v>1</v>
          </cell>
          <cell r="L240">
            <v>0</v>
          </cell>
          <cell r="M240">
            <v>0</v>
          </cell>
          <cell r="N240">
            <v>0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1</v>
          </cell>
          <cell r="T240">
            <v>0</v>
          </cell>
          <cell r="U240">
            <v>0</v>
          </cell>
          <cell r="V240">
            <v>0</v>
          </cell>
          <cell r="W240">
            <v>1</v>
          </cell>
          <cell r="X240">
            <v>0</v>
          </cell>
          <cell r="Y240">
            <v>0</v>
          </cell>
          <cell r="Z240">
            <v>0</v>
          </cell>
          <cell r="AA240">
            <v>1</v>
          </cell>
          <cell r="AB240">
            <v>0</v>
          </cell>
          <cell r="AC240">
            <v>0</v>
          </cell>
          <cell r="AD240">
            <v>0</v>
          </cell>
          <cell r="AE240">
            <v>1</v>
          </cell>
          <cell r="AF240">
            <v>0</v>
          </cell>
          <cell r="AG240">
            <v>0</v>
          </cell>
          <cell r="AH240">
            <v>0</v>
          </cell>
          <cell r="AI240">
            <v>1</v>
          </cell>
          <cell r="AJ240">
            <v>0</v>
          </cell>
          <cell r="AK240">
            <v>0</v>
          </cell>
          <cell r="AL240">
            <v>0</v>
          </cell>
          <cell r="AM240">
            <v>1</v>
          </cell>
          <cell r="AN240">
            <v>0</v>
          </cell>
          <cell r="AO240">
            <v>0</v>
          </cell>
          <cell r="AP240">
            <v>0</v>
          </cell>
          <cell r="AQ240">
            <v>1</v>
          </cell>
          <cell r="AR240">
            <v>0</v>
          </cell>
          <cell r="AS240">
            <v>0</v>
          </cell>
          <cell r="AT240">
            <v>0</v>
          </cell>
          <cell r="AU240">
            <v>1</v>
          </cell>
          <cell r="AV240">
            <v>0</v>
          </cell>
          <cell r="AW240">
            <v>0</v>
          </cell>
        </row>
        <row r="241">
          <cell r="A241" t="str">
            <v>Total</v>
          </cell>
          <cell r="B241">
            <v>1</v>
          </cell>
          <cell r="D241">
            <v>0</v>
          </cell>
          <cell r="E241">
            <v>0</v>
          </cell>
          <cell r="F241">
            <v>1</v>
          </cell>
          <cell r="H241">
            <v>0</v>
          </cell>
          <cell r="I241">
            <v>0</v>
          </cell>
          <cell r="J241">
            <v>1</v>
          </cell>
          <cell r="L241">
            <v>0</v>
          </cell>
          <cell r="M241">
            <v>0</v>
          </cell>
          <cell r="N241">
            <v>1</v>
          </cell>
          <cell r="P241">
            <v>0</v>
          </cell>
          <cell r="Q241">
            <v>0</v>
          </cell>
          <cell r="R241">
            <v>1</v>
          </cell>
          <cell r="T241">
            <v>0</v>
          </cell>
          <cell r="U241">
            <v>0</v>
          </cell>
          <cell r="V241">
            <v>1</v>
          </cell>
          <cell r="X241">
            <v>0</v>
          </cell>
          <cell r="Y241">
            <v>0</v>
          </cell>
          <cell r="Z241">
            <v>1</v>
          </cell>
          <cell r="AB241">
            <v>0</v>
          </cell>
          <cell r="AC241">
            <v>0</v>
          </cell>
          <cell r="AD241">
            <v>1</v>
          </cell>
          <cell r="AF241">
            <v>0</v>
          </cell>
          <cell r="AG241">
            <v>0</v>
          </cell>
          <cell r="AH241">
            <v>1</v>
          </cell>
          <cell r="AJ241">
            <v>0</v>
          </cell>
          <cell r="AK241">
            <v>0</v>
          </cell>
          <cell r="AL241">
            <v>1</v>
          </cell>
          <cell r="AN241">
            <v>0</v>
          </cell>
          <cell r="AO241">
            <v>0</v>
          </cell>
          <cell r="AP241">
            <v>1</v>
          </cell>
          <cell r="AR241">
            <v>0</v>
          </cell>
          <cell r="AS241">
            <v>0</v>
          </cell>
          <cell r="AT241">
            <v>1</v>
          </cell>
          <cell r="AV241">
            <v>0</v>
          </cell>
          <cell r="AW241">
            <v>0</v>
          </cell>
        </row>
        <row r="244">
          <cell r="A244" t="str">
            <v>Not Used</v>
          </cell>
          <cell r="B244" t="str">
            <v>2002(Historical)</v>
          </cell>
          <cell r="F244">
            <v>2004</v>
          </cell>
          <cell r="J244">
            <v>2005</v>
          </cell>
          <cell r="N244">
            <v>2006</v>
          </cell>
          <cell r="R244">
            <v>2007</v>
          </cell>
          <cell r="V244">
            <v>2008</v>
          </cell>
          <cell r="Z244">
            <v>2009</v>
          </cell>
          <cell r="AD244">
            <v>2010</v>
          </cell>
          <cell r="AH244">
            <v>2011</v>
          </cell>
          <cell r="AL244">
            <v>2012</v>
          </cell>
          <cell r="AP244">
            <v>2013</v>
          </cell>
          <cell r="AT244">
            <v>2014</v>
          </cell>
        </row>
        <row r="245">
          <cell r="A245" t="str">
            <v>Property</v>
          </cell>
          <cell r="B245" t="str">
            <v>Fair Share</v>
          </cell>
          <cell r="C245" t="str">
            <v>Penetration</v>
          </cell>
          <cell r="D245" t="str">
            <v>Mkt. Share</v>
          </cell>
          <cell r="E245" t="str">
            <v>Rmnights</v>
          </cell>
          <cell r="F245" t="str">
            <v>Fair Share</v>
          </cell>
          <cell r="G245" t="str">
            <v>Penetration</v>
          </cell>
          <cell r="H245" t="str">
            <v>Mkt. Share</v>
          </cell>
          <cell r="I245" t="str">
            <v>Rmnights</v>
          </cell>
          <cell r="J245" t="str">
            <v>Fair Share</v>
          </cell>
          <cell r="K245" t="str">
            <v>Penetration</v>
          </cell>
          <cell r="L245" t="str">
            <v>Mkt. Share</v>
          </cell>
          <cell r="M245" t="str">
            <v>Rmnights</v>
          </cell>
          <cell r="N245" t="str">
            <v>Fair Share</v>
          </cell>
          <cell r="O245" t="str">
            <v>Penetration</v>
          </cell>
          <cell r="P245" t="str">
            <v>Mkt. Share</v>
          </cell>
          <cell r="Q245" t="str">
            <v>Rmnights</v>
          </cell>
          <cell r="R245" t="str">
            <v>Fair Share</v>
          </cell>
          <cell r="S245" t="str">
            <v>Penetration</v>
          </cell>
          <cell r="T245" t="str">
            <v>Mkt. Share</v>
          </cell>
          <cell r="U245" t="str">
            <v>Rmnights</v>
          </cell>
          <cell r="V245" t="str">
            <v>Fair Share</v>
          </cell>
          <cell r="W245" t="str">
            <v>Penetration</v>
          </cell>
          <cell r="X245" t="str">
            <v>Mkt. Share</v>
          </cell>
          <cell r="Y245" t="str">
            <v>Rmnights</v>
          </cell>
          <cell r="Z245" t="str">
            <v>Fair Share</v>
          </cell>
          <cell r="AA245" t="str">
            <v>Penetration</v>
          </cell>
          <cell r="AB245" t="str">
            <v>Mkt. Share</v>
          </cell>
          <cell r="AC245" t="str">
            <v>Rmnights</v>
          </cell>
          <cell r="AD245" t="str">
            <v>Fair Share</v>
          </cell>
          <cell r="AE245" t="str">
            <v>Penetration</v>
          </cell>
          <cell r="AF245" t="str">
            <v>Mkt. Share</v>
          </cell>
          <cell r="AG245" t="str">
            <v>Rmnights</v>
          </cell>
          <cell r="AH245" t="str">
            <v>Fair Share</v>
          </cell>
          <cell r="AI245" t="str">
            <v>Penetration</v>
          </cell>
          <cell r="AJ245" t="str">
            <v>Mkt. Share</v>
          </cell>
          <cell r="AK245" t="str">
            <v>Rmnights</v>
          </cell>
          <cell r="AL245" t="str">
            <v>Fair Share</v>
          </cell>
          <cell r="AM245" t="str">
            <v>Penetration</v>
          </cell>
          <cell r="AN245" t="str">
            <v>Mkt. Share</v>
          </cell>
          <cell r="AO245" t="str">
            <v>Rmnights</v>
          </cell>
          <cell r="AP245" t="str">
            <v>Fair Share</v>
          </cell>
          <cell r="AQ245" t="str">
            <v>Penetration</v>
          </cell>
          <cell r="AR245" t="str">
            <v>Mkt. Share</v>
          </cell>
          <cell r="AS245" t="str">
            <v>Rmnights</v>
          </cell>
          <cell r="AT245" t="str">
            <v>Fair Share</v>
          </cell>
          <cell r="AU245" t="str">
            <v>Penetration</v>
          </cell>
          <cell r="AV245" t="str">
            <v>Mkt. Share</v>
          </cell>
          <cell r="AW245" t="str">
            <v>Rmnights</v>
          </cell>
        </row>
        <row r="246">
          <cell r="A246" t="str">
            <v>Sheraton JFK</v>
          </cell>
          <cell r="B246">
            <v>0.10193905817174516</v>
          </cell>
          <cell r="C246">
            <v>0</v>
          </cell>
          <cell r="D246">
            <v>0</v>
          </cell>
          <cell r="E246">
            <v>0</v>
          </cell>
          <cell r="F246">
            <v>0.10193905817174516</v>
          </cell>
          <cell r="G246">
            <v>0</v>
          </cell>
          <cell r="H246">
            <v>0</v>
          </cell>
          <cell r="I246">
            <v>0</v>
          </cell>
          <cell r="J246">
            <v>0.10193905817174516</v>
          </cell>
          <cell r="K246">
            <v>0</v>
          </cell>
          <cell r="L246">
            <v>0</v>
          </cell>
          <cell r="M246">
            <v>0</v>
          </cell>
          <cell r="N246">
            <v>0.10193905817174516</v>
          </cell>
          <cell r="O246">
            <v>0</v>
          </cell>
          <cell r="P246">
            <v>0</v>
          </cell>
          <cell r="Q246">
            <v>0</v>
          </cell>
          <cell r="R246">
            <v>0.10193905817174516</v>
          </cell>
          <cell r="S246">
            <v>0</v>
          </cell>
          <cell r="T246">
            <v>0</v>
          </cell>
          <cell r="U246">
            <v>0</v>
          </cell>
          <cell r="V246">
            <v>0.10193905817174516</v>
          </cell>
          <cell r="W246">
            <v>0</v>
          </cell>
          <cell r="X246">
            <v>0</v>
          </cell>
          <cell r="Y246">
            <v>0</v>
          </cell>
          <cell r="Z246">
            <v>0.10193905817174516</v>
          </cell>
          <cell r="AA246">
            <v>0</v>
          </cell>
          <cell r="AB246">
            <v>0</v>
          </cell>
          <cell r="AC246">
            <v>0</v>
          </cell>
          <cell r="AD246">
            <v>0.10193905817174516</v>
          </cell>
          <cell r="AE246">
            <v>0</v>
          </cell>
          <cell r="AF246">
            <v>0</v>
          </cell>
          <cell r="AG246">
            <v>0</v>
          </cell>
          <cell r="AH246">
            <v>0.10193905817174516</v>
          </cell>
          <cell r="AI246">
            <v>0</v>
          </cell>
          <cell r="AJ246">
            <v>0</v>
          </cell>
          <cell r="AK246">
            <v>0</v>
          </cell>
          <cell r="AL246">
            <v>0.10193905817174516</v>
          </cell>
          <cell r="AM246">
            <v>0</v>
          </cell>
          <cell r="AN246">
            <v>0</v>
          </cell>
          <cell r="AO246">
            <v>0</v>
          </cell>
          <cell r="AP246">
            <v>0.10193905817174516</v>
          </cell>
          <cell r="AQ246">
            <v>0</v>
          </cell>
          <cell r="AR246">
            <v>0</v>
          </cell>
          <cell r="AS246">
            <v>0</v>
          </cell>
          <cell r="AT246">
            <v>0.10193905817174516</v>
          </cell>
          <cell r="AU246">
            <v>0</v>
          </cell>
          <cell r="AV246">
            <v>0</v>
          </cell>
          <cell r="AW246">
            <v>0</v>
          </cell>
        </row>
        <row r="247">
          <cell r="A247" t="str">
            <v>Radisson JFK</v>
          </cell>
          <cell r="B247">
            <v>0.21385041551246536</v>
          </cell>
          <cell r="C247">
            <v>0</v>
          </cell>
          <cell r="D247">
            <v>0</v>
          </cell>
          <cell r="E247">
            <v>0</v>
          </cell>
          <cell r="F247">
            <v>0.21385041551246536</v>
          </cell>
          <cell r="G247">
            <v>0</v>
          </cell>
          <cell r="H247">
            <v>0</v>
          </cell>
          <cell r="I247">
            <v>0</v>
          </cell>
          <cell r="J247">
            <v>0.21385041551246536</v>
          </cell>
          <cell r="K247">
            <v>0</v>
          </cell>
          <cell r="L247">
            <v>0</v>
          </cell>
          <cell r="M247">
            <v>0</v>
          </cell>
          <cell r="N247">
            <v>0.21385041551246536</v>
          </cell>
          <cell r="O247">
            <v>0</v>
          </cell>
          <cell r="P247">
            <v>0</v>
          </cell>
          <cell r="Q247">
            <v>0</v>
          </cell>
          <cell r="R247">
            <v>0.21385041551246536</v>
          </cell>
          <cell r="S247">
            <v>0</v>
          </cell>
          <cell r="T247">
            <v>0</v>
          </cell>
          <cell r="U247">
            <v>0</v>
          </cell>
          <cell r="V247">
            <v>0.21385041551246536</v>
          </cell>
          <cell r="W247">
            <v>0</v>
          </cell>
          <cell r="X247">
            <v>0</v>
          </cell>
          <cell r="Y247">
            <v>0</v>
          </cell>
          <cell r="Z247">
            <v>0.21385041551246536</v>
          </cell>
          <cell r="AA247">
            <v>0</v>
          </cell>
          <cell r="AB247">
            <v>0</v>
          </cell>
          <cell r="AC247">
            <v>0</v>
          </cell>
          <cell r="AD247">
            <v>0.21385041551246536</v>
          </cell>
          <cell r="AE247">
            <v>0</v>
          </cell>
          <cell r="AF247">
            <v>0</v>
          </cell>
          <cell r="AG247">
            <v>0</v>
          </cell>
          <cell r="AH247">
            <v>0.21385041551246536</v>
          </cell>
          <cell r="AI247">
            <v>0</v>
          </cell>
          <cell r="AJ247">
            <v>0</v>
          </cell>
          <cell r="AK247">
            <v>0</v>
          </cell>
          <cell r="AL247">
            <v>0.21385041551246536</v>
          </cell>
          <cell r="AM247">
            <v>0</v>
          </cell>
          <cell r="AN247">
            <v>0</v>
          </cell>
          <cell r="AO247">
            <v>0</v>
          </cell>
          <cell r="AP247">
            <v>0.21385041551246536</v>
          </cell>
          <cell r="AQ247">
            <v>0</v>
          </cell>
          <cell r="AR247">
            <v>0</v>
          </cell>
          <cell r="AS247">
            <v>0</v>
          </cell>
          <cell r="AT247">
            <v>0.21385041551246536</v>
          </cell>
          <cell r="AU247">
            <v>0</v>
          </cell>
          <cell r="AV247">
            <v>0</v>
          </cell>
          <cell r="AW247">
            <v>0</v>
          </cell>
        </row>
        <row r="248">
          <cell r="A248" t="str">
            <v>Holiday Inn</v>
          </cell>
          <cell r="B248">
            <v>0.1994459833795014</v>
          </cell>
          <cell r="C248">
            <v>0</v>
          </cell>
          <cell r="D248">
            <v>0</v>
          </cell>
          <cell r="E248">
            <v>0</v>
          </cell>
          <cell r="F248">
            <v>0.1994459833795014</v>
          </cell>
          <cell r="G248">
            <v>0</v>
          </cell>
          <cell r="H248">
            <v>0</v>
          </cell>
          <cell r="I248">
            <v>0</v>
          </cell>
          <cell r="J248">
            <v>0.1994459833795014</v>
          </cell>
          <cell r="K248">
            <v>0</v>
          </cell>
          <cell r="L248">
            <v>0</v>
          </cell>
          <cell r="M248">
            <v>0</v>
          </cell>
          <cell r="N248">
            <v>0.1994459833795014</v>
          </cell>
          <cell r="O248">
            <v>0</v>
          </cell>
          <cell r="P248">
            <v>0</v>
          </cell>
          <cell r="Q248">
            <v>0</v>
          </cell>
          <cell r="R248">
            <v>0.1994459833795014</v>
          </cell>
          <cell r="S248">
            <v>0</v>
          </cell>
          <cell r="T248">
            <v>0</v>
          </cell>
          <cell r="U248">
            <v>0</v>
          </cell>
          <cell r="V248">
            <v>0.1994459833795014</v>
          </cell>
          <cell r="W248">
            <v>0</v>
          </cell>
          <cell r="X248">
            <v>0</v>
          </cell>
          <cell r="Y248">
            <v>0</v>
          </cell>
          <cell r="Z248">
            <v>0.1994459833795014</v>
          </cell>
          <cell r="AA248">
            <v>0</v>
          </cell>
          <cell r="AB248">
            <v>0</v>
          </cell>
          <cell r="AC248">
            <v>0</v>
          </cell>
          <cell r="AD248">
            <v>0.1994459833795014</v>
          </cell>
          <cell r="AE248">
            <v>0</v>
          </cell>
          <cell r="AF248">
            <v>0</v>
          </cell>
          <cell r="AG248">
            <v>0</v>
          </cell>
          <cell r="AH248">
            <v>0.1994459833795014</v>
          </cell>
          <cell r="AI248">
            <v>0</v>
          </cell>
          <cell r="AJ248">
            <v>0</v>
          </cell>
          <cell r="AK248">
            <v>0</v>
          </cell>
          <cell r="AL248">
            <v>0.1994459833795014</v>
          </cell>
          <cell r="AM248">
            <v>0</v>
          </cell>
          <cell r="AN248">
            <v>0</v>
          </cell>
          <cell r="AO248">
            <v>0</v>
          </cell>
          <cell r="AP248">
            <v>0.1994459833795014</v>
          </cell>
          <cell r="AQ248">
            <v>0</v>
          </cell>
          <cell r="AR248">
            <v>0</v>
          </cell>
          <cell r="AS248">
            <v>0</v>
          </cell>
          <cell r="AT248">
            <v>0.1994459833795014</v>
          </cell>
          <cell r="AU248">
            <v>0</v>
          </cell>
          <cell r="AV248">
            <v>0</v>
          </cell>
          <cell r="AW248">
            <v>0</v>
          </cell>
        </row>
        <row r="249">
          <cell r="A249" t="str">
            <v>Ramada Plaza</v>
          </cell>
          <cell r="B249">
            <v>0.17229916897506925</v>
          </cell>
          <cell r="C249">
            <v>0</v>
          </cell>
          <cell r="D249">
            <v>0</v>
          </cell>
          <cell r="E249">
            <v>0</v>
          </cell>
          <cell r="F249">
            <v>0.17229916897506925</v>
          </cell>
          <cell r="G249">
            <v>0</v>
          </cell>
          <cell r="H249">
            <v>0</v>
          </cell>
          <cell r="I249">
            <v>0</v>
          </cell>
          <cell r="J249">
            <v>0.17229916897506925</v>
          </cell>
          <cell r="K249">
            <v>0</v>
          </cell>
          <cell r="L249">
            <v>0</v>
          </cell>
          <cell r="M249">
            <v>0</v>
          </cell>
          <cell r="N249">
            <v>0.17229916897506925</v>
          </cell>
          <cell r="O249">
            <v>0</v>
          </cell>
          <cell r="P249">
            <v>0</v>
          </cell>
          <cell r="Q249">
            <v>0</v>
          </cell>
          <cell r="R249">
            <v>0.17229916897506925</v>
          </cell>
          <cell r="S249">
            <v>0</v>
          </cell>
          <cell r="T249">
            <v>0</v>
          </cell>
          <cell r="U249">
            <v>0</v>
          </cell>
          <cell r="V249">
            <v>0.17229916897506925</v>
          </cell>
          <cell r="W249">
            <v>0</v>
          </cell>
          <cell r="X249">
            <v>0</v>
          </cell>
          <cell r="Y249">
            <v>0</v>
          </cell>
          <cell r="Z249">
            <v>0.17229916897506925</v>
          </cell>
          <cell r="AA249">
            <v>0</v>
          </cell>
          <cell r="AB249">
            <v>0</v>
          </cell>
          <cell r="AC249">
            <v>0</v>
          </cell>
          <cell r="AD249">
            <v>0.17229916897506925</v>
          </cell>
          <cell r="AE249">
            <v>0</v>
          </cell>
          <cell r="AF249">
            <v>0</v>
          </cell>
          <cell r="AG249">
            <v>0</v>
          </cell>
          <cell r="AH249">
            <v>0.17229916897506925</v>
          </cell>
          <cell r="AI249">
            <v>0</v>
          </cell>
          <cell r="AJ249">
            <v>0</v>
          </cell>
          <cell r="AK249">
            <v>0</v>
          </cell>
          <cell r="AL249">
            <v>0.17229916897506925</v>
          </cell>
          <cell r="AM249">
            <v>0</v>
          </cell>
          <cell r="AN249">
            <v>0</v>
          </cell>
          <cell r="AO249">
            <v>0</v>
          </cell>
          <cell r="AP249">
            <v>0.17229916897506925</v>
          </cell>
          <cell r="AQ249">
            <v>0</v>
          </cell>
          <cell r="AR249">
            <v>0</v>
          </cell>
          <cell r="AS249">
            <v>0</v>
          </cell>
          <cell r="AT249">
            <v>0.17229916897506925</v>
          </cell>
          <cell r="AU249">
            <v>0</v>
          </cell>
          <cell r="AV249">
            <v>0</v>
          </cell>
          <cell r="AW249">
            <v>0</v>
          </cell>
        </row>
        <row r="250">
          <cell r="A250" t="str">
            <v xml:space="preserve">Hampton Inn </v>
          </cell>
          <cell r="B250">
            <v>0.11966759002770083</v>
          </cell>
          <cell r="C250">
            <v>0</v>
          </cell>
          <cell r="D250">
            <v>0</v>
          </cell>
          <cell r="E250">
            <v>0</v>
          </cell>
          <cell r="F250">
            <v>0.11966759002770083</v>
          </cell>
          <cell r="G250">
            <v>0</v>
          </cell>
          <cell r="H250">
            <v>0</v>
          </cell>
          <cell r="I250">
            <v>0</v>
          </cell>
          <cell r="J250">
            <v>0.11966759002770083</v>
          </cell>
          <cell r="K250">
            <v>0</v>
          </cell>
          <cell r="L250">
            <v>0</v>
          </cell>
          <cell r="M250">
            <v>0</v>
          </cell>
          <cell r="N250">
            <v>0.11966759002770083</v>
          </cell>
          <cell r="O250">
            <v>0</v>
          </cell>
          <cell r="P250">
            <v>0</v>
          </cell>
          <cell r="Q250">
            <v>0</v>
          </cell>
          <cell r="R250">
            <v>0.11966759002770083</v>
          </cell>
          <cell r="S250">
            <v>0</v>
          </cell>
          <cell r="T250">
            <v>0</v>
          </cell>
          <cell r="U250">
            <v>0</v>
          </cell>
          <cell r="V250">
            <v>0.11966759002770083</v>
          </cell>
          <cell r="W250">
            <v>0</v>
          </cell>
          <cell r="X250">
            <v>0</v>
          </cell>
          <cell r="Y250">
            <v>0</v>
          </cell>
          <cell r="Z250">
            <v>0.11966759002770083</v>
          </cell>
          <cell r="AA250">
            <v>0</v>
          </cell>
          <cell r="AB250">
            <v>0</v>
          </cell>
          <cell r="AC250">
            <v>0</v>
          </cell>
          <cell r="AD250">
            <v>0.11966759002770083</v>
          </cell>
          <cell r="AE250">
            <v>0</v>
          </cell>
          <cell r="AF250">
            <v>0</v>
          </cell>
          <cell r="AG250">
            <v>0</v>
          </cell>
          <cell r="AH250">
            <v>0.11966759002770083</v>
          </cell>
          <cell r="AI250">
            <v>0</v>
          </cell>
          <cell r="AJ250">
            <v>0</v>
          </cell>
          <cell r="AK250">
            <v>0</v>
          </cell>
          <cell r="AL250">
            <v>0.11966759002770083</v>
          </cell>
          <cell r="AM250">
            <v>0</v>
          </cell>
          <cell r="AN250">
            <v>0</v>
          </cell>
          <cell r="AO250">
            <v>0</v>
          </cell>
          <cell r="AP250">
            <v>0.11966759002770083</v>
          </cell>
          <cell r="AQ250">
            <v>0</v>
          </cell>
          <cell r="AR250">
            <v>0</v>
          </cell>
          <cell r="AS250">
            <v>0</v>
          </cell>
          <cell r="AT250">
            <v>0.11966759002770083</v>
          </cell>
          <cell r="AU250">
            <v>0</v>
          </cell>
          <cell r="AV250">
            <v>0</v>
          </cell>
          <cell r="AW250">
            <v>0</v>
          </cell>
        </row>
        <row r="251">
          <cell r="A251" t="str">
            <v>Courtyard by Marriott</v>
          </cell>
          <cell r="B251">
            <v>9.1966759002770085E-2</v>
          </cell>
          <cell r="C251">
            <v>0</v>
          </cell>
          <cell r="D251">
            <v>0</v>
          </cell>
          <cell r="E251">
            <v>0</v>
          </cell>
          <cell r="F251">
            <v>9.1966759002770085E-2</v>
          </cell>
          <cell r="G251">
            <v>0</v>
          </cell>
          <cell r="H251">
            <v>0</v>
          </cell>
          <cell r="I251">
            <v>0</v>
          </cell>
          <cell r="J251">
            <v>9.1966759002770085E-2</v>
          </cell>
          <cell r="K251">
            <v>0</v>
          </cell>
          <cell r="L251">
            <v>0</v>
          </cell>
          <cell r="M251">
            <v>0</v>
          </cell>
          <cell r="N251">
            <v>9.1966759002770085E-2</v>
          </cell>
          <cell r="O251">
            <v>0</v>
          </cell>
          <cell r="P251">
            <v>0</v>
          </cell>
          <cell r="Q251">
            <v>0</v>
          </cell>
          <cell r="R251">
            <v>9.1966759002770085E-2</v>
          </cell>
          <cell r="S251">
            <v>0</v>
          </cell>
          <cell r="T251">
            <v>0</v>
          </cell>
          <cell r="U251">
            <v>0</v>
          </cell>
          <cell r="V251">
            <v>9.1966759002770085E-2</v>
          </cell>
          <cell r="W251">
            <v>0</v>
          </cell>
          <cell r="X251">
            <v>0</v>
          </cell>
          <cell r="Y251">
            <v>0</v>
          </cell>
          <cell r="Z251">
            <v>9.1966759002770085E-2</v>
          </cell>
          <cell r="AA251">
            <v>0</v>
          </cell>
          <cell r="AB251">
            <v>0</v>
          </cell>
          <cell r="AC251">
            <v>0</v>
          </cell>
          <cell r="AD251">
            <v>9.1966759002770085E-2</v>
          </cell>
          <cell r="AE251">
            <v>0</v>
          </cell>
          <cell r="AF251">
            <v>0</v>
          </cell>
          <cell r="AG251">
            <v>0</v>
          </cell>
          <cell r="AH251">
            <v>9.1966759002770085E-2</v>
          </cell>
          <cell r="AI251">
            <v>0</v>
          </cell>
          <cell r="AJ251">
            <v>0</v>
          </cell>
          <cell r="AK251">
            <v>0</v>
          </cell>
          <cell r="AL251">
            <v>9.1966759002770085E-2</v>
          </cell>
          <cell r="AM251">
            <v>0</v>
          </cell>
          <cell r="AN251">
            <v>0</v>
          </cell>
          <cell r="AO251">
            <v>0</v>
          </cell>
          <cell r="AP251">
            <v>9.1966759002770085E-2</v>
          </cell>
          <cell r="AQ251">
            <v>0</v>
          </cell>
          <cell r="AR251">
            <v>0</v>
          </cell>
          <cell r="AS251">
            <v>0</v>
          </cell>
          <cell r="AT251">
            <v>9.1966759002770085E-2</v>
          </cell>
          <cell r="AU251">
            <v>0</v>
          </cell>
          <cell r="AV251">
            <v>0</v>
          </cell>
          <cell r="AW251">
            <v>0</v>
          </cell>
        </row>
        <row r="252">
          <cell r="A252" t="str">
            <v>Doubletree Club</v>
          </cell>
          <cell r="B252">
            <v>6.0941828254847646E-2</v>
          </cell>
          <cell r="C252">
            <v>0</v>
          </cell>
          <cell r="D252">
            <v>0</v>
          </cell>
          <cell r="E252">
            <v>0</v>
          </cell>
          <cell r="F252">
            <v>6.0941828254847646E-2</v>
          </cell>
          <cell r="G252">
            <v>0</v>
          </cell>
          <cell r="H252">
            <v>0</v>
          </cell>
          <cell r="I252">
            <v>0</v>
          </cell>
          <cell r="J252">
            <v>6.0941828254847646E-2</v>
          </cell>
          <cell r="K252">
            <v>0</v>
          </cell>
          <cell r="L252">
            <v>0</v>
          </cell>
          <cell r="M252">
            <v>0</v>
          </cell>
          <cell r="N252">
            <v>6.0941828254847646E-2</v>
          </cell>
          <cell r="O252">
            <v>0</v>
          </cell>
          <cell r="P252">
            <v>0</v>
          </cell>
          <cell r="Q252">
            <v>0</v>
          </cell>
          <cell r="R252">
            <v>6.0941828254847646E-2</v>
          </cell>
          <cell r="S252">
            <v>0</v>
          </cell>
          <cell r="T252">
            <v>0</v>
          </cell>
          <cell r="U252">
            <v>0</v>
          </cell>
          <cell r="V252">
            <v>6.0941828254847646E-2</v>
          </cell>
          <cell r="W252">
            <v>0</v>
          </cell>
          <cell r="X252">
            <v>0</v>
          </cell>
          <cell r="Y252">
            <v>0</v>
          </cell>
          <cell r="Z252">
            <v>6.0941828254847646E-2</v>
          </cell>
          <cell r="AA252">
            <v>0</v>
          </cell>
          <cell r="AB252">
            <v>0</v>
          </cell>
          <cell r="AC252">
            <v>0</v>
          </cell>
          <cell r="AD252">
            <v>6.0941828254847646E-2</v>
          </cell>
          <cell r="AE252">
            <v>0</v>
          </cell>
          <cell r="AF252">
            <v>0</v>
          </cell>
          <cell r="AG252">
            <v>0</v>
          </cell>
          <cell r="AH252">
            <v>6.0941828254847646E-2</v>
          </cell>
          <cell r="AI252">
            <v>0</v>
          </cell>
          <cell r="AJ252">
            <v>0</v>
          </cell>
          <cell r="AK252">
            <v>0</v>
          </cell>
          <cell r="AL252">
            <v>6.0941828254847646E-2</v>
          </cell>
          <cell r="AM252">
            <v>0</v>
          </cell>
          <cell r="AN252">
            <v>0</v>
          </cell>
          <cell r="AO252">
            <v>0</v>
          </cell>
          <cell r="AP252">
            <v>6.0941828254847646E-2</v>
          </cell>
          <cell r="AQ252">
            <v>0</v>
          </cell>
          <cell r="AR252">
            <v>0</v>
          </cell>
          <cell r="AS252">
            <v>0</v>
          </cell>
          <cell r="AT252">
            <v>6.0941828254847646E-2</v>
          </cell>
          <cell r="AU252">
            <v>0</v>
          </cell>
          <cell r="AV252">
            <v>0</v>
          </cell>
          <cell r="AW252">
            <v>0</v>
          </cell>
        </row>
        <row r="253">
          <cell r="A253" t="str">
            <v>La Quinta</v>
          </cell>
          <cell r="B253">
            <v>3.9889196675900275E-2</v>
          </cell>
          <cell r="C253">
            <v>0</v>
          </cell>
          <cell r="D253">
            <v>0</v>
          </cell>
          <cell r="E253">
            <v>0</v>
          </cell>
          <cell r="F253">
            <v>3.9889196675900275E-2</v>
          </cell>
          <cell r="G253">
            <v>0</v>
          </cell>
          <cell r="H253">
            <v>0</v>
          </cell>
          <cell r="I253">
            <v>0</v>
          </cell>
          <cell r="J253">
            <v>3.9889196675900275E-2</v>
          </cell>
          <cell r="K253">
            <v>0</v>
          </cell>
          <cell r="L253">
            <v>0</v>
          </cell>
          <cell r="M253">
            <v>0</v>
          </cell>
          <cell r="N253">
            <v>3.9889196675900275E-2</v>
          </cell>
          <cell r="O253">
            <v>0</v>
          </cell>
          <cell r="P253">
            <v>0</v>
          </cell>
          <cell r="Q253">
            <v>0</v>
          </cell>
          <cell r="R253">
            <v>3.9889196675900275E-2</v>
          </cell>
          <cell r="S253">
            <v>0</v>
          </cell>
          <cell r="T253">
            <v>0</v>
          </cell>
          <cell r="U253">
            <v>0</v>
          </cell>
          <cell r="V253">
            <v>3.9889196675900275E-2</v>
          </cell>
          <cell r="W253">
            <v>0</v>
          </cell>
          <cell r="X253">
            <v>0</v>
          </cell>
          <cell r="Y253">
            <v>0</v>
          </cell>
          <cell r="Z253">
            <v>3.9889196675900275E-2</v>
          </cell>
          <cell r="AA253">
            <v>0</v>
          </cell>
          <cell r="AB253">
            <v>0</v>
          </cell>
          <cell r="AC253">
            <v>0</v>
          </cell>
          <cell r="AD253">
            <v>3.9889196675900275E-2</v>
          </cell>
          <cell r="AE253">
            <v>0</v>
          </cell>
          <cell r="AF253">
            <v>0</v>
          </cell>
          <cell r="AG253">
            <v>0</v>
          </cell>
          <cell r="AH253">
            <v>3.9889196675900275E-2</v>
          </cell>
          <cell r="AI253">
            <v>0</v>
          </cell>
          <cell r="AJ253">
            <v>0</v>
          </cell>
          <cell r="AK253">
            <v>0</v>
          </cell>
          <cell r="AL253">
            <v>3.9889196675900275E-2</v>
          </cell>
          <cell r="AM253">
            <v>0</v>
          </cell>
          <cell r="AN253">
            <v>0</v>
          </cell>
          <cell r="AO253">
            <v>0</v>
          </cell>
          <cell r="AP253">
            <v>3.9889196675900275E-2</v>
          </cell>
          <cell r="AQ253">
            <v>0</v>
          </cell>
          <cell r="AR253">
            <v>0</v>
          </cell>
          <cell r="AS253">
            <v>0</v>
          </cell>
          <cell r="AT253">
            <v>3.9889196675900275E-2</v>
          </cell>
          <cell r="AU253">
            <v>0</v>
          </cell>
          <cell r="AV253">
            <v>0</v>
          </cell>
          <cell r="AW253">
            <v>0</v>
          </cell>
        </row>
        <row r="254">
          <cell r="A254" t="str">
            <v>Comp8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</row>
        <row r="255">
          <cell r="A255" t="str">
            <v>Comp9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</row>
        <row r="256">
          <cell r="A256" t="str">
            <v>Comp10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</row>
        <row r="257">
          <cell r="A257" t="str">
            <v>Comp11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</row>
        <row r="258">
          <cell r="A258" t="str">
            <v>Comp12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</row>
        <row r="259">
          <cell r="A259" t="str">
            <v>Comp13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</row>
        <row r="260">
          <cell r="A260" t="str">
            <v>Comp14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</row>
        <row r="261">
          <cell r="A261" t="str">
            <v>Comp15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</row>
        <row r="262">
          <cell r="A262" t="str">
            <v>Comp16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</row>
        <row r="263">
          <cell r="A263" t="str">
            <v>Comp17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</row>
        <row r="264">
          <cell r="A264" t="str">
            <v>Comp18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</row>
        <row r="265">
          <cell r="A265" t="str">
            <v>Comp19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</row>
        <row r="266">
          <cell r="A266" t="str">
            <v>Comp20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</row>
        <row r="267">
          <cell r="A267" t="str">
            <v>Comp21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</row>
        <row r="268">
          <cell r="A268" t="str">
            <v>Comp22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</row>
        <row r="269">
          <cell r="A269" t="str">
            <v>Comp23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</row>
        <row r="270">
          <cell r="A270" t="str">
            <v>Comp24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</row>
        <row r="271">
          <cell r="A271" t="str">
            <v>Comp25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</row>
        <row r="272">
          <cell r="A272" t="str">
            <v>Addition/Deletion 1</v>
          </cell>
          <cell r="B272">
            <v>0</v>
          </cell>
          <cell r="C272">
            <v>1</v>
          </cell>
          <cell r="D272">
            <v>0</v>
          </cell>
          <cell r="E272">
            <v>0</v>
          </cell>
          <cell r="F272">
            <v>0</v>
          </cell>
          <cell r="G272">
            <v>1</v>
          </cell>
          <cell r="H272">
            <v>0</v>
          </cell>
          <cell r="I272">
            <v>0</v>
          </cell>
          <cell r="J272">
            <v>0</v>
          </cell>
          <cell r="K272">
            <v>1</v>
          </cell>
          <cell r="L272">
            <v>0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0</v>
          </cell>
          <cell r="R272">
            <v>0</v>
          </cell>
          <cell r="S272">
            <v>1</v>
          </cell>
          <cell r="T272">
            <v>0</v>
          </cell>
          <cell r="U272">
            <v>0</v>
          </cell>
          <cell r="V272">
            <v>0</v>
          </cell>
          <cell r="W272">
            <v>1</v>
          </cell>
          <cell r="X272">
            <v>0</v>
          </cell>
          <cell r="Y272">
            <v>0</v>
          </cell>
          <cell r="Z272">
            <v>0</v>
          </cell>
          <cell r="AA272">
            <v>1</v>
          </cell>
          <cell r="AB272">
            <v>0</v>
          </cell>
          <cell r="AC272">
            <v>0</v>
          </cell>
          <cell r="AD272">
            <v>0</v>
          </cell>
          <cell r="AE272">
            <v>1</v>
          </cell>
          <cell r="AF272">
            <v>0</v>
          </cell>
          <cell r="AG272">
            <v>0</v>
          </cell>
          <cell r="AH272">
            <v>0</v>
          </cell>
          <cell r="AI272">
            <v>1</v>
          </cell>
          <cell r="AJ272">
            <v>0</v>
          </cell>
          <cell r="AK272">
            <v>0</v>
          </cell>
          <cell r="AL272">
            <v>0</v>
          </cell>
          <cell r="AM272">
            <v>1</v>
          </cell>
          <cell r="AN272">
            <v>0</v>
          </cell>
          <cell r="AO272">
            <v>0</v>
          </cell>
          <cell r="AP272">
            <v>0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1</v>
          </cell>
          <cell r="AV272">
            <v>0</v>
          </cell>
          <cell r="AW272">
            <v>0</v>
          </cell>
        </row>
        <row r="273">
          <cell r="A273" t="str">
            <v>Addition/Deletion 2</v>
          </cell>
          <cell r="B273">
            <v>0</v>
          </cell>
          <cell r="C273">
            <v>1</v>
          </cell>
          <cell r="D273">
            <v>0</v>
          </cell>
          <cell r="E273">
            <v>0</v>
          </cell>
          <cell r="F273">
            <v>0</v>
          </cell>
          <cell r="G273">
            <v>1</v>
          </cell>
          <cell r="H273">
            <v>0</v>
          </cell>
          <cell r="I273">
            <v>0</v>
          </cell>
          <cell r="J273">
            <v>0</v>
          </cell>
          <cell r="K273">
            <v>1</v>
          </cell>
          <cell r="L273">
            <v>0</v>
          </cell>
          <cell r="M273">
            <v>0</v>
          </cell>
          <cell r="N273">
            <v>0</v>
          </cell>
          <cell r="O273">
            <v>1</v>
          </cell>
          <cell r="P273">
            <v>0</v>
          </cell>
          <cell r="Q273">
            <v>0</v>
          </cell>
          <cell r="R273">
            <v>0</v>
          </cell>
          <cell r="S273">
            <v>1</v>
          </cell>
          <cell r="T273">
            <v>0</v>
          </cell>
          <cell r="U273">
            <v>0</v>
          </cell>
          <cell r="V273">
            <v>0</v>
          </cell>
          <cell r="W273">
            <v>1</v>
          </cell>
          <cell r="X273">
            <v>0</v>
          </cell>
          <cell r="Y273">
            <v>0</v>
          </cell>
          <cell r="Z273">
            <v>0</v>
          </cell>
          <cell r="AA273">
            <v>1</v>
          </cell>
          <cell r="AB273">
            <v>0</v>
          </cell>
          <cell r="AC273">
            <v>0</v>
          </cell>
          <cell r="AD273">
            <v>0</v>
          </cell>
          <cell r="AE273">
            <v>1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0</v>
          </cell>
          <cell r="AK273">
            <v>0</v>
          </cell>
          <cell r="AL273">
            <v>0</v>
          </cell>
          <cell r="AM273">
            <v>1</v>
          </cell>
          <cell r="AN273">
            <v>0</v>
          </cell>
          <cell r="AO273">
            <v>0</v>
          </cell>
          <cell r="AP273">
            <v>0</v>
          </cell>
          <cell r="AQ273">
            <v>1</v>
          </cell>
          <cell r="AR273">
            <v>0</v>
          </cell>
          <cell r="AS273">
            <v>0</v>
          </cell>
          <cell r="AT273">
            <v>0</v>
          </cell>
          <cell r="AU273">
            <v>1</v>
          </cell>
          <cell r="AV273">
            <v>0</v>
          </cell>
          <cell r="AW273">
            <v>0</v>
          </cell>
        </row>
        <row r="274">
          <cell r="A274" t="str">
            <v>Addition/Deletion 3</v>
          </cell>
          <cell r="B274">
            <v>0</v>
          </cell>
          <cell r="C274">
            <v>1</v>
          </cell>
          <cell r="D274">
            <v>0</v>
          </cell>
          <cell r="E274">
            <v>0</v>
          </cell>
          <cell r="F274">
            <v>0</v>
          </cell>
          <cell r="G274">
            <v>1</v>
          </cell>
          <cell r="H274">
            <v>0</v>
          </cell>
          <cell r="I274">
            <v>0</v>
          </cell>
          <cell r="J274">
            <v>0</v>
          </cell>
          <cell r="K274">
            <v>1</v>
          </cell>
          <cell r="L274">
            <v>0</v>
          </cell>
          <cell r="M274">
            <v>0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0</v>
          </cell>
          <cell r="S274">
            <v>1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0</v>
          </cell>
          <cell r="Z274">
            <v>0</v>
          </cell>
          <cell r="AA274">
            <v>1</v>
          </cell>
          <cell r="AB274">
            <v>0</v>
          </cell>
          <cell r="AC274">
            <v>0</v>
          </cell>
          <cell r="AD274">
            <v>0</v>
          </cell>
          <cell r="AE274">
            <v>1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0</v>
          </cell>
          <cell r="AK274">
            <v>0</v>
          </cell>
          <cell r="AL274">
            <v>0</v>
          </cell>
          <cell r="AM274">
            <v>1</v>
          </cell>
          <cell r="AN274">
            <v>0</v>
          </cell>
          <cell r="AO274">
            <v>0</v>
          </cell>
          <cell r="AP274">
            <v>0</v>
          </cell>
          <cell r="AQ274">
            <v>1</v>
          </cell>
          <cell r="AR274">
            <v>0</v>
          </cell>
          <cell r="AS274">
            <v>0</v>
          </cell>
          <cell r="AT274">
            <v>0</v>
          </cell>
          <cell r="AU274">
            <v>1</v>
          </cell>
          <cell r="AV274">
            <v>0</v>
          </cell>
          <cell r="AW274">
            <v>0</v>
          </cell>
        </row>
        <row r="275">
          <cell r="A275" t="str">
            <v>Addition/Deletion 4</v>
          </cell>
          <cell r="B275">
            <v>0</v>
          </cell>
          <cell r="C275">
            <v>1</v>
          </cell>
          <cell r="D275">
            <v>0</v>
          </cell>
          <cell r="E275">
            <v>0</v>
          </cell>
          <cell r="F275">
            <v>0</v>
          </cell>
          <cell r="G275">
            <v>1</v>
          </cell>
          <cell r="H275">
            <v>0</v>
          </cell>
          <cell r="I275">
            <v>0</v>
          </cell>
          <cell r="J275">
            <v>0</v>
          </cell>
          <cell r="K275">
            <v>1</v>
          </cell>
          <cell r="L275">
            <v>0</v>
          </cell>
          <cell r="M275">
            <v>0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0</v>
          </cell>
          <cell r="S275">
            <v>1</v>
          </cell>
          <cell r="T275">
            <v>0</v>
          </cell>
          <cell r="U275">
            <v>0</v>
          </cell>
          <cell r="V275">
            <v>0</v>
          </cell>
          <cell r="W275">
            <v>1</v>
          </cell>
          <cell r="X275">
            <v>0</v>
          </cell>
          <cell r="Y275">
            <v>0</v>
          </cell>
          <cell r="Z275">
            <v>0</v>
          </cell>
          <cell r="AA275">
            <v>1</v>
          </cell>
          <cell r="AB275">
            <v>0</v>
          </cell>
          <cell r="AC275">
            <v>0</v>
          </cell>
          <cell r="AD275">
            <v>0</v>
          </cell>
          <cell r="AE275">
            <v>1</v>
          </cell>
          <cell r="AF275">
            <v>0</v>
          </cell>
          <cell r="AG275">
            <v>0</v>
          </cell>
          <cell r="AH275">
            <v>0</v>
          </cell>
          <cell r="AI275">
            <v>1</v>
          </cell>
          <cell r="AJ275">
            <v>0</v>
          </cell>
          <cell r="AK275">
            <v>0</v>
          </cell>
          <cell r="AL275">
            <v>0</v>
          </cell>
          <cell r="AM275">
            <v>1</v>
          </cell>
          <cell r="AN275">
            <v>0</v>
          </cell>
          <cell r="AO275">
            <v>0</v>
          </cell>
          <cell r="AP275">
            <v>0</v>
          </cell>
          <cell r="AQ275">
            <v>1</v>
          </cell>
          <cell r="AR275">
            <v>0</v>
          </cell>
          <cell r="AS275">
            <v>0</v>
          </cell>
          <cell r="AT275">
            <v>0</v>
          </cell>
          <cell r="AU275">
            <v>1</v>
          </cell>
          <cell r="AV275">
            <v>0</v>
          </cell>
          <cell r="AW275">
            <v>0</v>
          </cell>
        </row>
        <row r="276">
          <cell r="A276" t="str">
            <v>Addition/Deletion 5</v>
          </cell>
          <cell r="B276">
            <v>0</v>
          </cell>
          <cell r="C276">
            <v>1</v>
          </cell>
          <cell r="D276">
            <v>0</v>
          </cell>
          <cell r="E276">
            <v>0</v>
          </cell>
          <cell r="F276">
            <v>0</v>
          </cell>
          <cell r="G276">
            <v>1</v>
          </cell>
          <cell r="H276">
            <v>0</v>
          </cell>
          <cell r="I276">
            <v>0</v>
          </cell>
          <cell r="J276">
            <v>0</v>
          </cell>
          <cell r="K276">
            <v>1</v>
          </cell>
          <cell r="L276">
            <v>0</v>
          </cell>
          <cell r="M276">
            <v>0</v>
          </cell>
          <cell r="N276">
            <v>0</v>
          </cell>
          <cell r="O276">
            <v>1</v>
          </cell>
          <cell r="P276">
            <v>0</v>
          </cell>
          <cell r="Q276">
            <v>0</v>
          </cell>
          <cell r="R276">
            <v>0</v>
          </cell>
          <cell r="S276">
            <v>1</v>
          </cell>
          <cell r="T276">
            <v>0</v>
          </cell>
          <cell r="U276">
            <v>0</v>
          </cell>
          <cell r="V276">
            <v>0</v>
          </cell>
          <cell r="W276">
            <v>1</v>
          </cell>
          <cell r="X276">
            <v>0</v>
          </cell>
          <cell r="Y276">
            <v>0</v>
          </cell>
          <cell r="Z276">
            <v>0</v>
          </cell>
          <cell r="AA276">
            <v>1</v>
          </cell>
          <cell r="AB276">
            <v>0</v>
          </cell>
          <cell r="AC276">
            <v>0</v>
          </cell>
          <cell r="AD276">
            <v>0</v>
          </cell>
          <cell r="AE276">
            <v>1</v>
          </cell>
          <cell r="AF276">
            <v>0</v>
          </cell>
          <cell r="AG276">
            <v>0</v>
          </cell>
          <cell r="AH276">
            <v>0</v>
          </cell>
          <cell r="AI276">
            <v>1</v>
          </cell>
          <cell r="AJ276">
            <v>0</v>
          </cell>
          <cell r="AK276">
            <v>0</v>
          </cell>
          <cell r="AL276">
            <v>0</v>
          </cell>
          <cell r="AM276">
            <v>1</v>
          </cell>
          <cell r="AN276">
            <v>0</v>
          </cell>
          <cell r="AO276">
            <v>0</v>
          </cell>
          <cell r="AP276">
            <v>0</v>
          </cell>
          <cell r="AQ276">
            <v>1</v>
          </cell>
          <cell r="AR276">
            <v>0</v>
          </cell>
          <cell r="AS276">
            <v>0</v>
          </cell>
          <cell r="AT276">
            <v>0</v>
          </cell>
          <cell r="AU276">
            <v>1</v>
          </cell>
          <cell r="AV276">
            <v>0</v>
          </cell>
          <cell r="AW276">
            <v>0</v>
          </cell>
        </row>
        <row r="277">
          <cell r="A277" t="str">
            <v>Total</v>
          </cell>
          <cell r="B277">
            <v>1</v>
          </cell>
          <cell r="D277">
            <v>0</v>
          </cell>
          <cell r="E277">
            <v>0</v>
          </cell>
          <cell r="F277">
            <v>1</v>
          </cell>
          <cell r="H277">
            <v>0</v>
          </cell>
          <cell r="I277">
            <v>0</v>
          </cell>
          <cell r="J277">
            <v>1</v>
          </cell>
          <cell r="L277">
            <v>0</v>
          </cell>
          <cell r="M277">
            <v>0</v>
          </cell>
          <cell r="N277">
            <v>1</v>
          </cell>
          <cell r="P277">
            <v>0</v>
          </cell>
          <cell r="Q277">
            <v>0</v>
          </cell>
          <cell r="R277">
            <v>1</v>
          </cell>
          <cell r="T277">
            <v>0</v>
          </cell>
          <cell r="U277">
            <v>0</v>
          </cell>
          <cell r="V277">
            <v>1</v>
          </cell>
          <cell r="X277">
            <v>0</v>
          </cell>
          <cell r="Y277">
            <v>0</v>
          </cell>
          <cell r="Z277">
            <v>1</v>
          </cell>
          <cell r="AB277">
            <v>0</v>
          </cell>
          <cell r="AC277">
            <v>0</v>
          </cell>
          <cell r="AD277">
            <v>1</v>
          </cell>
          <cell r="AF277">
            <v>0</v>
          </cell>
          <cell r="AG277">
            <v>0</v>
          </cell>
          <cell r="AH277">
            <v>1</v>
          </cell>
          <cell r="AJ277">
            <v>0</v>
          </cell>
          <cell r="AK277">
            <v>0</v>
          </cell>
          <cell r="AL277">
            <v>1</v>
          </cell>
          <cell r="AN277">
            <v>0</v>
          </cell>
          <cell r="AO277">
            <v>0</v>
          </cell>
          <cell r="AP277">
            <v>1</v>
          </cell>
          <cell r="AR277">
            <v>0</v>
          </cell>
          <cell r="AS277">
            <v>0</v>
          </cell>
          <cell r="AT277">
            <v>1</v>
          </cell>
          <cell r="AV277">
            <v>0</v>
          </cell>
          <cell r="AW277">
            <v>0</v>
          </cell>
        </row>
        <row r="280">
          <cell r="A280" t="str">
            <v>Projected Roomnight Capture</v>
          </cell>
          <cell r="B280">
            <v>2004</v>
          </cell>
          <cell r="C280">
            <v>2005</v>
          </cell>
          <cell r="D280">
            <v>2006</v>
          </cell>
          <cell r="E280">
            <v>2007</v>
          </cell>
          <cell r="F280">
            <v>2008</v>
          </cell>
          <cell r="G280">
            <v>2009</v>
          </cell>
          <cell r="H280">
            <v>2010</v>
          </cell>
          <cell r="I280">
            <v>2011</v>
          </cell>
          <cell r="J280">
            <v>2012</v>
          </cell>
          <cell r="K280">
            <v>2013</v>
          </cell>
          <cell r="L280">
            <v>2014</v>
          </cell>
        </row>
        <row r="281">
          <cell r="A281" t="str">
            <v>Sheraton JFK (Occ.)</v>
          </cell>
          <cell r="B281">
            <v>0.67899983258675967</v>
          </cell>
          <cell r="C281">
            <v>0.67899983258675967</v>
          </cell>
          <cell r="D281">
            <v>0.67899983258675967</v>
          </cell>
          <cell r="E281">
            <v>0.67899983258675967</v>
          </cell>
          <cell r="F281">
            <v>0.67899983258675967</v>
          </cell>
          <cell r="G281">
            <v>0.67899983258675967</v>
          </cell>
          <cell r="H281">
            <v>0.67899983258675967</v>
          </cell>
          <cell r="I281">
            <v>0.67899983258675967</v>
          </cell>
          <cell r="J281">
            <v>0.67899983258675967</v>
          </cell>
          <cell r="K281">
            <v>0.67899983258675967</v>
          </cell>
          <cell r="L281">
            <v>0.67899983258675967</v>
          </cell>
        </row>
        <row r="282">
          <cell r="A282" t="str">
            <v xml:space="preserve">  Transient</v>
          </cell>
          <cell r="B282">
            <v>29641.101800447421</v>
          </cell>
          <cell r="C282">
            <v>29641.101800447421</v>
          </cell>
          <cell r="D282">
            <v>29641.101800447421</v>
          </cell>
          <cell r="E282">
            <v>29641.101800447421</v>
          </cell>
          <cell r="F282">
            <v>29641.101800447421</v>
          </cell>
          <cell r="G282">
            <v>29641.101800447421</v>
          </cell>
          <cell r="H282">
            <v>29641.101800447421</v>
          </cell>
          <cell r="I282">
            <v>29641.101800447421</v>
          </cell>
          <cell r="J282">
            <v>29641.101800447421</v>
          </cell>
          <cell r="K282">
            <v>29641.101800447421</v>
          </cell>
          <cell r="L282">
            <v>29641.101800447421</v>
          </cell>
        </row>
        <row r="283">
          <cell r="A283" t="str">
            <v xml:space="preserve">  Group</v>
          </cell>
          <cell r="B283">
            <v>10032.326321083381</v>
          </cell>
          <cell r="C283">
            <v>10032.326321083381</v>
          </cell>
          <cell r="D283">
            <v>10032.326321083381</v>
          </cell>
          <cell r="E283">
            <v>10032.326321083381</v>
          </cell>
          <cell r="F283">
            <v>10032.326321083381</v>
          </cell>
          <cell r="G283">
            <v>10032.326321083381</v>
          </cell>
          <cell r="H283">
            <v>10032.326321083381</v>
          </cell>
          <cell r="I283">
            <v>10032.326321083381</v>
          </cell>
          <cell r="J283">
            <v>10032.326321083381</v>
          </cell>
          <cell r="K283">
            <v>10032.326321083381</v>
          </cell>
          <cell r="L283">
            <v>10032.326321083381</v>
          </cell>
        </row>
        <row r="284">
          <cell r="A284" t="str">
            <v xml:space="preserve">  Contracted</v>
          </cell>
          <cell r="B284">
            <v>5928.2006349959784</v>
          </cell>
          <cell r="C284">
            <v>5928.2006349959784</v>
          </cell>
          <cell r="D284">
            <v>5928.2006349959784</v>
          </cell>
          <cell r="E284">
            <v>5928.2006349959784</v>
          </cell>
          <cell r="F284">
            <v>5928.2006349959784</v>
          </cell>
          <cell r="G284">
            <v>5928.2006349959784</v>
          </cell>
          <cell r="H284">
            <v>5928.2006349959784</v>
          </cell>
          <cell r="I284">
            <v>5928.2006349959784</v>
          </cell>
          <cell r="J284">
            <v>5928.2006349959784</v>
          </cell>
          <cell r="K284">
            <v>5928.2006349959784</v>
          </cell>
          <cell r="L284">
            <v>5928.2006349959784</v>
          </cell>
        </row>
        <row r="285">
          <cell r="A285" t="str">
            <v xml:space="preserve">  Other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</row>
        <row r="286">
          <cell r="A286" t="str">
            <v xml:space="preserve">  Not Used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</row>
        <row r="287">
          <cell r="A287" t="str">
            <v>Total</v>
          </cell>
          <cell r="B287">
            <v>45601.628756526778</v>
          </cell>
          <cell r="C287">
            <v>45601.628756526778</v>
          </cell>
          <cell r="D287">
            <v>45601.628756526778</v>
          </cell>
          <cell r="E287">
            <v>45601.628756526778</v>
          </cell>
          <cell r="F287">
            <v>45601.628756526778</v>
          </cell>
          <cell r="G287">
            <v>45601.628756526778</v>
          </cell>
          <cell r="H287">
            <v>45601.628756526778</v>
          </cell>
          <cell r="I287">
            <v>45601.628756526778</v>
          </cell>
          <cell r="J287">
            <v>45601.628756526778</v>
          </cell>
          <cell r="K287">
            <v>45601.628756526778</v>
          </cell>
          <cell r="L287">
            <v>45601.628756526778</v>
          </cell>
        </row>
        <row r="288">
          <cell r="A288" t="str">
            <v>Radisson JFK</v>
          </cell>
          <cell r="B288">
            <v>108062.53803472419</v>
          </cell>
          <cell r="C288">
            <v>108062.53803472419</v>
          </cell>
          <cell r="D288">
            <v>108062.53803472419</v>
          </cell>
          <cell r="E288">
            <v>108062.53803472419</v>
          </cell>
          <cell r="F288">
            <v>108062.53803472419</v>
          </cell>
          <cell r="G288">
            <v>108062.53803472419</v>
          </cell>
          <cell r="H288">
            <v>108062.53803472419</v>
          </cell>
          <cell r="I288">
            <v>108062.53803472419</v>
          </cell>
          <cell r="J288">
            <v>108062.53803472419</v>
          </cell>
          <cell r="K288">
            <v>108062.53803472419</v>
          </cell>
          <cell r="L288">
            <v>108062.53803472419</v>
          </cell>
        </row>
        <row r="289">
          <cell r="A289" t="str">
            <v>Holiday Inn</v>
          </cell>
          <cell r="B289">
            <v>109272.09892351937</v>
          </cell>
          <cell r="C289">
            <v>109272.09892351937</v>
          </cell>
          <cell r="D289">
            <v>109272.09892351937</v>
          </cell>
          <cell r="E289">
            <v>109272.09892351937</v>
          </cell>
          <cell r="F289">
            <v>109272.09892351937</v>
          </cell>
          <cell r="G289">
            <v>109272.09892351937</v>
          </cell>
          <cell r="H289">
            <v>109272.09892351937</v>
          </cell>
          <cell r="I289">
            <v>109272.09892351937</v>
          </cell>
          <cell r="J289">
            <v>109272.09892351937</v>
          </cell>
          <cell r="K289">
            <v>109272.09892351937</v>
          </cell>
          <cell r="L289">
            <v>109272.09892351937</v>
          </cell>
        </row>
        <row r="290">
          <cell r="A290" t="str">
            <v>Ramada Plaza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1">
          <cell r="A291" t="str">
            <v xml:space="preserve">Hampton Inn </v>
          </cell>
          <cell r="B291">
            <v>57947.358317714126</v>
          </cell>
          <cell r="C291">
            <v>57947.358317714126</v>
          </cell>
          <cell r="D291">
            <v>57947.358317714126</v>
          </cell>
          <cell r="E291">
            <v>57947.358317714126</v>
          </cell>
          <cell r="F291">
            <v>57947.358317714126</v>
          </cell>
          <cell r="G291">
            <v>57947.358317714126</v>
          </cell>
          <cell r="H291">
            <v>57947.358317714126</v>
          </cell>
          <cell r="I291">
            <v>57947.358317714126</v>
          </cell>
          <cell r="J291">
            <v>57947.358317714126</v>
          </cell>
          <cell r="K291">
            <v>57947.358317714126</v>
          </cell>
          <cell r="L291">
            <v>57947.358317714126</v>
          </cell>
        </row>
        <row r="292">
          <cell r="A292" t="str">
            <v>Courtyard by Marriott</v>
          </cell>
          <cell r="B292">
            <v>46533.100558452992</v>
          </cell>
          <cell r="C292">
            <v>46533.100558452992</v>
          </cell>
          <cell r="D292">
            <v>46533.100558452992</v>
          </cell>
          <cell r="E292">
            <v>46533.100558452992</v>
          </cell>
          <cell r="F292">
            <v>46533.100558452992</v>
          </cell>
          <cell r="G292">
            <v>46533.100558452992</v>
          </cell>
          <cell r="H292">
            <v>46533.100558452992</v>
          </cell>
          <cell r="I292">
            <v>46533.100558452992</v>
          </cell>
          <cell r="J292">
            <v>46533.100558452992</v>
          </cell>
          <cell r="K292">
            <v>46533.100558452992</v>
          </cell>
          <cell r="L292">
            <v>46533.100558452992</v>
          </cell>
        </row>
        <row r="293">
          <cell r="A293" t="str">
            <v>Doubletree Club</v>
          </cell>
          <cell r="B293">
            <v>24170.275409062531</v>
          </cell>
          <cell r="C293">
            <v>24170.275409062531</v>
          </cell>
          <cell r="D293">
            <v>24170.275409062531</v>
          </cell>
          <cell r="E293">
            <v>24170.275409062531</v>
          </cell>
          <cell r="F293">
            <v>24170.275409062531</v>
          </cell>
          <cell r="G293">
            <v>24170.275409062531</v>
          </cell>
          <cell r="H293">
            <v>24170.275409062531</v>
          </cell>
          <cell r="I293">
            <v>24170.275409062531</v>
          </cell>
          <cell r="J293">
            <v>24170.275409062531</v>
          </cell>
          <cell r="K293">
            <v>24170.275409062531</v>
          </cell>
          <cell r="L293">
            <v>24170.275409062531</v>
          </cell>
        </row>
        <row r="294">
          <cell r="A294" t="str">
            <v>La Quinta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5">
          <cell r="A295" t="str">
            <v>Comp8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</row>
        <row r="296">
          <cell r="A296" t="str">
            <v>Comp9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</row>
        <row r="297">
          <cell r="A297" t="str">
            <v>Comp10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8">
          <cell r="A298" t="str">
            <v>Comp11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</row>
        <row r="299">
          <cell r="A299" t="str">
            <v>Comp12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0">
          <cell r="A300" t="str">
            <v>Comp13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</row>
        <row r="301">
          <cell r="A301" t="str">
            <v>Comp14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</row>
        <row r="302">
          <cell r="A302" t="str">
            <v>Comp15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</row>
        <row r="303">
          <cell r="A303" t="str">
            <v>Comp16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</row>
        <row r="304">
          <cell r="A304" t="str">
            <v>Comp17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A305" t="str">
            <v>Comp18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</row>
        <row r="306">
          <cell r="A306" t="str">
            <v>Comp19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</row>
        <row r="307">
          <cell r="A307" t="str">
            <v>Comp20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</row>
        <row r="308">
          <cell r="A308" t="str">
            <v>Comp21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09">
          <cell r="A309" t="str">
            <v>Comp22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</row>
        <row r="310">
          <cell r="A310" t="str">
            <v>Comp23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</row>
        <row r="311">
          <cell r="A311" t="str">
            <v>Comp24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</row>
        <row r="312">
          <cell r="A312" t="str">
            <v>Comp25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A313" t="str">
            <v>Addition/Deletion 1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A314" t="str">
            <v>Addition/Deletion 2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</row>
        <row r="315">
          <cell r="A315" t="str">
            <v>Addition/Deletion 3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A316" t="str">
            <v>Addition/Deletion 4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</row>
        <row r="317">
          <cell r="A317" t="str">
            <v>Addition/Deletion 5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20">
          <cell r="A320" t="str">
            <v>Projected Occupancy</v>
          </cell>
          <cell r="B320">
            <v>2004</v>
          </cell>
          <cell r="C320">
            <v>2005</v>
          </cell>
          <cell r="D320">
            <v>2006</v>
          </cell>
          <cell r="E320">
            <v>2007</v>
          </cell>
          <cell r="F320">
            <v>2008</v>
          </cell>
          <cell r="G320">
            <v>2009</v>
          </cell>
          <cell r="H320">
            <v>2010</v>
          </cell>
          <cell r="I320">
            <v>2011</v>
          </cell>
          <cell r="J320">
            <v>2012</v>
          </cell>
          <cell r="K320">
            <v>2013</v>
          </cell>
          <cell r="L320">
            <v>2014</v>
          </cell>
        </row>
        <row r="321">
          <cell r="A321" t="str">
            <v>Sheraton JFK</v>
          </cell>
          <cell r="B321">
            <v>0.67899983258675967</v>
          </cell>
          <cell r="C321">
            <v>0.67899983258675967</v>
          </cell>
          <cell r="D321">
            <v>0.67899983258675967</v>
          </cell>
          <cell r="E321">
            <v>0.67899983258675967</v>
          </cell>
          <cell r="F321">
            <v>0.67899983258675967</v>
          </cell>
          <cell r="G321">
            <v>0.67899983258675967</v>
          </cell>
          <cell r="H321">
            <v>0.67899983258675967</v>
          </cell>
          <cell r="I321">
            <v>0.67899983258675967</v>
          </cell>
          <cell r="J321">
            <v>0.67899983258675967</v>
          </cell>
          <cell r="K321">
            <v>0.67899983258675967</v>
          </cell>
          <cell r="L321">
            <v>0.67899983258675967</v>
          </cell>
        </row>
        <row r="322">
          <cell r="A322" t="str">
            <v>Radisson JFK</v>
          </cell>
          <cell r="B322">
            <v>0.76699934725476748</v>
          </cell>
          <cell r="C322">
            <v>0.76699934725476748</v>
          </cell>
          <cell r="D322">
            <v>0.76699934725476748</v>
          </cell>
          <cell r="E322">
            <v>0.76699934725476748</v>
          </cell>
          <cell r="F322">
            <v>0.76699934725476748</v>
          </cell>
          <cell r="G322">
            <v>0.76699934725476748</v>
          </cell>
          <cell r="H322">
            <v>0.76699934725476748</v>
          </cell>
          <cell r="I322">
            <v>0.76699934725476748</v>
          </cell>
          <cell r="J322">
            <v>0.76699934725476748</v>
          </cell>
          <cell r="K322">
            <v>0.76699934725476748</v>
          </cell>
          <cell r="L322">
            <v>0.76699934725476748</v>
          </cell>
        </row>
        <row r="323">
          <cell r="A323" t="str">
            <v>Holiday Inn</v>
          </cell>
          <cell r="B323">
            <v>0.83159892635859489</v>
          </cell>
          <cell r="C323">
            <v>0.83159892635859489</v>
          </cell>
          <cell r="D323">
            <v>0.83159892635859489</v>
          </cell>
          <cell r="E323">
            <v>0.83159892635859489</v>
          </cell>
          <cell r="F323">
            <v>0.83159892635859489</v>
          </cell>
          <cell r="G323">
            <v>0.83159892635859489</v>
          </cell>
          <cell r="H323">
            <v>0.83159892635859489</v>
          </cell>
          <cell r="I323">
            <v>0.83159892635859489</v>
          </cell>
          <cell r="J323">
            <v>0.83159892635859489</v>
          </cell>
          <cell r="K323">
            <v>0.83159892635859489</v>
          </cell>
          <cell r="L323">
            <v>0.83159892635859489</v>
          </cell>
        </row>
        <row r="324">
          <cell r="A324" t="str">
            <v>Ramada Plaza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5">
          <cell r="A325" t="str">
            <v xml:space="preserve">Hampton Inn </v>
          </cell>
          <cell r="B325">
            <v>0.73499947130535426</v>
          </cell>
          <cell r="C325">
            <v>0.73499947130535426</v>
          </cell>
          <cell r="D325">
            <v>0.73499947130535426</v>
          </cell>
          <cell r="E325">
            <v>0.73499947130535426</v>
          </cell>
          <cell r="F325">
            <v>0.73499947130535426</v>
          </cell>
          <cell r="G325">
            <v>0.73499947130535426</v>
          </cell>
          <cell r="H325">
            <v>0.73499947130535426</v>
          </cell>
          <cell r="I325">
            <v>0.73499947130535426</v>
          </cell>
          <cell r="J325">
            <v>0.73499947130535426</v>
          </cell>
          <cell r="K325">
            <v>0.73499947130535426</v>
          </cell>
          <cell r="L325">
            <v>0.73499947130535426</v>
          </cell>
        </row>
        <row r="326">
          <cell r="A326" t="str">
            <v>Courtyard by Marriott</v>
          </cell>
          <cell r="B326">
            <v>0.76799967912944367</v>
          </cell>
          <cell r="C326">
            <v>0.76799967912944367</v>
          </cell>
          <cell r="D326">
            <v>0.76799967912944367</v>
          </cell>
          <cell r="E326">
            <v>0.76799967912944367</v>
          </cell>
          <cell r="F326">
            <v>0.76799967912944367</v>
          </cell>
          <cell r="G326">
            <v>0.76799967912944367</v>
          </cell>
          <cell r="H326">
            <v>0.76799967912944367</v>
          </cell>
          <cell r="I326">
            <v>0.76799967912944367</v>
          </cell>
          <cell r="J326">
            <v>0.76799967912944367</v>
          </cell>
          <cell r="K326">
            <v>0.76799967912944367</v>
          </cell>
          <cell r="L326">
            <v>0.76799967912944367</v>
          </cell>
        </row>
        <row r="327">
          <cell r="A327" t="str">
            <v>Doubletree Club</v>
          </cell>
          <cell r="B327">
            <v>0.60199938752335069</v>
          </cell>
          <cell r="C327">
            <v>0.60199938752335069</v>
          </cell>
          <cell r="D327">
            <v>0.60199938752335069</v>
          </cell>
          <cell r="E327">
            <v>0.60199938752335069</v>
          </cell>
          <cell r="F327">
            <v>0.60199938752335069</v>
          </cell>
          <cell r="G327">
            <v>0.60199938752335069</v>
          </cell>
          <cell r="H327">
            <v>0.60199938752335069</v>
          </cell>
          <cell r="I327">
            <v>0.60199938752335069</v>
          </cell>
          <cell r="J327">
            <v>0.60199938752335069</v>
          </cell>
          <cell r="K327">
            <v>0.60199938752335069</v>
          </cell>
          <cell r="L327">
            <v>0.60199938752335069</v>
          </cell>
        </row>
        <row r="328">
          <cell r="A328" t="str">
            <v>La Quinta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</row>
        <row r="329">
          <cell r="A329" t="str">
            <v>Comp8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</row>
        <row r="330">
          <cell r="A330" t="str">
            <v>Comp9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</row>
        <row r="331">
          <cell r="A331" t="str">
            <v>Comp10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A332" t="str">
            <v>Comp11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</row>
        <row r="333">
          <cell r="A333" t="str">
            <v>Comp12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A334" t="str">
            <v>Comp13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A335" t="str">
            <v>Comp14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A336" t="str">
            <v>Comp15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A337" t="str">
            <v>Comp16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</row>
        <row r="338">
          <cell r="A338" t="str">
            <v>Comp17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A339" t="str">
            <v>Comp18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</row>
        <row r="340">
          <cell r="A340" t="str">
            <v>Comp19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A341" t="str">
            <v>Comp20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</row>
        <row r="342">
          <cell r="A342" t="str">
            <v>Comp21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</row>
        <row r="343">
          <cell r="A343" t="str">
            <v>Comp22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</row>
        <row r="344">
          <cell r="A344" t="str">
            <v>Comp23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</row>
        <row r="345">
          <cell r="A345" t="str">
            <v>Comp24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A346" t="str">
            <v>Comp25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</row>
        <row r="347">
          <cell r="A347" t="str">
            <v>Addition/Deletion 1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</row>
        <row r="348">
          <cell r="A348" t="str">
            <v>Addition/Deletion 2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</row>
        <row r="349">
          <cell r="A349" t="str">
            <v>Addition/Deletion 3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</row>
        <row r="350">
          <cell r="A350" t="str">
            <v>Addition/Deletion 4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A351" t="str">
            <v>Addition/Deletion 5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4">
          <cell r="A354" t="str">
            <v>Projected Penetration</v>
          </cell>
          <cell r="B354">
            <v>2004</v>
          </cell>
          <cell r="C354">
            <v>2005</v>
          </cell>
          <cell r="D354">
            <v>2006</v>
          </cell>
          <cell r="E354">
            <v>2007</v>
          </cell>
          <cell r="F354">
            <v>2008</v>
          </cell>
          <cell r="G354">
            <v>2009</v>
          </cell>
          <cell r="H354">
            <v>2010</v>
          </cell>
          <cell r="I354">
            <v>2011</v>
          </cell>
          <cell r="J354">
            <v>2012</v>
          </cell>
          <cell r="K354">
            <v>2013</v>
          </cell>
          <cell r="L354">
            <v>2014</v>
          </cell>
        </row>
        <row r="355">
          <cell r="A355" t="str">
            <v>Sheraton JFK</v>
          </cell>
          <cell r="B355">
            <v>1.142382317860327</v>
          </cell>
          <cell r="C355">
            <v>1.142382317860327</v>
          </cell>
          <cell r="D355">
            <v>1.142382317860327</v>
          </cell>
          <cell r="E355">
            <v>1.142382317860327</v>
          </cell>
          <cell r="F355">
            <v>1.142382317860327</v>
          </cell>
          <cell r="G355">
            <v>1.142382317860327</v>
          </cell>
          <cell r="H355">
            <v>1.142382317860327</v>
          </cell>
          <cell r="I355">
            <v>1.142382317860327</v>
          </cell>
          <cell r="J355">
            <v>1.142382317860327</v>
          </cell>
          <cell r="K355">
            <v>1.142382317860327</v>
          </cell>
          <cell r="L355">
            <v>1.142382317860327</v>
          </cell>
        </row>
        <row r="356">
          <cell r="A356" t="str">
            <v>Radisson JFK</v>
          </cell>
          <cell r="B356">
            <v>1.2904369781303318</v>
          </cell>
          <cell r="C356">
            <v>1.2904369781303318</v>
          </cell>
          <cell r="D356">
            <v>1.2904369781303318</v>
          </cell>
          <cell r="E356">
            <v>1.2904369781303318</v>
          </cell>
          <cell r="F356">
            <v>1.2904369781303318</v>
          </cell>
          <cell r="G356">
            <v>1.2904369781303318</v>
          </cell>
          <cell r="H356">
            <v>1.2904369781303318</v>
          </cell>
          <cell r="I356">
            <v>1.2904369781303318</v>
          </cell>
          <cell r="J356">
            <v>1.2904369781303318</v>
          </cell>
          <cell r="K356">
            <v>1.2904369781303318</v>
          </cell>
          <cell r="L356">
            <v>1.2904369781303318</v>
          </cell>
        </row>
        <row r="357">
          <cell r="A357" t="str">
            <v>Holiday Inn</v>
          </cell>
          <cell r="B357">
            <v>1.399122449566</v>
          </cell>
          <cell r="C357">
            <v>1.399122449566</v>
          </cell>
          <cell r="D357">
            <v>1.399122449566</v>
          </cell>
          <cell r="E357">
            <v>1.399122449566</v>
          </cell>
          <cell r="F357">
            <v>1.399122449566</v>
          </cell>
          <cell r="G357">
            <v>1.399122449566</v>
          </cell>
          <cell r="H357">
            <v>1.399122449566</v>
          </cell>
          <cell r="I357">
            <v>1.399122449566</v>
          </cell>
          <cell r="J357">
            <v>1.399122449566</v>
          </cell>
          <cell r="K357">
            <v>1.399122449566</v>
          </cell>
          <cell r="L357">
            <v>1.399122449566</v>
          </cell>
        </row>
        <row r="358">
          <cell r="A358" t="str">
            <v>Ramada Plaza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</row>
        <row r="359">
          <cell r="A359" t="str">
            <v xml:space="preserve">Hampton Inn </v>
          </cell>
          <cell r="B359">
            <v>1.2365988316332002</v>
          </cell>
          <cell r="C359">
            <v>1.2365988316332002</v>
          </cell>
          <cell r="D359">
            <v>1.2365988316332002</v>
          </cell>
          <cell r="E359">
            <v>1.2365988316332002</v>
          </cell>
          <cell r="F359">
            <v>1.2365988316332002</v>
          </cell>
          <cell r="G359">
            <v>1.2365988316332002</v>
          </cell>
          <cell r="H359">
            <v>1.2365988316332002</v>
          </cell>
          <cell r="I359">
            <v>1.2365988316332002</v>
          </cell>
          <cell r="J359">
            <v>1.2365988316332002</v>
          </cell>
          <cell r="K359">
            <v>1.2365988316332002</v>
          </cell>
          <cell r="L359">
            <v>1.2365988316332002</v>
          </cell>
        </row>
        <row r="360">
          <cell r="A360" t="str">
            <v>Courtyard by Marriott</v>
          </cell>
          <cell r="B360">
            <v>1.2921199850925995</v>
          </cell>
          <cell r="C360">
            <v>1.2921199850925995</v>
          </cell>
          <cell r="D360">
            <v>1.2921199850925995</v>
          </cell>
          <cell r="E360">
            <v>1.2921199850925995</v>
          </cell>
          <cell r="F360">
            <v>1.2921199850925995</v>
          </cell>
          <cell r="G360">
            <v>1.2921199850925995</v>
          </cell>
          <cell r="H360">
            <v>1.2921199850925995</v>
          </cell>
          <cell r="I360">
            <v>1.2921199850925995</v>
          </cell>
          <cell r="J360">
            <v>1.2921199850925995</v>
          </cell>
          <cell r="K360">
            <v>1.2921199850925995</v>
          </cell>
          <cell r="L360">
            <v>1.2921199850925995</v>
          </cell>
        </row>
        <row r="361">
          <cell r="A361" t="str">
            <v>Doubletree Club</v>
          </cell>
          <cell r="B361">
            <v>1.0128330268498993</v>
          </cell>
          <cell r="C361">
            <v>1.0128330268498993</v>
          </cell>
          <cell r="D361">
            <v>1.0128330268498993</v>
          </cell>
          <cell r="E361">
            <v>1.0128330268498993</v>
          </cell>
          <cell r="F361">
            <v>1.0128330268498993</v>
          </cell>
          <cell r="G361">
            <v>1.0128330268498993</v>
          </cell>
          <cell r="H361">
            <v>1.0128330268498993</v>
          </cell>
          <cell r="I361">
            <v>1.0128330268498993</v>
          </cell>
          <cell r="J361">
            <v>1.0128330268498993</v>
          </cell>
          <cell r="K361">
            <v>1.0128330268498993</v>
          </cell>
          <cell r="L361">
            <v>1.0128330268498993</v>
          </cell>
        </row>
        <row r="362">
          <cell r="A362" t="str">
            <v>La Quinta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</row>
        <row r="363">
          <cell r="A363" t="str">
            <v>Comp8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A364" t="str">
            <v>Comp9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</row>
        <row r="365">
          <cell r="A365" t="str">
            <v>Comp10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</row>
        <row r="366">
          <cell r="A366" t="str">
            <v>Comp11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</row>
        <row r="367">
          <cell r="A367" t="str">
            <v>Comp12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</row>
        <row r="368">
          <cell r="A368" t="str">
            <v>Comp13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</row>
        <row r="369">
          <cell r="A369" t="str">
            <v>Comp14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</row>
        <row r="370">
          <cell r="A370" t="str">
            <v>Comp15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</row>
        <row r="371">
          <cell r="A371" t="str">
            <v>Comp16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</row>
        <row r="372">
          <cell r="A372" t="str">
            <v>Comp17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</row>
        <row r="373">
          <cell r="A373" t="str">
            <v>Comp18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</row>
        <row r="374">
          <cell r="A374" t="str">
            <v>Comp19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</row>
        <row r="375">
          <cell r="A375" t="str">
            <v>Comp20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</row>
        <row r="376">
          <cell r="A376" t="str">
            <v>Comp21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</row>
        <row r="377">
          <cell r="A377" t="str">
            <v>Comp22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</row>
        <row r="378">
          <cell r="A378" t="str">
            <v>Comp23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</row>
        <row r="379">
          <cell r="A379" t="str">
            <v>Comp24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</row>
        <row r="380">
          <cell r="A380" t="str">
            <v>Comp25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</row>
        <row r="381">
          <cell r="A381" t="str">
            <v>Addition/Deletion 1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</row>
        <row r="382">
          <cell r="A382" t="str">
            <v>Addition/Deletion 2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Addition/Deletion 3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</row>
        <row r="384">
          <cell r="A384" t="str">
            <v>Addition/Deletion 4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</row>
        <row r="385">
          <cell r="A385" t="str">
            <v>Addition/Deletion 5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</row>
      </sheetData>
      <sheetData sheetId="6">
        <row r="3">
          <cell r="A3" t="str">
            <v>Project Rate Growth by</v>
          </cell>
        </row>
        <row r="5">
          <cell r="A5" t="str">
            <v>Base Year is 2002</v>
          </cell>
          <cell r="D5" t="str">
            <v>Roomnights</v>
          </cell>
          <cell r="J5" t="str">
            <v>Overall</v>
          </cell>
        </row>
        <row r="6">
          <cell r="A6" t="str">
            <v>Property</v>
          </cell>
          <cell r="B6">
            <v>1</v>
          </cell>
          <cell r="C6" t="str">
            <v>Occupancy</v>
          </cell>
          <cell r="D6" t="str">
            <v>Total</v>
          </cell>
          <cell r="E6" t="str">
            <v>Transient</v>
          </cell>
          <cell r="F6" t="str">
            <v>Group</v>
          </cell>
          <cell r="G6" t="str">
            <v>Contracted</v>
          </cell>
          <cell r="H6" t="str">
            <v>Other</v>
          </cell>
          <cell r="I6" t="str">
            <v>Not Used</v>
          </cell>
          <cell r="J6" t="str">
            <v>Penetration</v>
          </cell>
        </row>
        <row r="7">
          <cell r="A7" t="str">
            <v>Overall Rate Growth</v>
          </cell>
          <cell r="B7">
            <v>184</v>
          </cell>
          <cell r="C7">
            <v>0.67900000000000005</v>
          </cell>
          <cell r="D7">
            <v>45601.64</v>
          </cell>
          <cell r="E7">
            <v>29641.065999999999</v>
          </cell>
          <cell r="F7">
            <v>10032.3608</v>
          </cell>
          <cell r="G7">
            <v>5928.2132000000001</v>
          </cell>
          <cell r="H7">
            <v>0</v>
          </cell>
          <cell r="I7">
            <v>0</v>
          </cell>
          <cell r="J7">
            <v>1.1423816368113899</v>
          </cell>
        </row>
        <row r="8">
          <cell r="A8" t="str">
            <v>Radisson JFK</v>
          </cell>
          <cell r="B8">
            <v>2002</v>
          </cell>
          <cell r="C8">
            <v>2004</v>
          </cell>
          <cell r="D8">
            <v>2005</v>
          </cell>
          <cell r="E8">
            <v>2006</v>
          </cell>
          <cell r="F8">
            <v>2007</v>
          </cell>
          <cell r="G8">
            <v>2008</v>
          </cell>
          <cell r="H8">
            <v>2009</v>
          </cell>
          <cell r="I8">
            <v>2010</v>
          </cell>
          <cell r="J8">
            <v>2011</v>
          </cell>
          <cell r="K8">
            <v>2012</v>
          </cell>
          <cell r="L8">
            <v>2013</v>
          </cell>
          <cell r="M8">
            <v>2014</v>
          </cell>
        </row>
        <row r="9">
          <cell r="A9" t="str">
            <v>Growth Rate</v>
          </cell>
          <cell r="B9">
            <v>360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Average Rate</v>
          </cell>
          <cell r="B10">
            <v>118.6</v>
          </cell>
          <cell r="C10">
            <v>118.6</v>
          </cell>
          <cell r="D10">
            <v>118.6</v>
          </cell>
          <cell r="E10">
            <v>118.6</v>
          </cell>
          <cell r="F10">
            <v>118.6</v>
          </cell>
          <cell r="G10">
            <v>118.6</v>
          </cell>
          <cell r="H10">
            <v>118.6</v>
          </cell>
          <cell r="I10">
            <v>118.6</v>
          </cell>
          <cell r="J10">
            <v>118.6</v>
          </cell>
          <cell r="K10">
            <v>118.6</v>
          </cell>
          <cell r="L10">
            <v>118.6</v>
          </cell>
          <cell r="M10">
            <v>118.6</v>
          </cell>
        </row>
        <row r="11">
          <cell r="A11" t="str">
            <v>Hampton Inn</v>
          </cell>
          <cell r="B11">
            <v>216</v>
          </cell>
          <cell r="C11">
            <v>0.73499999999999999</v>
          </cell>
          <cell r="D11">
            <v>57947.4</v>
          </cell>
          <cell r="E11">
            <v>28973.7</v>
          </cell>
          <cell r="F11">
            <v>11589.48</v>
          </cell>
          <cell r="G11">
            <v>17384.22</v>
          </cell>
          <cell r="H11">
            <v>0</v>
          </cell>
          <cell r="I11">
            <v>0</v>
          </cell>
          <cell r="J11">
            <v>1.23659867902263</v>
          </cell>
        </row>
        <row r="12">
          <cell r="A12" t="str">
            <v>Segmented Rate Growth</v>
          </cell>
          <cell r="B12">
            <v>166</v>
          </cell>
          <cell r="C12">
            <v>0.76800000000000002</v>
          </cell>
          <cell r="D12">
            <v>46533.120000000003</v>
          </cell>
          <cell r="E12">
            <v>30246.527999999998</v>
          </cell>
          <cell r="F12">
            <v>16286.592000000001</v>
          </cell>
          <cell r="G12">
            <v>0</v>
          </cell>
          <cell r="H12">
            <v>0</v>
          </cell>
          <cell r="I12">
            <v>0</v>
          </cell>
          <cell r="J12">
            <v>1.2921194360399799</v>
          </cell>
        </row>
        <row r="13">
          <cell r="A13" t="str">
            <v>Doubletree Club</v>
          </cell>
          <cell r="B13">
            <v>2002</v>
          </cell>
          <cell r="C13">
            <v>2004</v>
          </cell>
          <cell r="D13">
            <v>2005</v>
          </cell>
          <cell r="E13">
            <v>2006</v>
          </cell>
          <cell r="F13">
            <v>2007</v>
          </cell>
          <cell r="G13">
            <v>2008</v>
          </cell>
          <cell r="H13">
            <v>2009</v>
          </cell>
          <cell r="I13">
            <v>2010</v>
          </cell>
          <cell r="J13">
            <v>2011</v>
          </cell>
          <cell r="K13">
            <v>2012</v>
          </cell>
          <cell r="L13">
            <v>2013</v>
          </cell>
          <cell r="M13">
            <v>2014</v>
          </cell>
        </row>
        <row r="14">
          <cell r="A14" t="str">
            <v>Transient</v>
          </cell>
          <cell r="B14">
            <v>72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A15" t="str">
            <v>Growth Rate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Average Rate</v>
          </cell>
          <cell r="B16">
            <v>118.6</v>
          </cell>
          <cell r="C16">
            <v>118.6</v>
          </cell>
          <cell r="D16">
            <v>118.6</v>
          </cell>
          <cell r="E16">
            <v>118.6</v>
          </cell>
          <cell r="F16">
            <v>118.6</v>
          </cell>
          <cell r="G16">
            <v>118.6</v>
          </cell>
          <cell r="H16">
            <v>118.6</v>
          </cell>
          <cell r="I16">
            <v>118.6</v>
          </cell>
          <cell r="J16">
            <v>118.6</v>
          </cell>
          <cell r="K16">
            <v>118.6</v>
          </cell>
          <cell r="L16">
            <v>118.6</v>
          </cell>
          <cell r="M16">
            <v>118.6</v>
          </cell>
        </row>
        <row r="17">
          <cell r="A17" t="str">
            <v>Comp10</v>
          </cell>
          <cell r="B17">
            <v>0</v>
          </cell>
          <cell r="C17">
            <v>29641.101800447421</v>
          </cell>
          <cell r="D17">
            <v>29641.101800447421</v>
          </cell>
          <cell r="E17">
            <v>29641.101800447421</v>
          </cell>
          <cell r="F17">
            <v>29641.101800447421</v>
          </cell>
          <cell r="G17">
            <v>29641.101800447421</v>
          </cell>
          <cell r="H17">
            <v>29641.101800447421</v>
          </cell>
          <cell r="I17">
            <v>29641.101800447421</v>
          </cell>
          <cell r="J17">
            <v>29641.101800447421</v>
          </cell>
          <cell r="K17">
            <v>29641.101800447421</v>
          </cell>
          <cell r="L17">
            <v>29641.101800447421</v>
          </cell>
          <cell r="M17">
            <v>29641.101800447421</v>
          </cell>
        </row>
        <row r="18">
          <cell r="A18" t="str">
            <v>Comp11</v>
          </cell>
          <cell r="B18">
            <v>0</v>
          </cell>
          <cell r="C18">
            <v>3515434.6735330638</v>
          </cell>
          <cell r="D18">
            <v>3515434.6735330638</v>
          </cell>
          <cell r="E18">
            <v>3515434.6735330638</v>
          </cell>
          <cell r="F18">
            <v>3515434.6735330638</v>
          </cell>
          <cell r="G18">
            <v>3515434.6735330638</v>
          </cell>
          <cell r="H18">
            <v>3515434.6735330638</v>
          </cell>
          <cell r="I18">
            <v>3515434.6735330638</v>
          </cell>
          <cell r="J18">
            <v>3515434.6735330638</v>
          </cell>
          <cell r="K18">
            <v>3515434.6735330638</v>
          </cell>
          <cell r="L18">
            <v>3515434.6735330638</v>
          </cell>
          <cell r="M18">
            <v>3515434.6735330638</v>
          </cell>
        </row>
        <row r="19">
          <cell r="A19" t="str">
            <v>Group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 t="str">
            <v>Growth Rate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Average Rate</v>
          </cell>
          <cell r="B21">
            <v>118.6</v>
          </cell>
          <cell r="C21">
            <v>118.6</v>
          </cell>
          <cell r="D21">
            <v>118.6</v>
          </cell>
          <cell r="E21">
            <v>118.6</v>
          </cell>
          <cell r="F21">
            <v>118.6</v>
          </cell>
          <cell r="G21">
            <v>118.6</v>
          </cell>
          <cell r="H21">
            <v>118.6</v>
          </cell>
          <cell r="I21">
            <v>118.6</v>
          </cell>
          <cell r="J21">
            <v>118.6</v>
          </cell>
          <cell r="K21">
            <v>118.6</v>
          </cell>
          <cell r="L21">
            <v>118.6</v>
          </cell>
          <cell r="M21">
            <v>118.6</v>
          </cell>
        </row>
        <row r="22">
          <cell r="A22" t="str">
            <v>Comp15</v>
          </cell>
          <cell r="B22">
            <v>0</v>
          </cell>
          <cell r="C22">
            <v>10032.326321083381</v>
          </cell>
          <cell r="D22">
            <v>10032.326321083381</v>
          </cell>
          <cell r="E22">
            <v>10032.326321083381</v>
          </cell>
          <cell r="F22">
            <v>10032.326321083381</v>
          </cell>
          <cell r="G22">
            <v>10032.326321083381</v>
          </cell>
          <cell r="H22">
            <v>10032.326321083381</v>
          </cell>
          <cell r="I22">
            <v>10032.326321083381</v>
          </cell>
          <cell r="J22">
            <v>10032.326321083381</v>
          </cell>
          <cell r="K22">
            <v>10032.326321083381</v>
          </cell>
          <cell r="L22">
            <v>10032.326321083381</v>
          </cell>
          <cell r="M22">
            <v>10032.326321083381</v>
          </cell>
        </row>
        <row r="23">
          <cell r="A23" t="str">
            <v>Comp16</v>
          </cell>
          <cell r="B23">
            <v>0</v>
          </cell>
          <cell r="C23">
            <v>1189833.9016804888</v>
          </cell>
          <cell r="D23">
            <v>1189833.9016804888</v>
          </cell>
          <cell r="E23">
            <v>1189833.9016804888</v>
          </cell>
          <cell r="F23">
            <v>1189833.9016804888</v>
          </cell>
          <cell r="G23">
            <v>1189833.9016804888</v>
          </cell>
          <cell r="H23">
            <v>1189833.9016804888</v>
          </cell>
          <cell r="I23">
            <v>1189833.9016804888</v>
          </cell>
          <cell r="J23">
            <v>1189833.9016804888</v>
          </cell>
          <cell r="K23">
            <v>1189833.9016804888</v>
          </cell>
          <cell r="L23">
            <v>1189833.9016804888</v>
          </cell>
          <cell r="M23">
            <v>1189833.9016804888</v>
          </cell>
        </row>
        <row r="24">
          <cell r="A24" t="str">
            <v>Contracted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A25" t="str">
            <v>Growth Rate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Average Rate</v>
          </cell>
          <cell r="B26">
            <v>118.6</v>
          </cell>
          <cell r="C26">
            <v>118.6</v>
          </cell>
          <cell r="D26">
            <v>118.6</v>
          </cell>
          <cell r="E26">
            <v>118.6</v>
          </cell>
          <cell r="F26">
            <v>118.6</v>
          </cell>
          <cell r="G26">
            <v>118.6</v>
          </cell>
          <cell r="H26">
            <v>118.6</v>
          </cell>
          <cell r="I26">
            <v>118.6</v>
          </cell>
          <cell r="J26">
            <v>118.6</v>
          </cell>
          <cell r="K26">
            <v>118.6</v>
          </cell>
          <cell r="L26">
            <v>118.6</v>
          </cell>
          <cell r="M26">
            <v>118.6</v>
          </cell>
        </row>
        <row r="27">
          <cell r="A27" t="str">
            <v>Comp20</v>
          </cell>
          <cell r="B27">
            <v>0</v>
          </cell>
          <cell r="C27">
            <v>5928.2006349959784</v>
          </cell>
          <cell r="D27">
            <v>5928.2006349959784</v>
          </cell>
          <cell r="E27">
            <v>5928.2006349959784</v>
          </cell>
          <cell r="F27">
            <v>5928.2006349959784</v>
          </cell>
          <cell r="G27">
            <v>5928.2006349959784</v>
          </cell>
          <cell r="H27">
            <v>5928.2006349959784</v>
          </cell>
          <cell r="I27">
            <v>5928.2006349959784</v>
          </cell>
          <cell r="J27">
            <v>5928.2006349959784</v>
          </cell>
          <cell r="K27">
            <v>5928.2006349959784</v>
          </cell>
          <cell r="L27">
            <v>5928.2006349959784</v>
          </cell>
          <cell r="M27">
            <v>5928.2006349959784</v>
          </cell>
        </row>
        <row r="28">
          <cell r="A28" t="str">
            <v>Comp21</v>
          </cell>
          <cell r="B28">
            <v>0</v>
          </cell>
          <cell r="C28">
            <v>703084.59531052294</v>
          </cell>
          <cell r="D28">
            <v>703084.59531052294</v>
          </cell>
          <cell r="E28">
            <v>703084.59531052294</v>
          </cell>
          <cell r="F28">
            <v>703084.59531052294</v>
          </cell>
          <cell r="G28">
            <v>703084.59531052294</v>
          </cell>
          <cell r="H28">
            <v>703084.59531052294</v>
          </cell>
          <cell r="I28">
            <v>703084.59531052294</v>
          </cell>
          <cell r="J28">
            <v>703084.59531052294</v>
          </cell>
          <cell r="K28">
            <v>703084.59531052294</v>
          </cell>
          <cell r="L28">
            <v>703084.59531052294</v>
          </cell>
          <cell r="M28">
            <v>703084.59531052294</v>
          </cell>
        </row>
        <row r="29">
          <cell r="A29" t="str">
            <v>Other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 t="str">
            <v>Growth Rate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Average Rate</v>
          </cell>
          <cell r="B31">
            <v>118.6</v>
          </cell>
          <cell r="C31">
            <v>118.6</v>
          </cell>
          <cell r="D31">
            <v>118.6</v>
          </cell>
          <cell r="E31">
            <v>118.6</v>
          </cell>
          <cell r="F31">
            <v>118.6</v>
          </cell>
          <cell r="G31">
            <v>118.6</v>
          </cell>
          <cell r="H31">
            <v>118.6</v>
          </cell>
          <cell r="I31">
            <v>118.6</v>
          </cell>
          <cell r="J31">
            <v>118.6</v>
          </cell>
          <cell r="K31">
            <v>118.6</v>
          </cell>
          <cell r="L31">
            <v>118.6</v>
          </cell>
          <cell r="M31">
            <v>118.6</v>
          </cell>
        </row>
        <row r="32">
          <cell r="A32" t="str">
            <v>Comp25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T O T A L</v>
          </cell>
          <cell r="B33">
            <v>1805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A34" t="str">
            <v>Not Used</v>
          </cell>
        </row>
        <row r="35">
          <cell r="A35" t="str">
            <v>Growth Rate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Average Rate</v>
          </cell>
          <cell r="B36">
            <v>118.6</v>
          </cell>
          <cell r="C36">
            <v>118.6</v>
          </cell>
          <cell r="D36">
            <v>118.6</v>
          </cell>
          <cell r="E36">
            <v>118.6</v>
          </cell>
          <cell r="F36">
            <v>118.6</v>
          </cell>
          <cell r="G36">
            <v>118.6</v>
          </cell>
          <cell r="H36">
            <v>118.6</v>
          </cell>
          <cell r="I36">
            <v>118.6</v>
          </cell>
          <cell r="J36">
            <v>118.6</v>
          </cell>
          <cell r="K36">
            <v>118.6</v>
          </cell>
          <cell r="L36">
            <v>118.6</v>
          </cell>
          <cell r="M36">
            <v>118.6</v>
          </cell>
        </row>
        <row r="37">
          <cell r="A37" t="str">
            <v>Sheraton JFK</v>
          </cell>
          <cell r="B37">
            <v>184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 t="str">
            <v>Radisson JFK</v>
          </cell>
          <cell r="B38">
            <v>386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Holiday Inn</v>
          </cell>
          <cell r="B39">
            <v>360</v>
          </cell>
          <cell r="C39">
            <v>45601.628756526778</v>
          </cell>
          <cell r="D39">
            <v>45601.628756526778</v>
          </cell>
          <cell r="E39">
            <v>45601.628756526778</v>
          </cell>
          <cell r="F39">
            <v>45601.628756526778</v>
          </cell>
          <cell r="G39">
            <v>45601.628756526778</v>
          </cell>
          <cell r="H39">
            <v>45601.628756526778</v>
          </cell>
          <cell r="I39">
            <v>45601.628756526778</v>
          </cell>
          <cell r="J39">
            <v>45601.628756526778</v>
          </cell>
          <cell r="K39">
            <v>45601.628756526778</v>
          </cell>
          <cell r="L39">
            <v>45601.628756526778</v>
          </cell>
          <cell r="M39">
            <v>45601.628756526778</v>
          </cell>
        </row>
        <row r="40">
          <cell r="A40" t="str">
            <v>Ramada Plaza</v>
          </cell>
          <cell r="B40">
            <v>311</v>
          </cell>
          <cell r="C40">
            <v>5408353.1705240756</v>
          </cell>
          <cell r="D40">
            <v>5408353.1705240756</v>
          </cell>
          <cell r="E40">
            <v>5408353.1705240756</v>
          </cell>
          <cell r="F40">
            <v>5408353.1705240756</v>
          </cell>
          <cell r="G40">
            <v>5408353.1705240756</v>
          </cell>
          <cell r="H40">
            <v>5408353.1705240756</v>
          </cell>
          <cell r="I40">
            <v>5408353.1705240756</v>
          </cell>
          <cell r="J40">
            <v>5408353.1705240756</v>
          </cell>
          <cell r="K40">
            <v>5408353.1705240756</v>
          </cell>
          <cell r="L40">
            <v>5408353.1705240756</v>
          </cell>
          <cell r="M40">
            <v>5408353.1705240756</v>
          </cell>
        </row>
        <row r="41">
          <cell r="A41" t="str">
            <v>Overall Average Rate</v>
          </cell>
          <cell r="B41">
            <v>118.6</v>
          </cell>
          <cell r="C41">
            <v>118.6</v>
          </cell>
          <cell r="D41">
            <v>118.6</v>
          </cell>
          <cell r="E41">
            <v>118.6</v>
          </cell>
          <cell r="F41">
            <v>118.6</v>
          </cell>
          <cell r="G41">
            <v>118.6</v>
          </cell>
          <cell r="H41">
            <v>118.6</v>
          </cell>
          <cell r="I41">
            <v>118.6</v>
          </cell>
          <cell r="J41">
            <v>118.6</v>
          </cell>
          <cell r="K41">
            <v>118.6</v>
          </cell>
          <cell r="L41">
            <v>118.6</v>
          </cell>
          <cell r="M41">
            <v>118.6</v>
          </cell>
        </row>
        <row r="42">
          <cell r="A42" t="str">
            <v>Courtyard by Marriott</v>
          </cell>
          <cell r="B42">
            <v>166</v>
          </cell>
          <cell r="C42">
            <v>166</v>
          </cell>
          <cell r="D42">
            <v>166</v>
          </cell>
          <cell r="E42">
            <v>166</v>
          </cell>
          <cell r="F42">
            <v>166</v>
          </cell>
          <cell r="G42">
            <v>166</v>
          </cell>
          <cell r="H42">
            <v>166</v>
          </cell>
          <cell r="I42">
            <v>166</v>
          </cell>
          <cell r="J42">
            <v>166</v>
          </cell>
          <cell r="K42">
            <v>166</v>
          </cell>
          <cell r="L42">
            <v>166</v>
          </cell>
          <cell r="M42">
            <v>166</v>
          </cell>
        </row>
        <row r="43">
          <cell r="A43" t="str">
            <v>Extraordinary Discounts or Premiums</v>
          </cell>
          <cell r="B43">
            <v>110</v>
          </cell>
          <cell r="C43">
            <v>110</v>
          </cell>
          <cell r="D43">
            <v>110</v>
          </cell>
          <cell r="E43">
            <v>110</v>
          </cell>
          <cell r="F43">
            <v>110</v>
          </cell>
          <cell r="G43">
            <v>110</v>
          </cell>
          <cell r="H43">
            <v>110</v>
          </cell>
          <cell r="I43">
            <v>110</v>
          </cell>
          <cell r="J43">
            <v>110</v>
          </cell>
          <cell r="K43">
            <v>110</v>
          </cell>
          <cell r="L43">
            <v>110</v>
          </cell>
          <cell r="M43">
            <v>110</v>
          </cell>
        </row>
        <row r="44">
          <cell r="A44" t="str">
            <v>La Quinta</v>
          </cell>
          <cell r="B44">
            <v>72</v>
          </cell>
          <cell r="C44">
            <v>2004</v>
          </cell>
          <cell r="D44">
            <v>2005</v>
          </cell>
          <cell r="E44">
            <v>2006</v>
          </cell>
          <cell r="F44">
            <v>2007</v>
          </cell>
          <cell r="G44">
            <v>2008</v>
          </cell>
          <cell r="H44">
            <v>2009</v>
          </cell>
          <cell r="I44">
            <v>2010</v>
          </cell>
          <cell r="J44">
            <v>2011</v>
          </cell>
          <cell r="K44">
            <v>2012</v>
          </cell>
          <cell r="L44">
            <v>2013</v>
          </cell>
          <cell r="M44">
            <v>2014</v>
          </cell>
        </row>
        <row r="45">
          <cell r="A45" t="str">
            <v>Unadjusted Average Rate</v>
          </cell>
          <cell r="B45">
            <v>0</v>
          </cell>
          <cell r="C45">
            <v>118.6</v>
          </cell>
          <cell r="D45">
            <v>118.6</v>
          </cell>
          <cell r="E45">
            <v>118.6</v>
          </cell>
          <cell r="F45">
            <v>118.6</v>
          </cell>
          <cell r="G45">
            <v>118.6</v>
          </cell>
          <cell r="H45">
            <v>118.6</v>
          </cell>
          <cell r="I45">
            <v>118.6</v>
          </cell>
          <cell r="J45">
            <v>118.6</v>
          </cell>
          <cell r="K45">
            <v>118.6</v>
          </cell>
          <cell r="L45">
            <v>118.6</v>
          </cell>
          <cell r="M45">
            <v>118.6</v>
          </cell>
        </row>
        <row r="46">
          <cell r="A46" t="str">
            <v>Discount / Premium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A47" t="str">
            <v>Adjusted Average Rate</v>
          </cell>
          <cell r="B47">
            <v>0</v>
          </cell>
          <cell r="C47">
            <v>118.6</v>
          </cell>
          <cell r="D47">
            <v>118.6</v>
          </cell>
          <cell r="E47">
            <v>118.6</v>
          </cell>
          <cell r="F47">
            <v>118.6</v>
          </cell>
          <cell r="G47">
            <v>118.6</v>
          </cell>
          <cell r="H47">
            <v>118.6</v>
          </cell>
          <cell r="I47">
            <v>118.6</v>
          </cell>
          <cell r="J47">
            <v>118.6</v>
          </cell>
          <cell r="K47">
            <v>118.6</v>
          </cell>
          <cell r="L47">
            <v>118.6</v>
          </cell>
          <cell r="M47">
            <v>118.6</v>
          </cell>
        </row>
      </sheetData>
      <sheetData sheetId="7">
        <row r="3">
          <cell r="A3" t="str">
            <v>Project Rate Growth by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#REF"/>
      <sheetName val="Main Input"/>
      <sheetName val="Oak Preferred v1"/>
      <sheetName val="Inputs"/>
      <sheetName val="PF IS"/>
      <sheetName val="T BS"/>
      <sheetName val="T P&amp;L"/>
      <sheetName val="CREDIT STATS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IV INC"/>
      <sheetName val="Assumptions Output"/>
      <sheetName val="KKR Inputs"/>
      <sheetName val="Tax"/>
      <sheetName val="IRRs"/>
      <sheetName val="EQ. IRR"/>
      <sheetName val="Mezz IRRs"/>
      <sheetName val="DCF 3"/>
      <sheetName val="Output"/>
      <sheetName val="Pitch Output"/>
      <sheetName val="Fin Sum Output"/>
      <sheetName val="S&amp;P"/>
      <sheetName val="Toggles"/>
      <sheetName val="Data"/>
      <sheetName val="Mezz IRRs 6 monthly interests"/>
      <sheetName val="dPrint"/>
      <sheetName val="DropZone"/>
      <sheetName val="mProcess"/>
      <sheetName val="mlError"/>
      <sheetName val="mGlobals"/>
      <sheetName val="mMain"/>
      <sheetName val="mToggles"/>
      <sheetName val="mcFunctions"/>
      <sheetName val="mMisc"/>
      <sheetName val="mdPrint"/>
      <sheetName val="GreenSt"/>
      <sheetName val="RealtyStock"/>
      <sheetName val="Parameters"/>
      <sheetName val="LBO%20model%20-%20six%20contine"/>
      <sheetName val="LBO model - six continents v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4662 UW Data Form - New"/>
      <sheetName val="COA Code"/>
      <sheetName val="Actual360 &amp; 30360 Amort schd"/>
      <sheetName val="OP Stmt Input"/>
      <sheetName val="Rent Roll"/>
      <sheetName val="UW Detail"/>
      <sheetName val="UW Exit Strategy - NEW"/>
      <sheetName val="Collections"/>
      <sheetName val="4662_UW_Data_Form_-_New"/>
      <sheetName val="COA_Code"/>
      <sheetName val="Actual360_&amp;_30360_Amort_schd"/>
      <sheetName val="OP_Stmt_Input"/>
      <sheetName val="Rent_Roll"/>
      <sheetName val="UW_Detail"/>
      <sheetName val="UW_Exit_Strategy_-_NEW"/>
      <sheetName val="4662_UW_Data_Form_-_New1"/>
      <sheetName val="COA_Code1"/>
      <sheetName val="Actual360_&amp;_30360_Amort_schd1"/>
      <sheetName val="OP_Stmt_Input1"/>
      <sheetName val="Rent_Roll1"/>
      <sheetName val="UW_Detail1"/>
      <sheetName val="UW_Exit_Strategy_-_NEW1"/>
      <sheetName val="Sheet1"/>
      <sheetName val="Dropdowns (DNP)"/>
      <sheetName val="Sheet3"/>
      <sheetName val="Source Data"/>
      <sheetName val="drop down"/>
      <sheetName val="Drop Downs"/>
      <sheetName val="Values"/>
      <sheetName val="rates"/>
      <sheetName val="Input Page"/>
      <sheetName val="External Links for Tom"/>
      <sheetName val="Summary"/>
      <sheetName val="UW Sources and Uses"/>
      <sheetName val="Quote Memo"/>
      <sheetName val="historical UW"/>
      <sheetName val="Sensitivity Analysis"/>
      <sheetName val="Replacement Reserves"/>
      <sheetName val="Existing Loan Amort Schedule"/>
      <sheetName val="2013 PG 1"/>
      <sheetName val="2013 PG 2"/>
      <sheetName val="2013 PG 3"/>
      <sheetName val="2013 PG 4    "/>
      <sheetName val="2013 PG 5"/>
      <sheetName val="2264-A PG 1"/>
      <sheetName val="2264-A PG 2"/>
      <sheetName val="2264-A PG 3"/>
      <sheetName val="2264-A PG 4"/>
      <sheetName val="2264A Worksheet"/>
      <sheetName val="Computation page"/>
      <sheetName val="Burbank"/>
      <sheetName val="Lists"/>
      <sheetName val="Sizing Playground"/>
      <sheetName val="BackOffice"/>
      <sheetName val="DropDown Lists"/>
      <sheetName val="Grid"/>
      <sheetName val="Cap Costs Playground"/>
      <sheetName val="Master_XML"/>
      <sheetName val="VACANCY2"/>
      <sheetName val="Quote Form"/>
      <sheetName val="FLEX Menu"/>
      <sheetName val="CF Analysis"/>
      <sheetName val="Sales Reps"/>
      <sheetName val="Dropodowns"/>
      <sheetName val="COA Code - La Mansion"/>
      <sheetName val="A-Dropdowns"/>
      <sheetName val="Counties"/>
      <sheetName val="Loan Committee"/>
      <sheetName val="LST - IE Spread"/>
      <sheetName val="Sheet 1"/>
      <sheetName val="Dropdowns"/>
      <sheetName val="Sheet2"/>
      <sheetName val="Assumptions"/>
      <sheetName val="Data"/>
      <sheetName val="2015"/>
      <sheetName val="Data_Validation_List"/>
      <sheetName val="UW MIAC"/>
      <sheetName val="DataVal"/>
      <sheetName val="Data Valid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gus Outputs--&gt;"/>
      <sheetName val="555 CF"/>
      <sheetName val="575 CF"/>
      <sheetName val="555 SF"/>
      <sheetName val="575 SF"/>
      <sheetName val="555 BRR"/>
      <sheetName val="575 BRR"/>
      <sheetName val="575 Abate"/>
      <sheetName val="555 Abate"/>
      <sheetName val="555 Turn"/>
      <sheetName val="575 Turn"/>
      <sheetName val="Reimbs - 555"/>
      <sheetName val="Reimbs - 575"/>
      <sheetName val="Models--&gt;"/>
      <sheetName val="BREP RR"/>
      <sheetName val="MODEL"/>
      <sheetName val="In-Place NOI Bridge"/>
      <sheetName val="EOP Capital"/>
      <sheetName val="Output"/>
      <sheetName val="UW Summary"/>
      <sheetName val="Closing--&gt;"/>
      <sheetName val="Flow of Funds"/>
      <sheetName val="Closing Costs - S&amp;U"/>
      <sheetName val="Cover - RLA"/>
      <sheetName val="Lender Settlement Statement"/>
      <sheetName val="PCode"/>
      <sheetName val="Equity"/>
      <sheetName val="Realogic Outputs--&gt;"/>
      <sheetName val="575 R SF"/>
      <sheetName val="555 R SF"/>
      <sheetName val="IP Detail"/>
      <sheetName val="RRR - 555"/>
      <sheetName val="RRR - 575"/>
      <sheetName val="Rollover"/>
      <sheetName val="MLA"/>
      <sheetName val="LIB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">
          <cell r="AA4">
            <v>52963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N1">
            <v>14</v>
          </cell>
          <cell r="BE1">
            <v>57</v>
          </cell>
          <cell r="BF1">
            <v>58</v>
          </cell>
          <cell r="BG1">
            <v>59</v>
          </cell>
          <cell r="BH1">
            <v>60</v>
          </cell>
          <cell r="BI1">
            <v>61</v>
          </cell>
          <cell r="BJ1">
            <v>62</v>
          </cell>
          <cell r="BK1">
            <v>63</v>
          </cell>
        </row>
        <row r="3">
          <cell r="B3" t="str">
            <v>Realogic Tools Portfolio</v>
          </cell>
        </row>
        <row r="4">
          <cell r="B4" t="str">
            <v>Base Case</v>
          </cell>
        </row>
        <row r="5">
          <cell r="B5" t="str">
            <v>In Place Analysis</v>
          </cell>
        </row>
        <row r="10">
          <cell r="P10" t="str">
            <v>INCLUDE IN IN-PLACE CASH FLOW?</v>
          </cell>
        </row>
        <row r="11">
          <cell r="P11" t="str">
            <v>Include In</v>
          </cell>
          <cell r="Q11" t="str">
            <v>PW</v>
          </cell>
          <cell r="R11" t="str">
            <v>Misc</v>
          </cell>
          <cell r="S11" t="str">
            <v>CPI</v>
          </cell>
          <cell r="T11" t="str">
            <v>% Rent</v>
          </cell>
        </row>
        <row r="12">
          <cell r="P12" t="str">
            <v>Cash Flow:</v>
          </cell>
          <cell r="Q12" t="str">
            <v>Yes</v>
          </cell>
          <cell r="R12" t="str">
            <v>Yes</v>
          </cell>
          <cell r="S12" t="str">
            <v>Yes</v>
          </cell>
          <cell r="T12" t="str">
            <v>Yes</v>
          </cell>
        </row>
        <row r="14">
          <cell r="B14" t="str">
            <v>TENANT INFORMATION</v>
          </cell>
          <cell r="F14" t="str">
            <v>SUITE DETAILS</v>
          </cell>
          <cell r="L14" t="str">
            <v>IN PLACE CRITERIA</v>
          </cell>
          <cell r="P14" t="str">
            <v>CURRENT/INITIAL RENT (Annualized at 07/16 or Lease Begin)</v>
          </cell>
          <cell r="U14" t="str">
            <v>ABATEMENTS</v>
          </cell>
          <cell r="W14" t="str">
            <v>RECOVERIES</v>
          </cell>
          <cell r="X14" t="str">
            <v>RETAIL SALES</v>
          </cell>
          <cell r="AA14" t="str">
            <v>EXPIRATION SF (by Argus Category)</v>
          </cell>
          <cell r="AN14" t="str">
            <v>FUTURE RENT STEPS</v>
          </cell>
          <cell r="BE14" t="str">
            <v>In-Place</v>
          </cell>
          <cell r="BJ14" t="str">
            <v>Market</v>
          </cell>
        </row>
        <row r="15">
          <cell r="H15" t="str">
            <v>Space</v>
          </cell>
          <cell r="I15" t="str">
            <v>Lease</v>
          </cell>
          <cell r="J15" t="str">
            <v>Lease</v>
          </cell>
          <cell r="L15" t="str">
            <v>In-Place</v>
          </cell>
          <cell r="M15" t="str">
            <v>As of</v>
          </cell>
          <cell r="N15" t="str">
            <v>Current</v>
          </cell>
          <cell r="O15" t="str">
            <v>Market</v>
          </cell>
          <cell r="P15" t="str">
            <v>Base</v>
          </cell>
          <cell r="Q15" t="str">
            <v>Porter's</v>
          </cell>
          <cell r="R15" t="str">
            <v>Misc.</v>
          </cell>
          <cell r="X15" t="str">
            <v>Sales</v>
          </cell>
          <cell r="Y15" t="str">
            <v>Occupancy</v>
          </cell>
          <cell r="BE15" t="str">
            <v>Base</v>
          </cell>
          <cell r="BG15" t="str">
            <v>Gross Rent</v>
          </cell>
          <cell r="BJ15" t="str">
            <v>Gross Rent</v>
          </cell>
        </row>
        <row r="16">
          <cell r="C16" t="str">
            <v>Building ID</v>
          </cell>
          <cell r="D16" t="str">
            <v>Tenant ID</v>
          </cell>
          <cell r="E16" t="str">
            <v>Tenant Name</v>
          </cell>
          <cell r="F16" t="str">
            <v>Status</v>
          </cell>
          <cell r="G16" t="str">
            <v>Suite #</v>
          </cell>
          <cell r="H16" t="str">
            <v>Type</v>
          </cell>
          <cell r="I16" t="str">
            <v>Start</v>
          </cell>
          <cell r="J16" t="str">
            <v>End</v>
          </cell>
          <cell r="L16" t="str">
            <v>Include?</v>
          </cell>
          <cell r="M16" t="str">
            <v>Date</v>
          </cell>
          <cell r="N16" t="str">
            <v>SF</v>
          </cell>
          <cell r="O16" t="str">
            <v>Rent</v>
          </cell>
          <cell r="P16" t="str">
            <v>Rent</v>
          </cell>
          <cell r="Q16" t="str">
            <v>Wage</v>
          </cell>
          <cell r="R16" t="str">
            <v>Income</v>
          </cell>
          <cell r="S16" t="str">
            <v>CPI</v>
          </cell>
          <cell r="T16" t="str">
            <v>% Rent</v>
          </cell>
          <cell r="U16" t="str">
            <v>Current</v>
          </cell>
          <cell r="V16" t="str">
            <v>Cumulative</v>
          </cell>
          <cell r="W16" t="str">
            <v>Recoveries</v>
          </cell>
          <cell r="X16" t="str">
            <v>Volume</v>
          </cell>
          <cell r="Y16" t="str">
            <v>Cost</v>
          </cell>
          <cell r="AA16" t="str">
            <v>Market</v>
          </cell>
          <cell r="AB16" t="str">
            <v>Renew</v>
          </cell>
          <cell r="AC16" t="str">
            <v>Vacate</v>
          </cell>
          <cell r="AD16" t="str">
            <v>Option</v>
          </cell>
          <cell r="AE16" t="str">
            <v>Reabsorb</v>
          </cell>
          <cell r="AF16" t="str">
            <v>Other</v>
          </cell>
          <cell r="AN16" t="str">
            <v>Date</v>
          </cell>
          <cell r="AO16" t="str">
            <v>$/SF</v>
          </cell>
          <cell r="AP16" t="str">
            <v>Date</v>
          </cell>
          <cell r="AQ16" t="str">
            <v>$/SF</v>
          </cell>
          <cell r="AR16" t="str">
            <v>Date</v>
          </cell>
          <cell r="AS16" t="str">
            <v>$/SF</v>
          </cell>
          <cell r="AT16" t="str">
            <v>Date</v>
          </cell>
          <cell r="AU16" t="str">
            <v>$/SF</v>
          </cell>
          <cell r="AV16" t="str">
            <v>Date</v>
          </cell>
          <cell r="AW16" t="str">
            <v>$/SF</v>
          </cell>
          <cell r="AX16" t="str">
            <v>Date</v>
          </cell>
          <cell r="AY16" t="str">
            <v>$/SF</v>
          </cell>
          <cell r="AZ16" t="str">
            <v>Date</v>
          </cell>
          <cell r="BA16" t="str">
            <v>$/SF</v>
          </cell>
          <cell r="BE16" t="str">
            <v>Rent</v>
          </cell>
          <cell r="BF16" t="str">
            <v>Reimb.</v>
          </cell>
          <cell r="BG16" t="str">
            <v>$</v>
          </cell>
          <cell r="BH16" t="str">
            <v>$ PSF</v>
          </cell>
          <cell r="BJ16" t="str">
            <v>$</v>
          </cell>
          <cell r="BK16" t="str">
            <v>$ PSF</v>
          </cell>
        </row>
        <row r="17">
          <cell r="A17">
            <v>1</v>
          </cell>
          <cell r="C17" t="str">
            <v>575MarketCenterOM (1)</v>
          </cell>
          <cell r="D17">
            <v>1008</v>
          </cell>
          <cell r="E17" t="str">
            <v>McDonalds</v>
          </cell>
          <cell r="F17" t="str">
            <v>Contract</v>
          </cell>
          <cell r="G17" t="str">
            <v>30-0100</v>
          </cell>
          <cell r="H17" t="str">
            <v>Retail</v>
          </cell>
          <cell r="I17">
            <v>35247</v>
          </cell>
          <cell r="J17">
            <v>42551</v>
          </cell>
          <cell r="L17" t="str">
            <v>No</v>
          </cell>
          <cell r="M17" t="str">
            <v>Expired</v>
          </cell>
          <cell r="N17">
            <v>1486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1486</v>
          </cell>
          <cell r="AF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J17">
            <v>0</v>
          </cell>
          <cell r="BK17">
            <v>0</v>
          </cell>
        </row>
        <row r="18">
          <cell r="A18">
            <v>2</v>
          </cell>
          <cell r="C18" t="str">
            <v>575MarketCenterOM (1)</v>
          </cell>
          <cell r="D18">
            <v>1550</v>
          </cell>
          <cell r="E18" t="str">
            <v>Noodles &amp; Co.</v>
          </cell>
          <cell r="F18" t="str">
            <v>Contract</v>
          </cell>
          <cell r="G18" t="str">
            <v>30-0150</v>
          </cell>
          <cell r="H18" t="str">
            <v>Retail</v>
          </cell>
          <cell r="I18">
            <v>41791</v>
          </cell>
          <cell r="J18">
            <v>45596</v>
          </cell>
          <cell r="L18" t="str">
            <v>Yes</v>
          </cell>
          <cell r="M18">
            <v>42552</v>
          </cell>
          <cell r="N18">
            <v>3475</v>
          </cell>
          <cell r="O18">
            <v>312750</v>
          </cell>
          <cell r="P18">
            <v>145956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59916</v>
          </cell>
          <cell r="X18">
            <v>0</v>
          </cell>
          <cell r="Y18">
            <v>0</v>
          </cell>
          <cell r="AA18">
            <v>3475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N18">
            <v>42552</v>
          </cell>
          <cell r="AO18">
            <v>42.001726618705035</v>
          </cell>
          <cell r="AP18">
            <v>43770</v>
          </cell>
          <cell r="AQ18">
            <v>46.200863309352521</v>
          </cell>
          <cell r="BE18">
            <v>145956</v>
          </cell>
          <cell r="BF18">
            <v>59916</v>
          </cell>
          <cell r="BG18">
            <v>205872</v>
          </cell>
          <cell r="BH18">
            <v>59.243741007194245</v>
          </cell>
          <cell r="BJ18">
            <v>312750</v>
          </cell>
          <cell r="BK18">
            <v>90</v>
          </cell>
        </row>
        <row r="19">
          <cell r="A19">
            <v>3</v>
          </cell>
          <cell r="C19" t="str">
            <v>575MarketCenterOM (1)</v>
          </cell>
          <cell r="D19">
            <v>1612</v>
          </cell>
          <cell r="E19" t="str">
            <v>John Hancock</v>
          </cell>
          <cell r="F19" t="str">
            <v>Speculative</v>
          </cell>
          <cell r="G19" t="str">
            <v>30-0300</v>
          </cell>
          <cell r="H19" t="str">
            <v>Office</v>
          </cell>
          <cell r="I19">
            <v>42461</v>
          </cell>
          <cell r="J19">
            <v>44316</v>
          </cell>
          <cell r="L19" t="str">
            <v>No</v>
          </cell>
          <cell r="M19">
            <v>42552</v>
          </cell>
          <cell r="N19">
            <v>4185</v>
          </cell>
          <cell r="O19">
            <v>272025</v>
          </cell>
          <cell r="P19">
            <v>246768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AA19">
            <v>4185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N19">
            <v>42552</v>
          </cell>
          <cell r="AO19">
            <v>58.964874551971327</v>
          </cell>
          <cell r="AP19">
            <v>42826</v>
          </cell>
          <cell r="AQ19">
            <v>60.734050179211472</v>
          </cell>
          <cell r="AR19">
            <v>43191</v>
          </cell>
          <cell r="AS19">
            <v>62.557706093189964</v>
          </cell>
          <cell r="AT19">
            <v>43556</v>
          </cell>
          <cell r="AU19">
            <v>64.432974910394265</v>
          </cell>
          <cell r="AV19">
            <v>43922</v>
          </cell>
          <cell r="AW19">
            <v>66.362724014336919</v>
          </cell>
          <cell r="BE19">
            <v>246768</v>
          </cell>
          <cell r="BF19">
            <v>0</v>
          </cell>
          <cell r="BG19">
            <v>246768</v>
          </cell>
          <cell r="BH19">
            <v>58.964874551971327</v>
          </cell>
          <cell r="BJ19">
            <v>272025</v>
          </cell>
          <cell r="BK19">
            <v>65</v>
          </cell>
        </row>
        <row r="20">
          <cell r="A20">
            <v>4</v>
          </cell>
          <cell r="C20" t="str">
            <v>575MarketCenterOM (1)</v>
          </cell>
          <cell r="D20">
            <v>1617</v>
          </cell>
          <cell r="E20" t="str">
            <v>Building Storage</v>
          </cell>
          <cell r="F20" t="str">
            <v>Speculative</v>
          </cell>
          <cell r="G20" t="str">
            <v>30-0300A/</v>
          </cell>
          <cell r="H20" t="str">
            <v>Industrial</v>
          </cell>
          <cell r="I20">
            <v>42005</v>
          </cell>
          <cell r="J20">
            <v>78163</v>
          </cell>
          <cell r="L20" t="str">
            <v>No</v>
          </cell>
          <cell r="M20">
            <v>42552</v>
          </cell>
          <cell r="N20">
            <v>91</v>
          </cell>
          <cell r="O20">
            <v>2184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AA20">
            <v>91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N20">
            <v>42552</v>
          </cell>
          <cell r="AO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J20">
            <v>2184</v>
          </cell>
          <cell r="BK20">
            <v>24</v>
          </cell>
        </row>
        <row r="21">
          <cell r="A21">
            <v>5</v>
          </cell>
          <cell r="C21" t="str">
            <v>575MarketCenterOM (1)</v>
          </cell>
          <cell r="D21">
            <v>1388</v>
          </cell>
          <cell r="E21" t="str">
            <v>WCML</v>
          </cell>
          <cell r="F21" t="str">
            <v>Contract</v>
          </cell>
          <cell r="G21" t="str">
            <v>30-0325</v>
          </cell>
          <cell r="H21" t="str">
            <v>Office</v>
          </cell>
          <cell r="I21">
            <v>41730</v>
          </cell>
          <cell r="J21">
            <v>42825</v>
          </cell>
          <cell r="L21" t="str">
            <v>Yes</v>
          </cell>
          <cell r="M21">
            <v>42552</v>
          </cell>
          <cell r="N21">
            <v>732</v>
          </cell>
          <cell r="O21">
            <v>47580</v>
          </cell>
          <cell r="P21">
            <v>36600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1860</v>
          </cell>
          <cell r="X21">
            <v>0</v>
          </cell>
          <cell r="Y21">
            <v>0</v>
          </cell>
          <cell r="AA21">
            <v>732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N21">
            <v>42552</v>
          </cell>
          <cell r="AO21">
            <v>50</v>
          </cell>
          <cell r="BE21">
            <v>36600</v>
          </cell>
          <cell r="BF21">
            <v>1860</v>
          </cell>
          <cell r="BG21">
            <v>38460</v>
          </cell>
          <cell r="BH21">
            <v>52.540983606557376</v>
          </cell>
          <cell r="BJ21">
            <v>47580</v>
          </cell>
          <cell r="BK21">
            <v>65</v>
          </cell>
        </row>
        <row r="22">
          <cell r="A22">
            <v>6</v>
          </cell>
          <cell r="C22" t="str">
            <v>575MarketCenterOM (1)</v>
          </cell>
          <cell r="D22">
            <v>1510</v>
          </cell>
          <cell r="E22" t="str">
            <v>Management Office</v>
          </cell>
          <cell r="F22" t="str">
            <v>Contract</v>
          </cell>
          <cell r="G22" t="str">
            <v>30-0350</v>
          </cell>
          <cell r="H22" t="str">
            <v>Office</v>
          </cell>
          <cell r="I22">
            <v>42005</v>
          </cell>
          <cell r="J22">
            <v>78163</v>
          </cell>
          <cell r="L22" t="str">
            <v>Yes</v>
          </cell>
          <cell r="M22">
            <v>42552</v>
          </cell>
          <cell r="N22">
            <v>4070</v>
          </cell>
          <cell r="O22">
            <v>264550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AA22">
            <v>4070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N22">
            <v>42552</v>
          </cell>
          <cell r="AO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J22">
            <v>264550</v>
          </cell>
          <cell r="BK22">
            <v>65</v>
          </cell>
        </row>
        <row r="23">
          <cell r="A23">
            <v>7</v>
          </cell>
          <cell r="C23" t="str">
            <v>575MarketCenterOM (1)</v>
          </cell>
          <cell r="D23">
            <v>1568</v>
          </cell>
          <cell r="E23" t="str">
            <v>State Govt of Victoria</v>
          </cell>
          <cell r="F23" t="str">
            <v>Contract</v>
          </cell>
          <cell r="G23" t="str">
            <v>30-0375</v>
          </cell>
          <cell r="H23" t="str">
            <v>Office</v>
          </cell>
          <cell r="I23">
            <v>40725</v>
          </cell>
          <cell r="J23">
            <v>42551</v>
          </cell>
          <cell r="L23" t="str">
            <v>No</v>
          </cell>
          <cell r="M23" t="str">
            <v>Expired</v>
          </cell>
          <cell r="N23">
            <v>2470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AA23">
            <v>2470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J23">
            <v>0</v>
          </cell>
          <cell r="BK23">
            <v>0</v>
          </cell>
        </row>
        <row r="24">
          <cell r="A24">
            <v>8</v>
          </cell>
          <cell r="C24" t="str">
            <v>575MarketCenterOM (1)</v>
          </cell>
          <cell r="D24">
            <v>1410</v>
          </cell>
          <cell r="E24" t="str">
            <v>*VACANT</v>
          </cell>
          <cell r="F24" t="str">
            <v>Speculative</v>
          </cell>
          <cell r="G24" t="str">
            <v>30-0400</v>
          </cell>
          <cell r="H24" t="str">
            <v>Office</v>
          </cell>
          <cell r="I24">
            <v>54424</v>
          </cell>
          <cell r="J24">
            <v>56249</v>
          </cell>
          <cell r="L24" t="str">
            <v>No</v>
          </cell>
          <cell r="M24" t="str">
            <v>After Analysis</v>
          </cell>
          <cell r="N24">
            <v>12037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AA24">
            <v>12037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J24">
            <v>0</v>
          </cell>
          <cell r="BK24">
            <v>0</v>
          </cell>
        </row>
        <row r="25">
          <cell r="A25">
            <v>9</v>
          </cell>
          <cell r="C25" t="str">
            <v>575MarketCenterOM (1)</v>
          </cell>
          <cell r="D25">
            <v>1552</v>
          </cell>
          <cell r="E25" t="str">
            <v>*VACANT</v>
          </cell>
          <cell r="F25" t="str">
            <v>Speculative</v>
          </cell>
          <cell r="G25" t="str">
            <v>30-0500</v>
          </cell>
          <cell r="H25" t="str">
            <v>Office</v>
          </cell>
          <cell r="I25">
            <v>43040</v>
          </cell>
          <cell r="J25">
            <v>44865</v>
          </cell>
          <cell r="L25" t="str">
            <v>No</v>
          </cell>
          <cell r="M25">
            <v>43040</v>
          </cell>
          <cell r="N25">
            <v>12037</v>
          </cell>
          <cell r="O25">
            <v>805877.15</v>
          </cell>
          <cell r="P25">
            <v>805872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-67156</v>
          </cell>
          <cell r="V25">
            <v>-134313</v>
          </cell>
          <cell r="W25">
            <v>0</v>
          </cell>
          <cell r="X25">
            <v>0</v>
          </cell>
          <cell r="Y25">
            <v>0</v>
          </cell>
          <cell r="AA25">
            <v>12037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N25">
            <v>43040</v>
          </cell>
          <cell r="AO25">
            <v>66.949572152529697</v>
          </cell>
          <cell r="AP25">
            <v>43405</v>
          </cell>
          <cell r="AQ25">
            <v>68.958378333471799</v>
          </cell>
          <cell r="AR25">
            <v>43770</v>
          </cell>
          <cell r="AS25">
            <v>71.027000083077183</v>
          </cell>
          <cell r="AT25">
            <v>44136</v>
          </cell>
          <cell r="AU25">
            <v>73.158428179779008</v>
          </cell>
          <cell r="AV25">
            <v>44501</v>
          </cell>
          <cell r="AW25">
            <v>75.352662623577302</v>
          </cell>
          <cell r="BE25">
            <v>805872</v>
          </cell>
          <cell r="BF25">
            <v>0</v>
          </cell>
          <cell r="BG25">
            <v>805872</v>
          </cell>
          <cell r="BH25">
            <v>66.949572152529697</v>
          </cell>
          <cell r="BJ25">
            <v>805877.15</v>
          </cell>
          <cell r="BK25">
            <v>66.95</v>
          </cell>
        </row>
        <row r="26">
          <cell r="A26">
            <v>10</v>
          </cell>
          <cell r="C26" t="str">
            <v>575MarketCenterOM (1)</v>
          </cell>
          <cell r="D26">
            <v>1553</v>
          </cell>
          <cell r="E26" t="str">
            <v>Pacific Business Group</v>
          </cell>
          <cell r="F26" t="str">
            <v>Contract</v>
          </cell>
          <cell r="G26" t="str">
            <v>30-0600</v>
          </cell>
          <cell r="H26" t="str">
            <v>Office</v>
          </cell>
          <cell r="I26">
            <v>41694</v>
          </cell>
          <cell r="J26">
            <v>44255</v>
          </cell>
          <cell r="L26" t="str">
            <v>Yes</v>
          </cell>
          <cell r="M26">
            <v>42552</v>
          </cell>
          <cell r="N26">
            <v>12109</v>
          </cell>
          <cell r="O26">
            <v>811303</v>
          </cell>
          <cell r="P26">
            <v>617556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30924</v>
          </cell>
          <cell r="X26">
            <v>0</v>
          </cell>
          <cell r="Y26">
            <v>0</v>
          </cell>
          <cell r="AA26">
            <v>12109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N26">
            <v>42552</v>
          </cell>
          <cell r="AO26">
            <v>50.99975225039227</v>
          </cell>
          <cell r="AP26">
            <v>42795</v>
          </cell>
          <cell r="AQ26">
            <v>51.999669667189693</v>
          </cell>
          <cell r="AR26">
            <v>43160</v>
          </cell>
          <cell r="AS26">
            <v>52.999587083987116</v>
          </cell>
          <cell r="AT26">
            <v>43525</v>
          </cell>
          <cell r="AU26">
            <v>54.000495499215461</v>
          </cell>
          <cell r="AV26">
            <v>43891</v>
          </cell>
          <cell r="AW26">
            <v>55.000412916012884</v>
          </cell>
          <cell r="BE26">
            <v>617556</v>
          </cell>
          <cell r="BF26">
            <v>30924</v>
          </cell>
          <cell r="BG26">
            <v>648480</v>
          </cell>
          <cell r="BH26">
            <v>53.553555206870925</v>
          </cell>
          <cell r="BJ26">
            <v>811303</v>
          </cell>
          <cell r="BK26">
            <v>67</v>
          </cell>
        </row>
        <row r="27">
          <cell r="A27">
            <v>11</v>
          </cell>
          <cell r="C27" t="str">
            <v>575MarketCenterOM (1)</v>
          </cell>
          <cell r="D27">
            <v>1551</v>
          </cell>
          <cell r="E27" t="str">
            <v>HDR Engineering</v>
          </cell>
          <cell r="F27" t="str">
            <v>Contract</v>
          </cell>
          <cell r="G27" t="str">
            <v>30-0700</v>
          </cell>
          <cell r="H27" t="str">
            <v>Office</v>
          </cell>
          <cell r="I27">
            <v>39995</v>
          </cell>
          <cell r="J27">
            <v>42551</v>
          </cell>
          <cell r="L27" t="str">
            <v>No</v>
          </cell>
          <cell r="M27" t="str">
            <v>Expired</v>
          </cell>
          <cell r="N27">
            <v>12037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12037</v>
          </cell>
          <cell r="AF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J27">
            <v>0</v>
          </cell>
          <cell r="BK27">
            <v>0</v>
          </cell>
        </row>
        <row r="28">
          <cell r="A28">
            <v>12</v>
          </cell>
          <cell r="C28" t="str">
            <v>575MarketCenterOM (1)</v>
          </cell>
          <cell r="D28">
            <v>1690</v>
          </cell>
          <cell r="E28" t="str">
            <v>*VACANT</v>
          </cell>
          <cell r="F28" t="str">
            <v>Speculative</v>
          </cell>
          <cell r="G28" t="str">
            <v>30-0700</v>
          </cell>
          <cell r="H28" t="str">
            <v>Office</v>
          </cell>
          <cell r="I28">
            <v>42826</v>
          </cell>
          <cell r="J28">
            <v>45382</v>
          </cell>
          <cell r="L28" t="str">
            <v>No</v>
          </cell>
          <cell r="M28">
            <v>42826</v>
          </cell>
          <cell r="N28">
            <v>12037</v>
          </cell>
          <cell r="O28">
            <v>830673.37000000011</v>
          </cell>
          <cell r="P28">
            <v>830676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-69223</v>
          </cell>
          <cell r="V28">
            <v>-207668</v>
          </cell>
          <cell r="W28">
            <v>0</v>
          </cell>
          <cell r="X28">
            <v>0</v>
          </cell>
          <cell r="Y28">
            <v>0</v>
          </cell>
          <cell r="AA28">
            <v>12037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N28">
            <v>42826</v>
          </cell>
          <cell r="AO28">
            <v>69.010218492979973</v>
          </cell>
          <cell r="AP28">
            <v>43191</v>
          </cell>
          <cell r="AQ28">
            <v>71.079837168729753</v>
          </cell>
          <cell r="AR28">
            <v>43556</v>
          </cell>
          <cell r="AS28">
            <v>73.212262191575974</v>
          </cell>
          <cell r="AT28">
            <v>43922</v>
          </cell>
          <cell r="AU28">
            <v>75.409487413807426</v>
          </cell>
          <cell r="AV28">
            <v>44287</v>
          </cell>
          <cell r="AW28">
            <v>77.67151283542411</v>
          </cell>
          <cell r="AX28">
            <v>44652</v>
          </cell>
          <cell r="AY28">
            <v>80.001329234859185</v>
          </cell>
          <cell r="AZ28">
            <v>45017</v>
          </cell>
          <cell r="BA28">
            <v>82.401927390545822</v>
          </cell>
          <cell r="BE28">
            <v>830676</v>
          </cell>
          <cell r="BF28">
            <v>0</v>
          </cell>
          <cell r="BG28">
            <v>830676</v>
          </cell>
          <cell r="BH28">
            <v>69.010218492979973</v>
          </cell>
          <cell r="BJ28">
            <v>830673.37000000011</v>
          </cell>
          <cell r="BK28">
            <v>69.010000000000005</v>
          </cell>
        </row>
        <row r="29">
          <cell r="A29">
            <v>13</v>
          </cell>
          <cell r="C29" t="str">
            <v>575MarketCenterOM (1)</v>
          </cell>
          <cell r="D29">
            <v>1459</v>
          </cell>
          <cell r="E29" t="str">
            <v>LegalZoom.com Inc.</v>
          </cell>
          <cell r="F29" t="str">
            <v>Contract</v>
          </cell>
          <cell r="G29" t="str">
            <v>30-0800</v>
          </cell>
          <cell r="H29" t="str">
            <v>Office</v>
          </cell>
          <cell r="I29">
            <v>40878</v>
          </cell>
          <cell r="J29">
            <v>42704</v>
          </cell>
          <cell r="L29" t="str">
            <v>Yes</v>
          </cell>
          <cell r="M29">
            <v>42552</v>
          </cell>
          <cell r="N29">
            <v>5779</v>
          </cell>
          <cell r="O29">
            <v>387193</v>
          </cell>
          <cell r="P29">
            <v>271608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24876</v>
          </cell>
          <cell r="X29">
            <v>0</v>
          </cell>
          <cell r="Y29">
            <v>0</v>
          </cell>
          <cell r="AA29">
            <v>0</v>
          </cell>
          <cell r="AB29">
            <v>0</v>
          </cell>
          <cell r="AC29">
            <v>5779</v>
          </cell>
          <cell r="AD29">
            <v>0</v>
          </cell>
          <cell r="AE29">
            <v>0</v>
          </cell>
          <cell r="AF29">
            <v>0</v>
          </cell>
          <cell r="AN29">
            <v>42552</v>
          </cell>
          <cell r="AO29">
            <v>46.999134798408029</v>
          </cell>
          <cell r="BE29">
            <v>271608</v>
          </cell>
          <cell r="BF29">
            <v>24876</v>
          </cell>
          <cell r="BG29">
            <v>296484</v>
          </cell>
          <cell r="BH29">
            <v>51.303685758781796</v>
          </cell>
          <cell r="BJ29">
            <v>387193</v>
          </cell>
          <cell r="BK29">
            <v>67</v>
          </cell>
        </row>
        <row r="30">
          <cell r="A30">
            <v>14</v>
          </cell>
          <cell r="C30" t="str">
            <v>575MarketCenterOM (1)</v>
          </cell>
          <cell r="D30">
            <v>1554</v>
          </cell>
          <cell r="E30" t="str">
            <v>Helix Education Inc.</v>
          </cell>
          <cell r="F30" t="str">
            <v>Contract</v>
          </cell>
          <cell r="G30" t="str">
            <v>30-0825</v>
          </cell>
          <cell r="H30" t="str">
            <v>Office</v>
          </cell>
          <cell r="I30">
            <v>41640</v>
          </cell>
          <cell r="J30">
            <v>42735</v>
          </cell>
          <cell r="L30" t="str">
            <v>Yes</v>
          </cell>
          <cell r="M30">
            <v>42552</v>
          </cell>
          <cell r="N30">
            <v>3202</v>
          </cell>
          <cell r="O30">
            <v>214534</v>
          </cell>
          <cell r="P30">
            <v>166500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8208</v>
          </cell>
          <cell r="X30">
            <v>0</v>
          </cell>
          <cell r="Y30">
            <v>0</v>
          </cell>
          <cell r="AA30">
            <v>0</v>
          </cell>
          <cell r="AB30">
            <v>0</v>
          </cell>
          <cell r="AC30">
            <v>3202</v>
          </cell>
          <cell r="AD30">
            <v>0</v>
          </cell>
          <cell r="AE30">
            <v>0</v>
          </cell>
          <cell r="AF30">
            <v>0</v>
          </cell>
          <cell r="AN30">
            <v>42552</v>
          </cell>
          <cell r="AO30">
            <v>51.998750780762023</v>
          </cell>
          <cell r="BE30">
            <v>166500</v>
          </cell>
          <cell r="BF30">
            <v>8208</v>
          </cell>
          <cell r="BG30">
            <v>174708</v>
          </cell>
          <cell r="BH30">
            <v>54.562148657089317</v>
          </cell>
          <cell r="BJ30">
            <v>214534</v>
          </cell>
          <cell r="BK30">
            <v>67</v>
          </cell>
        </row>
        <row r="31">
          <cell r="A31">
            <v>15</v>
          </cell>
          <cell r="C31" t="str">
            <v>575MarketCenterOM (1)</v>
          </cell>
          <cell r="D31">
            <v>1469</v>
          </cell>
          <cell r="E31" t="str">
            <v>Cooper Roberts Research, Inc.</v>
          </cell>
          <cell r="F31" t="str">
            <v>Contract</v>
          </cell>
          <cell r="G31" t="str">
            <v>30-0850</v>
          </cell>
          <cell r="H31" t="str">
            <v>Office</v>
          </cell>
          <cell r="I31">
            <v>40817</v>
          </cell>
          <cell r="J31">
            <v>43373</v>
          </cell>
          <cell r="L31" t="str">
            <v>Yes</v>
          </cell>
          <cell r="M31">
            <v>42552</v>
          </cell>
          <cell r="N31">
            <v>3128</v>
          </cell>
          <cell r="O31">
            <v>209576</v>
          </cell>
          <cell r="P31">
            <v>112608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13500</v>
          </cell>
          <cell r="X31">
            <v>0</v>
          </cell>
          <cell r="Y31">
            <v>0</v>
          </cell>
          <cell r="AA31">
            <v>3128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N31">
            <v>42552</v>
          </cell>
          <cell r="AO31">
            <v>36</v>
          </cell>
          <cell r="AP31">
            <v>42644</v>
          </cell>
          <cell r="AQ31">
            <v>37.001278772378519</v>
          </cell>
          <cell r="AR31">
            <v>43009</v>
          </cell>
          <cell r="AS31">
            <v>37.998721227621481</v>
          </cell>
          <cell r="BE31">
            <v>112608</v>
          </cell>
          <cell r="BF31">
            <v>13500</v>
          </cell>
          <cell r="BG31">
            <v>126108</v>
          </cell>
          <cell r="BH31">
            <v>40.315856777493607</v>
          </cell>
          <cell r="BJ31">
            <v>209576</v>
          </cell>
          <cell r="BK31">
            <v>67</v>
          </cell>
        </row>
        <row r="32">
          <cell r="A32">
            <v>16</v>
          </cell>
          <cell r="C32" t="str">
            <v>575MarketCenterOM (1)</v>
          </cell>
          <cell r="D32">
            <v>1476</v>
          </cell>
          <cell r="E32" t="str">
            <v>Bank of SF</v>
          </cell>
          <cell r="F32" t="str">
            <v>Contract</v>
          </cell>
          <cell r="G32" t="str">
            <v>30-0900</v>
          </cell>
          <cell r="H32" t="str">
            <v>Office</v>
          </cell>
          <cell r="I32">
            <v>41153</v>
          </cell>
          <cell r="J32">
            <v>44804</v>
          </cell>
          <cell r="L32" t="str">
            <v>Yes</v>
          </cell>
          <cell r="M32">
            <v>42552</v>
          </cell>
          <cell r="N32">
            <v>9000</v>
          </cell>
          <cell r="O32">
            <v>603000</v>
          </cell>
          <cell r="P32">
            <v>360024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38736</v>
          </cell>
          <cell r="X32">
            <v>0</v>
          </cell>
          <cell r="Y32">
            <v>0</v>
          </cell>
          <cell r="AA32">
            <v>9000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N32">
            <v>42552</v>
          </cell>
          <cell r="AO32">
            <v>40.00266666666667</v>
          </cell>
          <cell r="AP32">
            <v>42614</v>
          </cell>
          <cell r="AQ32">
            <v>41.003999999999998</v>
          </cell>
          <cell r="AR32">
            <v>42979</v>
          </cell>
          <cell r="AS32">
            <v>42.003999999999998</v>
          </cell>
          <cell r="AT32">
            <v>43344</v>
          </cell>
          <cell r="AU32">
            <v>43.003999999999998</v>
          </cell>
          <cell r="AV32">
            <v>43709</v>
          </cell>
          <cell r="AW32">
            <v>44.003999999999998</v>
          </cell>
          <cell r="AX32">
            <v>44075</v>
          </cell>
          <cell r="AY32">
            <v>45.003999999999998</v>
          </cell>
          <cell r="AZ32">
            <v>44440</v>
          </cell>
          <cell r="BA32">
            <v>46.003999999999998</v>
          </cell>
          <cell r="BE32">
            <v>360024</v>
          </cell>
          <cell r="BF32">
            <v>38736</v>
          </cell>
          <cell r="BG32">
            <v>398760</v>
          </cell>
          <cell r="BH32">
            <v>44.306666666666665</v>
          </cell>
          <cell r="BJ32">
            <v>603000</v>
          </cell>
          <cell r="BK32">
            <v>67</v>
          </cell>
        </row>
        <row r="33">
          <cell r="A33">
            <v>17</v>
          </cell>
          <cell r="C33" t="str">
            <v>575MarketCenterOM (1)</v>
          </cell>
          <cell r="D33">
            <v>1537</v>
          </cell>
          <cell r="E33" t="str">
            <v>Bank of SF</v>
          </cell>
          <cell r="F33" t="str">
            <v>Contract</v>
          </cell>
          <cell r="G33" t="str">
            <v>30-0900A</v>
          </cell>
          <cell r="H33" t="str">
            <v>Office</v>
          </cell>
          <cell r="I33">
            <v>42248</v>
          </cell>
          <cell r="J33">
            <v>44804</v>
          </cell>
          <cell r="L33" t="str">
            <v>Yes</v>
          </cell>
          <cell r="M33">
            <v>42552</v>
          </cell>
          <cell r="N33">
            <v>1608</v>
          </cell>
          <cell r="O33">
            <v>107736</v>
          </cell>
          <cell r="P33">
            <v>64320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6912</v>
          </cell>
          <cell r="X33">
            <v>0</v>
          </cell>
          <cell r="Y33">
            <v>0</v>
          </cell>
          <cell r="AA33">
            <v>1608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N33">
            <v>42552</v>
          </cell>
          <cell r="AO33">
            <v>40</v>
          </cell>
          <cell r="AP33">
            <v>42614</v>
          </cell>
          <cell r="AQ33">
            <v>41</v>
          </cell>
          <cell r="AR33">
            <v>42979</v>
          </cell>
          <cell r="AS33">
            <v>42</v>
          </cell>
          <cell r="AT33">
            <v>43344</v>
          </cell>
          <cell r="AU33">
            <v>43</v>
          </cell>
          <cell r="AV33">
            <v>43709</v>
          </cell>
          <cell r="AW33">
            <v>44</v>
          </cell>
          <cell r="AX33">
            <v>44075</v>
          </cell>
          <cell r="AY33">
            <v>45</v>
          </cell>
          <cell r="AZ33">
            <v>44440</v>
          </cell>
          <cell r="BA33">
            <v>46.007462686567166</v>
          </cell>
          <cell r="BE33">
            <v>64320</v>
          </cell>
          <cell r="BF33">
            <v>6912</v>
          </cell>
          <cell r="BG33">
            <v>71232</v>
          </cell>
          <cell r="BH33">
            <v>44.298507462686565</v>
          </cell>
          <cell r="BJ33">
            <v>107736</v>
          </cell>
          <cell r="BK33">
            <v>67</v>
          </cell>
        </row>
        <row r="34">
          <cell r="A34">
            <v>18</v>
          </cell>
          <cell r="C34" t="str">
            <v>575MarketCenterOM (1)</v>
          </cell>
          <cell r="D34">
            <v>1538</v>
          </cell>
          <cell r="E34" t="str">
            <v>Bank of SF</v>
          </cell>
          <cell r="F34" t="str">
            <v>Contract</v>
          </cell>
          <cell r="G34" t="str">
            <v>30-0900B</v>
          </cell>
          <cell r="H34" t="str">
            <v>Office</v>
          </cell>
          <cell r="I34">
            <v>41699</v>
          </cell>
          <cell r="J34">
            <v>44804</v>
          </cell>
          <cell r="L34" t="str">
            <v>Yes</v>
          </cell>
          <cell r="M34">
            <v>42552</v>
          </cell>
          <cell r="N34">
            <v>1500</v>
          </cell>
          <cell r="O34">
            <v>100500</v>
          </cell>
          <cell r="P34">
            <v>60000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6456</v>
          </cell>
          <cell r="X34">
            <v>0</v>
          </cell>
          <cell r="Y34">
            <v>0</v>
          </cell>
          <cell r="AA34">
            <v>1500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N34">
            <v>42552</v>
          </cell>
          <cell r="AO34">
            <v>40</v>
          </cell>
          <cell r="AP34">
            <v>42614</v>
          </cell>
          <cell r="AQ34">
            <v>41</v>
          </cell>
          <cell r="AR34">
            <v>42979</v>
          </cell>
          <cell r="AS34">
            <v>42</v>
          </cell>
          <cell r="AT34">
            <v>43344</v>
          </cell>
          <cell r="AU34">
            <v>43</v>
          </cell>
          <cell r="AV34">
            <v>43709</v>
          </cell>
          <cell r="AW34">
            <v>44</v>
          </cell>
          <cell r="AX34">
            <v>44075</v>
          </cell>
          <cell r="AY34">
            <v>45</v>
          </cell>
          <cell r="AZ34">
            <v>44440</v>
          </cell>
          <cell r="BA34">
            <v>46</v>
          </cell>
          <cell r="BE34">
            <v>60000</v>
          </cell>
          <cell r="BF34">
            <v>6456</v>
          </cell>
          <cell r="BG34">
            <v>66456</v>
          </cell>
          <cell r="BH34">
            <v>44.304000000000002</v>
          </cell>
          <cell r="BJ34">
            <v>100500</v>
          </cell>
          <cell r="BK34">
            <v>67</v>
          </cell>
        </row>
        <row r="35">
          <cell r="A35">
            <v>19</v>
          </cell>
          <cell r="C35" t="str">
            <v>575MarketCenterOM (1)</v>
          </cell>
          <cell r="D35">
            <v>1245</v>
          </cell>
          <cell r="E35" t="str">
            <v>*VACANT</v>
          </cell>
          <cell r="F35" t="str">
            <v>Speculative</v>
          </cell>
          <cell r="G35" t="str">
            <v>30-1000</v>
          </cell>
          <cell r="H35" t="str">
            <v>Office</v>
          </cell>
          <cell r="I35">
            <v>43070</v>
          </cell>
          <cell r="J35">
            <v>44895</v>
          </cell>
          <cell r="L35" t="str">
            <v>No</v>
          </cell>
          <cell r="M35">
            <v>43070</v>
          </cell>
          <cell r="N35">
            <v>12037</v>
          </cell>
          <cell r="O35">
            <v>830673.37000000011</v>
          </cell>
          <cell r="P35">
            <v>830676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-69223</v>
          </cell>
          <cell r="V35">
            <v>-138446</v>
          </cell>
          <cell r="W35">
            <v>0</v>
          </cell>
          <cell r="X35">
            <v>0</v>
          </cell>
          <cell r="Y35">
            <v>0</v>
          </cell>
          <cell r="AA35">
            <v>12037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N35">
            <v>43070</v>
          </cell>
          <cell r="AO35">
            <v>69.010218492979973</v>
          </cell>
          <cell r="AP35">
            <v>43435</v>
          </cell>
          <cell r="AQ35">
            <v>71.079837168729753</v>
          </cell>
          <cell r="AR35">
            <v>43800</v>
          </cell>
          <cell r="AS35">
            <v>73.213259117720369</v>
          </cell>
          <cell r="AT35">
            <v>44166</v>
          </cell>
          <cell r="AU35">
            <v>75.410484339951822</v>
          </cell>
          <cell r="AV35">
            <v>44531</v>
          </cell>
          <cell r="AW35">
            <v>77.670515909279715</v>
          </cell>
          <cell r="BE35">
            <v>830676</v>
          </cell>
          <cell r="BF35">
            <v>0</v>
          </cell>
          <cell r="BG35">
            <v>830676</v>
          </cell>
          <cell r="BH35">
            <v>69.010218492979973</v>
          </cell>
          <cell r="BJ35">
            <v>830673.37000000011</v>
          </cell>
          <cell r="BK35">
            <v>69.010000000000005</v>
          </cell>
        </row>
        <row r="36">
          <cell r="A36">
            <v>20</v>
          </cell>
          <cell r="C36" t="str">
            <v>575MarketCenterOM (1)</v>
          </cell>
          <cell r="D36">
            <v>1555</v>
          </cell>
          <cell r="E36" t="str">
            <v>Trifacta Inc.</v>
          </cell>
          <cell r="F36" t="str">
            <v>Contract</v>
          </cell>
          <cell r="G36" t="str">
            <v>30-1100</v>
          </cell>
          <cell r="H36" t="str">
            <v>Office</v>
          </cell>
          <cell r="I36">
            <v>41722</v>
          </cell>
          <cell r="J36">
            <v>43555</v>
          </cell>
          <cell r="L36" t="str">
            <v>Yes</v>
          </cell>
          <cell r="M36">
            <v>42552</v>
          </cell>
          <cell r="N36">
            <v>12108</v>
          </cell>
          <cell r="O36">
            <v>811236</v>
          </cell>
          <cell r="P36">
            <v>696216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30924</v>
          </cell>
          <cell r="X36">
            <v>0</v>
          </cell>
          <cell r="Y36">
            <v>0</v>
          </cell>
          <cell r="AA36">
            <v>12108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N36">
            <v>42552</v>
          </cell>
          <cell r="AO36">
            <v>57.500495540138751</v>
          </cell>
          <cell r="AP36">
            <v>42826</v>
          </cell>
          <cell r="AQ36">
            <v>58.500495540138751</v>
          </cell>
          <cell r="AR36">
            <v>43191</v>
          </cell>
          <cell r="AS36">
            <v>59.500495540138751</v>
          </cell>
          <cell r="BE36">
            <v>696216</v>
          </cell>
          <cell r="BF36">
            <v>30924</v>
          </cell>
          <cell r="BG36">
            <v>727140</v>
          </cell>
          <cell r="BH36">
            <v>60.054509415262636</v>
          </cell>
          <cell r="BJ36">
            <v>811236</v>
          </cell>
          <cell r="BK36">
            <v>67</v>
          </cell>
        </row>
        <row r="37">
          <cell r="A37">
            <v>21</v>
          </cell>
          <cell r="C37" t="str">
            <v>575MarketCenterOM (1)</v>
          </cell>
          <cell r="D37">
            <v>1378</v>
          </cell>
          <cell r="E37" t="str">
            <v>Lewis P.R. Inc.</v>
          </cell>
          <cell r="F37" t="str">
            <v>Contract</v>
          </cell>
          <cell r="G37" t="str">
            <v>30-1200</v>
          </cell>
          <cell r="H37" t="str">
            <v>Office</v>
          </cell>
          <cell r="I37">
            <v>41000</v>
          </cell>
          <cell r="J37">
            <v>43190</v>
          </cell>
          <cell r="L37" t="str">
            <v>Yes</v>
          </cell>
          <cell r="M37">
            <v>42552</v>
          </cell>
          <cell r="N37">
            <v>12109</v>
          </cell>
          <cell r="O37">
            <v>811303</v>
          </cell>
          <cell r="P37">
            <v>514632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52080</v>
          </cell>
          <cell r="X37">
            <v>0</v>
          </cell>
          <cell r="Y37">
            <v>0</v>
          </cell>
          <cell r="AA37">
            <v>12109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N37">
            <v>42552</v>
          </cell>
          <cell r="AO37">
            <v>42.499958708398715</v>
          </cell>
          <cell r="AP37">
            <v>42826</v>
          </cell>
          <cell r="AQ37">
            <v>43.499876125196138</v>
          </cell>
          <cell r="BE37">
            <v>514632</v>
          </cell>
          <cell r="BF37">
            <v>52080</v>
          </cell>
          <cell r="BG37">
            <v>566712</v>
          </cell>
          <cell r="BH37">
            <v>46.800891898587828</v>
          </cell>
          <cell r="BJ37">
            <v>811303</v>
          </cell>
          <cell r="BK37">
            <v>67</v>
          </cell>
        </row>
        <row r="38">
          <cell r="A38">
            <v>22</v>
          </cell>
          <cell r="C38" t="str">
            <v>575MarketCenterOM (1)</v>
          </cell>
          <cell r="D38">
            <v>1614</v>
          </cell>
          <cell r="E38" t="str">
            <v>Namely</v>
          </cell>
          <cell r="F38" t="str">
            <v>Contract</v>
          </cell>
          <cell r="G38" t="str">
            <v>30-1300</v>
          </cell>
          <cell r="H38" t="str">
            <v>Office</v>
          </cell>
          <cell r="I38">
            <v>42491</v>
          </cell>
          <cell r="J38">
            <v>45077</v>
          </cell>
          <cell r="L38" t="str">
            <v>Yes</v>
          </cell>
          <cell r="M38">
            <v>42552</v>
          </cell>
          <cell r="N38">
            <v>12037</v>
          </cell>
          <cell r="O38">
            <v>806479</v>
          </cell>
          <cell r="P38">
            <v>854628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AA38">
            <v>12037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N38">
            <v>42552</v>
          </cell>
          <cell r="AO38">
            <v>71.000083077178701</v>
          </cell>
          <cell r="AP38">
            <v>42856</v>
          </cell>
          <cell r="AQ38">
            <v>73.129517321591763</v>
          </cell>
          <cell r="AR38">
            <v>43221</v>
          </cell>
          <cell r="AS38">
            <v>75.324748691534438</v>
          </cell>
          <cell r="AT38">
            <v>43586</v>
          </cell>
          <cell r="AU38">
            <v>77.58378333471795</v>
          </cell>
          <cell r="AV38">
            <v>43952</v>
          </cell>
          <cell r="AW38">
            <v>79.910608955719866</v>
          </cell>
          <cell r="AX38">
            <v>44317</v>
          </cell>
          <cell r="AY38">
            <v>82.308216332973331</v>
          </cell>
          <cell r="AZ38">
            <v>44682</v>
          </cell>
          <cell r="BA38">
            <v>84.778599318767135</v>
          </cell>
          <cell r="BE38">
            <v>854628</v>
          </cell>
          <cell r="BF38">
            <v>0</v>
          </cell>
          <cell r="BG38">
            <v>854628</v>
          </cell>
          <cell r="BH38">
            <v>71.000083077178701</v>
          </cell>
          <cell r="BJ38">
            <v>806479</v>
          </cell>
          <cell r="BK38">
            <v>67</v>
          </cell>
        </row>
        <row r="39">
          <cell r="A39">
            <v>23</v>
          </cell>
          <cell r="C39" t="str">
            <v>575MarketCenterOM (1)</v>
          </cell>
          <cell r="D39">
            <v>1457</v>
          </cell>
          <cell r="E39" t="str">
            <v>TIBCO Software, Inc.</v>
          </cell>
          <cell r="F39" t="str">
            <v>Contract</v>
          </cell>
          <cell r="G39" t="str">
            <v>30-1400</v>
          </cell>
          <cell r="H39" t="str">
            <v>Office</v>
          </cell>
          <cell r="I39">
            <v>40725</v>
          </cell>
          <cell r="J39">
            <v>43496</v>
          </cell>
          <cell r="L39" t="str">
            <v>Yes</v>
          </cell>
          <cell r="M39">
            <v>42552</v>
          </cell>
          <cell r="N39">
            <v>12108</v>
          </cell>
          <cell r="O39">
            <v>811236</v>
          </cell>
          <cell r="P39">
            <v>460104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52116</v>
          </cell>
          <cell r="X39">
            <v>0</v>
          </cell>
          <cell r="Y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12108</v>
          </cell>
          <cell r="AF39">
            <v>0</v>
          </cell>
          <cell r="AN39">
            <v>42552</v>
          </cell>
          <cell r="AO39">
            <v>38</v>
          </cell>
          <cell r="BE39">
            <v>460104</v>
          </cell>
          <cell r="BF39">
            <v>52116</v>
          </cell>
          <cell r="BG39">
            <v>512220</v>
          </cell>
          <cell r="BH39">
            <v>42.304261645193257</v>
          </cell>
          <cell r="BJ39">
            <v>811236</v>
          </cell>
          <cell r="BK39">
            <v>67</v>
          </cell>
        </row>
        <row r="40">
          <cell r="A40">
            <v>24</v>
          </cell>
          <cell r="C40" t="str">
            <v>575MarketCenterOM (1)</v>
          </cell>
          <cell r="D40">
            <v>1468</v>
          </cell>
          <cell r="E40" t="str">
            <v>TIBCO Software, Inc.</v>
          </cell>
          <cell r="F40" t="str">
            <v>Contract</v>
          </cell>
          <cell r="G40" t="str">
            <v>30-1500</v>
          </cell>
          <cell r="H40" t="str">
            <v>Office</v>
          </cell>
          <cell r="I40">
            <v>40725</v>
          </cell>
          <cell r="J40">
            <v>43496</v>
          </cell>
          <cell r="L40" t="str">
            <v>Yes</v>
          </cell>
          <cell r="M40">
            <v>42552</v>
          </cell>
          <cell r="N40">
            <v>7518</v>
          </cell>
          <cell r="O40">
            <v>503706</v>
          </cell>
          <cell r="P40">
            <v>308244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27840</v>
          </cell>
          <cell r="X40">
            <v>0</v>
          </cell>
          <cell r="Y40">
            <v>0</v>
          </cell>
          <cell r="AA40">
            <v>7518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N40">
            <v>42552</v>
          </cell>
          <cell r="AO40">
            <v>41.000798084596966</v>
          </cell>
          <cell r="BE40">
            <v>308244</v>
          </cell>
          <cell r="BF40">
            <v>27840</v>
          </cell>
          <cell r="BG40">
            <v>336084</v>
          </cell>
          <cell r="BH40">
            <v>44.703910614525142</v>
          </cell>
          <cell r="BJ40">
            <v>503706</v>
          </cell>
          <cell r="BK40">
            <v>67</v>
          </cell>
        </row>
        <row r="41">
          <cell r="A41">
            <v>25</v>
          </cell>
          <cell r="C41" t="str">
            <v>575MarketCenterOM (1)</v>
          </cell>
          <cell r="D41">
            <v>1539</v>
          </cell>
          <cell r="E41" t="str">
            <v>TIBCO Software, Inc.</v>
          </cell>
          <cell r="F41" t="str">
            <v>Contract</v>
          </cell>
          <cell r="G41" t="str">
            <v>30-1550</v>
          </cell>
          <cell r="H41" t="str">
            <v>Office</v>
          </cell>
          <cell r="I41">
            <v>40725</v>
          </cell>
          <cell r="J41">
            <v>43496</v>
          </cell>
          <cell r="L41" t="str">
            <v>Yes</v>
          </cell>
          <cell r="M41">
            <v>42552</v>
          </cell>
          <cell r="N41">
            <v>4592</v>
          </cell>
          <cell r="O41">
            <v>307664</v>
          </cell>
          <cell r="P41">
            <v>174492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19764</v>
          </cell>
          <cell r="X41">
            <v>0</v>
          </cell>
          <cell r="Y41">
            <v>0</v>
          </cell>
          <cell r="AA41">
            <v>4592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N41">
            <v>42552</v>
          </cell>
          <cell r="AO41">
            <v>37.999128919860624</v>
          </cell>
          <cell r="BE41">
            <v>174492</v>
          </cell>
          <cell r="BF41">
            <v>19764</v>
          </cell>
          <cell r="BG41">
            <v>194256</v>
          </cell>
          <cell r="BH41">
            <v>42.303135888501743</v>
          </cell>
          <cell r="BJ41">
            <v>307664</v>
          </cell>
          <cell r="BK41">
            <v>67</v>
          </cell>
        </row>
        <row r="42">
          <cell r="A42">
            <v>26</v>
          </cell>
          <cell r="C42" t="str">
            <v>575MarketCenterOM (1)</v>
          </cell>
          <cell r="D42">
            <v>1426</v>
          </cell>
          <cell r="E42" t="str">
            <v>Waggener Edstrom Worldwide, In</v>
          </cell>
          <cell r="F42" t="str">
            <v>Contract</v>
          </cell>
          <cell r="G42" t="str">
            <v>30-1600</v>
          </cell>
          <cell r="H42" t="str">
            <v>Office</v>
          </cell>
          <cell r="I42">
            <v>40969</v>
          </cell>
          <cell r="J42">
            <v>42794</v>
          </cell>
          <cell r="L42" t="str">
            <v>Yes</v>
          </cell>
          <cell r="M42">
            <v>42552</v>
          </cell>
          <cell r="N42">
            <v>5779</v>
          </cell>
          <cell r="O42">
            <v>404530</v>
          </cell>
          <cell r="P42">
            <v>260052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24876</v>
          </cell>
          <cell r="X42">
            <v>0</v>
          </cell>
          <cell r="Y42">
            <v>0</v>
          </cell>
          <cell r="AA42">
            <v>5779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N42">
            <v>42552</v>
          </cell>
          <cell r="AO42">
            <v>44.999480879044818</v>
          </cell>
          <cell r="BE42">
            <v>260052</v>
          </cell>
          <cell r="BF42">
            <v>24876</v>
          </cell>
          <cell r="BG42">
            <v>284928</v>
          </cell>
          <cell r="BH42">
            <v>49.304031839418585</v>
          </cell>
          <cell r="BJ42">
            <v>404530</v>
          </cell>
          <cell r="BK42">
            <v>70</v>
          </cell>
        </row>
        <row r="43">
          <cell r="A43">
            <v>27</v>
          </cell>
          <cell r="C43" t="str">
            <v>575MarketCenterOM (1)</v>
          </cell>
          <cell r="D43">
            <v>1514</v>
          </cell>
          <cell r="E43" t="str">
            <v>Telstra</v>
          </cell>
          <cell r="F43" t="str">
            <v>Contract</v>
          </cell>
          <cell r="G43" t="str">
            <v>30-1650</v>
          </cell>
          <cell r="H43" t="str">
            <v>Office</v>
          </cell>
          <cell r="I43">
            <v>41365</v>
          </cell>
          <cell r="J43">
            <v>43190</v>
          </cell>
          <cell r="L43" t="str">
            <v>Yes</v>
          </cell>
          <cell r="M43">
            <v>42552</v>
          </cell>
          <cell r="N43">
            <v>6330</v>
          </cell>
          <cell r="O43">
            <v>443100</v>
          </cell>
          <cell r="P43">
            <v>310176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23436</v>
          </cell>
          <cell r="X43">
            <v>0</v>
          </cell>
          <cell r="Y43">
            <v>0</v>
          </cell>
          <cell r="AA43">
            <v>6330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N43">
            <v>42552</v>
          </cell>
          <cell r="AO43">
            <v>49.000947867298578</v>
          </cell>
          <cell r="AP43">
            <v>42826</v>
          </cell>
          <cell r="AQ43">
            <v>50</v>
          </cell>
          <cell r="BE43">
            <v>310176</v>
          </cell>
          <cell r="BF43">
            <v>23436</v>
          </cell>
          <cell r="BG43">
            <v>333612</v>
          </cell>
          <cell r="BH43">
            <v>52.703317535545025</v>
          </cell>
          <cell r="BJ43">
            <v>443100</v>
          </cell>
          <cell r="BK43">
            <v>70</v>
          </cell>
        </row>
        <row r="44">
          <cell r="A44">
            <v>28</v>
          </cell>
          <cell r="C44" t="str">
            <v>575MarketCenterOM (1)</v>
          </cell>
          <cell r="D44">
            <v>1545</v>
          </cell>
          <cell r="E44" t="str">
            <v>Villarreal Hutner</v>
          </cell>
          <cell r="F44" t="str">
            <v>Contract</v>
          </cell>
          <cell r="G44" t="str">
            <v>30-1700</v>
          </cell>
          <cell r="H44" t="str">
            <v>Office</v>
          </cell>
          <cell r="I44">
            <v>41365</v>
          </cell>
          <cell r="J44">
            <v>43890</v>
          </cell>
          <cell r="L44" t="str">
            <v>Yes</v>
          </cell>
          <cell r="M44">
            <v>42552</v>
          </cell>
          <cell r="N44">
            <v>5727</v>
          </cell>
          <cell r="O44">
            <v>400890</v>
          </cell>
          <cell r="P44">
            <v>273168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21192</v>
          </cell>
          <cell r="X44">
            <v>0</v>
          </cell>
          <cell r="Y44">
            <v>0</v>
          </cell>
          <cell r="AA44">
            <v>5727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N44">
            <v>42552</v>
          </cell>
          <cell r="AO44">
            <v>47.698271346254586</v>
          </cell>
          <cell r="AP44">
            <v>42795</v>
          </cell>
          <cell r="AQ44">
            <v>48.691461498166582</v>
          </cell>
          <cell r="AR44">
            <v>43160</v>
          </cell>
          <cell r="AS44">
            <v>49.686746987951807</v>
          </cell>
          <cell r="AT44">
            <v>43525</v>
          </cell>
          <cell r="AU44">
            <v>50.679937139863803</v>
          </cell>
          <cell r="BE44">
            <v>273168</v>
          </cell>
          <cell r="BF44">
            <v>21192</v>
          </cell>
          <cell r="BG44">
            <v>294360</v>
          </cell>
          <cell r="BH44">
            <v>51.398638030382401</v>
          </cell>
          <cell r="BJ44">
            <v>400890</v>
          </cell>
          <cell r="BK44">
            <v>70</v>
          </cell>
        </row>
        <row r="45">
          <cell r="A45">
            <v>29</v>
          </cell>
          <cell r="C45" t="str">
            <v>575MarketCenterOM (1)</v>
          </cell>
          <cell r="D45">
            <v>1477</v>
          </cell>
          <cell r="E45" t="str">
            <v>LiveRail, Inc.</v>
          </cell>
          <cell r="F45" t="str">
            <v>Contract</v>
          </cell>
          <cell r="G45" t="str">
            <v>30-1750</v>
          </cell>
          <cell r="H45" t="str">
            <v>Office</v>
          </cell>
          <cell r="I45">
            <v>41122</v>
          </cell>
          <cell r="J45">
            <v>42947</v>
          </cell>
          <cell r="L45" t="str">
            <v>Yes</v>
          </cell>
          <cell r="M45">
            <v>42552</v>
          </cell>
          <cell r="N45">
            <v>6459</v>
          </cell>
          <cell r="O45">
            <v>452130</v>
          </cell>
          <cell r="P45">
            <v>306804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27780</v>
          </cell>
          <cell r="X45">
            <v>0</v>
          </cell>
          <cell r="Y45">
            <v>0</v>
          </cell>
          <cell r="AA45">
            <v>6459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N45">
            <v>42552</v>
          </cell>
          <cell r="AO45">
            <v>47.500232234091968</v>
          </cell>
          <cell r="AP45">
            <v>42583</v>
          </cell>
          <cell r="AQ45">
            <v>48.499767765908032</v>
          </cell>
          <cell r="BE45">
            <v>306804</v>
          </cell>
          <cell r="BF45">
            <v>27780</v>
          </cell>
          <cell r="BG45">
            <v>334584</v>
          </cell>
          <cell r="BH45">
            <v>51.801207617278216</v>
          </cell>
          <cell r="BJ45">
            <v>452130</v>
          </cell>
          <cell r="BK45">
            <v>70</v>
          </cell>
        </row>
        <row r="46">
          <cell r="A46">
            <v>30</v>
          </cell>
          <cell r="C46" t="str">
            <v>575MarketCenterOM (1)</v>
          </cell>
          <cell r="D46">
            <v>1471</v>
          </cell>
          <cell r="E46" t="str">
            <v>Commonwealth of Australia</v>
          </cell>
          <cell r="F46" t="str">
            <v>Contract</v>
          </cell>
          <cell r="G46" t="str">
            <v>30-1800</v>
          </cell>
          <cell r="H46" t="str">
            <v>Office</v>
          </cell>
          <cell r="I46">
            <v>40269</v>
          </cell>
          <cell r="J46">
            <v>42521</v>
          </cell>
          <cell r="L46" t="str">
            <v>No</v>
          </cell>
          <cell r="M46" t="str">
            <v>Expired</v>
          </cell>
          <cell r="N46">
            <v>3999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3999</v>
          </cell>
          <cell r="AE46">
            <v>0</v>
          </cell>
          <cell r="AF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J46">
            <v>0</v>
          </cell>
          <cell r="BK46">
            <v>0</v>
          </cell>
        </row>
        <row r="47">
          <cell r="A47">
            <v>31</v>
          </cell>
          <cell r="C47" t="str">
            <v>575MarketCenterOM (1)</v>
          </cell>
          <cell r="D47">
            <v>1677</v>
          </cell>
          <cell r="E47" t="str">
            <v>Commonwealth of Australia</v>
          </cell>
          <cell r="F47" t="str">
            <v>Contract</v>
          </cell>
          <cell r="G47" t="str">
            <v>30-1800</v>
          </cell>
          <cell r="H47" t="str">
            <v>Option</v>
          </cell>
          <cell r="I47">
            <v>42522</v>
          </cell>
          <cell r="J47">
            <v>44347</v>
          </cell>
          <cell r="L47" t="str">
            <v>Yes</v>
          </cell>
          <cell r="M47">
            <v>42552</v>
          </cell>
          <cell r="N47">
            <v>3975</v>
          </cell>
          <cell r="O47">
            <v>278250</v>
          </cell>
          <cell r="P47">
            <v>258372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AA47">
            <v>3975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N47">
            <v>42552</v>
          </cell>
          <cell r="AO47">
            <v>64.999245283018865</v>
          </cell>
          <cell r="AP47">
            <v>42887</v>
          </cell>
          <cell r="AQ47">
            <v>66.949433962264152</v>
          </cell>
          <cell r="AR47">
            <v>43252</v>
          </cell>
          <cell r="AS47">
            <v>68.959999999999994</v>
          </cell>
          <cell r="AT47">
            <v>43617</v>
          </cell>
          <cell r="AU47">
            <v>71.030943396226419</v>
          </cell>
          <cell r="AV47">
            <v>43983</v>
          </cell>
          <cell r="AW47">
            <v>73.159245283018862</v>
          </cell>
          <cell r="BE47">
            <v>258372</v>
          </cell>
          <cell r="BF47">
            <v>0</v>
          </cell>
          <cell r="BG47">
            <v>258372</v>
          </cell>
          <cell r="BH47">
            <v>64.999245283018865</v>
          </cell>
          <cell r="BJ47">
            <v>278250</v>
          </cell>
          <cell r="BK47">
            <v>70</v>
          </cell>
        </row>
        <row r="48">
          <cell r="A48">
            <v>32</v>
          </cell>
          <cell r="C48" t="str">
            <v>575MarketCenterOM (1)</v>
          </cell>
          <cell r="D48">
            <v>1511</v>
          </cell>
          <cell r="E48" t="str">
            <v>Clayton Partners</v>
          </cell>
          <cell r="F48" t="str">
            <v>Contract</v>
          </cell>
          <cell r="G48" t="str">
            <v>30-1825</v>
          </cell>
          <cell r="H48" t="str">
            <v>Office</v>
          </cell>
          <cell r="I48">
            <v>41334</v>
          </cell>
          <cell r="J48">
            <v>42429</v>
          </cell>
          <cell r="L48" t="str">
            <v>No</v>
          </cell>
          <cell r="M48" t="str">
            <v>Expired</v>
          </cell>
          <cell r="N48">
            <v>1131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1131</v>
          </cell>
          <cell r="AE48">
            <v>0</v>
          </cell>
          <cell r="AF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J48">
            <v>0</v>
          </cell>
          <cell r="BK48">
            <v>0</v>
          </cell>
        </row>
        <row r="49">
          <cell r="A49">
            <v>33</v>
          </cell>
          <cell r="C49" t="str">
            <v>575MarketCenterOM (1)</v>
          </cell>
          <cell r="D49">
            <v>1675</v>
          </cell>
          <cell r="E49" t="str">
            <v>Clayton Partners</v>
          </cell>
          <cell r="F49" t="str">
            <v>Contract</v>
          </cell>
          <cell r="G49" t="str">
            <v>30-1825</v>
          </cell>
          <cell r="H49" t="str">
            <v>Option</v>
          </cell>
          <cell r="I49">
            <v>42430</v>
          </cell>
          <cell r="J49">
            <v>43069</v>
          </cell>
          <cell r="L49" t="str">
            <v>Yes</v>
          </cell>
          <cell r="M49">
            <v>42552</v>
          </cell>
          <cell r="N49">
            <v>1123</v>
          </cell>
          <cell r="O49">
            <v>78610</v>
          </cell>
          <cell r="P49">
            <v>72996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AA49">
            <v>1123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N49">
            <v>42552</v>
          </cell>
          <cell r="AO49">
            <v>65.000890471950129</v>
          </cell>
          <cell r="AP49">
            <v>42795</v>
          </cell>
          <cell r="AQ49">
            <v>66.945681211041858</v>
          </cell>
          <cell r="BE49">
            <v>72996</v>
          </cell>
          <cell r="BF49">
            <v>0</v>
          </cell>
          <cell r="BG49">
            <v>72996</v>
          </cell>
          <cell r="BH49">
            <v>65.000890471950129</v>
          </cell>
          <cell r="BJ49">
            <v>78610</v>
          </cell>
          <cell r="BK49">
            <v>70</v>
          </cell>
        </row>
        <row r="50">
          <cell r="A50">
            <v>34</v>
          </cell>
          <cell r="C50" t="str">
            <v>575MarketCenterOM (1)</v>
          </cell>
          <cell r="D50">
            <v>1247</v>
          </cell>
          <cell r="E50" t="str">
            <v>CA Wellness Found.</v>
          </cell>
          <cell r="F50" t="str">
            <v>Contract</v>
          </cell>
          <cell r="G50" t="str">
            <v>30-1850</v>
          </cell>
          <cell r="H50" t="str">
            <v>Office</v>
          </cell>
          <cell r="I50">
            <v>41244</v>
          </cell>
          <cell r="J50">
            <v>43069</v>
          </cell>
          <cell r="L50" t="str">
            <v>Yes</v>
          </cell>
          <cell r="M50">
            <v>42552</v>
          </cell>
          <cell r="N50">
            <v>6202</v>
          </cell>
          <cell r="O50">
            <v>434140</v>
          </cell>
          <cell r="P50">
            <v>260484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22968</v>
          </cell>
          <cell r="X50">
            <v>0</v>
          </cell>
          <cell r="Y50">
            <v>0</v>
          </cell>
          <cell r="AA50">
            <v>6202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N50">
            <v>42552</v>
          </cell>
          <cell r="AO50">
            <v>42</v>
          </cell>
          <cell r="AP50">
            <v>42705</v>
          </cell>
          <cell r="AQ50">
            <v>43.000322476620447</v>
          </cell>
          <cell r="BE50">
            <v>260484</v>
          </cell>
          <cell r="BF50">
            <v>22968</v>
          </cell>
          <cell r="BG50">
            <v>283452</v>
          </cell>
          <cell r="BH50">
            <v>45.70332150919058</v>
          </cell>
          <cell r="BJ50">
            <v>434140</v>
          </cell>
          <cell r="BK50">
            <v>70</v>
          </cell>
        </row>
        <row r="51">
          <cell r="A51">
            <v>35</v>
          </cell>
          <cell r="C51" t="str">
            <v>575MarketCenterOM (1)</v>
          </cell>
          <cell r="D51">
            <v>1556</v>
          </cell>
          <cell r="E51" t="str">
            <v>China Daily USA</v>
          </cell>
          <cell r="F51" t="str">
            <v>Contract</v>
          </cell>
          <cell r="G51" t="str">
            <v>30-1875</v>
          </cell>
          <cell r="H51" t="str">
            <v>Office</v>
          </cell>
          <cell r="I51">
            <v>41640</v>
          </cell>
          <cell r="J51">
            <v>43465</v>
          </cell>
          <cell r="L51" t="str">
            <v>Yes</v>
          </cell>
          <cell r="M51">
            <v>42552</v>
          </cell>
          <cell r="N51">
            <v>853</v>
          </cell>
          <cell r="O51">
            <v>59710</v>
          </cell>
          <cell r="P51">
            <v>37536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2172</v>
          </cell>
          <cell r="X51">
            <v>0</v>
          </cell>
          <cell r="Y51">
            <v>0</v>
          </cell>
          <cell r="AA51">
            <v>853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N51">
            <v>42552</v>
          </cell>
          <cell r="AO51">
            <v>44.004689331770223</v>
          </cell>
          <cell r="AP51">
            <v>42736</v>
          </cell>
          <cell r="AQ51">
            <v>45.003516998827664</v>
          </cell>
          <cell r="AR51">
            <v>43101</v>
          </cell>
          <cell r="AS51">
            <v>46.002344665885111</v>
          </cell>
          <cell r="BE51">
            <v>37536</v>
          </cell>
          <cell r="BF51">
            <v>2172</v>
          </cell>
          <cell r="BG51">
            <v>39708</v>
          </cell>
          <cell r="BH51">
            <v>46.550996483001171</v>
          </cell>
          <cell r="BJ51">
            <v>59710</v>
          </cell>
          <cell r="BK51">
            <v>70</v>
          </cell>
        </row>
        <row r="52">
          <cell r="A52">
            <v>36</v>
          </cell>
          <cell r="C52" t="str">
            <v>575MarketCenterOM (1)</v>
          </cell>
          <cell r="D52">
            <v>1478</v>
          </cell>
          <cell r="E52" t="str">
            <v>Judge Group</v>
          </cell>
          <cell r="F52" t="str">
            <v>Contract</v>
          </cell>
          <cell r="G52" t="str">
            <v>30-1900</v>
          </cell>
          <cell r="H52" t="str">
            <v>Office</v>
          </cell>
          <cell r="I52">
            <v>41091</v>
          </cell>
          <cell r="J52">
            <v>42916</v>
          </cell>
          <cell r="L52" t="str">
            <v>Yes</v>
          </cell>
          <cell r="M52">
            <v>42552</v>
          </cell>
          <cell r="N52">
            <v>3773</v>
          </cell>
          <cell r="O52">
            <v>264110</v>
          </cell>
          <cell r="P52">
            <v>162240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16248</v>
          </cell>
          <cell r="X52">
            <v>0</v>
          </cell>
          <cell r="Y52">
            <v>0</v>
          </cell>
          <cell r="AA52">
            <v>3773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N52">
            <v>42552</v>
          </cell>
          <cell r="AO52">
            <v>43.00026504108137</v>
          </cell>
          <cell r="BE52">
            <v>162240</v>
          </cell>
          <cell r="BF52">
            <v>16248</v>
          </cell>
          <cell r="BG52">
            <v>178488</v>
          </cell>
          <cell r="BH52">
            <v>47.306652531142326</v>
          </cell>
          <cell r="BJ52">
            <v>264110</v>
          </cell>
          <cell r="BK52">
            <v>70</v>
          </cell>
        </row>
        <row r="53">
          <cell r="A53">
            <v>37</v>
          </cell>
          <cell r="C53" t="str">
            <v>575MarketCenterOM (1)</v>
          </cell>
          <cell r="D53">
            <v>1260</v>
          </cell>
          <cell r="E53" t="str">
            <v>Decker Communications</v>
          </cell>
          <cell r="F53" t="str">
            <v>Contract</v>
          </cell>
          <cell r="G53" t="str">
            <v>30-1925/1</v>
          </cell>
          <cell r="H53" t="str">
            <v>Office</v>
          </cell>
          <cell r="I53">
            <v>40725</v>
          </cell>
          <cell r="J53">
            <v>42551</v>
          </cell>
          <cell r="L53" t="str">
            <v>No</v>
          </cell>
          <cell r="M53" t="str">
            <v>Expired</v>
          </cell>
          <cell r="N53">
            <v>8389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8389</v>
          </cell>
          <cell r="AF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J53">
            <v>0</v>
          </cell>
          <cell r="BK53">
            <v>0</v>
          </cell>
        </row>
        <row r="54">
          <cell r="A54">
            <v>38</v>
          </cell>
          <cell r="C54" t="str">
            <v>575MarketCenterOM (1)</v>
          </cell>
          <cell r="D54">
            <v>1694</v>
          </cell>
          <cell r="E54" t="str">
            <v>Decker (Renewal)</v>
          </cell>
          <cell r="F54" t="str">
            <v>Contract</v>
          </cell>
          <cell r="G54" t="str">
            <v>30-1925/1</v>
          </cell>
          <cell r="H54" t="str">
            <v>Office</v>
          </cell>
          <cell r="I54">
            <v>42552</v>
          </cell>
          <cell r="J54">
            <v>44377</v>
          </cell>
          <cell r="L54" t="str">
            <v>Yes</v>
          </cell>
          <cell r="M54">
            <v>42552</v>
          </cell>
          <cell r="N54">
            <v>8389</v>
          </cell>
          <cell r="O54">
            <v>587230</v>
          </cell>
          <cell r="P54">
            <v>587232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-48936</v>
          </cell>
          <cell r="V54">
            <v>-146807</v>
          </cell>
          <cell r="W54">
            <v>0</v>
          </cell>
          <cell r="X54">
            <v>0</v>
          </cell>
          <cell r="Y54">
            <v>0</v>
          </cell>
          <cell r="AA54">
            <v>8389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N54">
            <v>42552</v>
          </cell>
          <cell r="AO54">
            <v>70.000238407438317</v>
          </cell>
          <cell r="AP54">
            <v>42917</v>
          </cell>
          <cell r="AQ54">
            <v>72.100131124091078</v>
          </cell>
          <cell r="AR54">
            <v>43282</v>
          </cell>
          <cell r="AS54">
            <v>74.260102515198469</v>
          </cell>
          <cell r="AT54">
            <v>43647</v>
          </cell>
          <cell r="AU54">
            <v>76.490165693169629</v>
          </cell>
          <cell r="AV54">
            <v>44013</v>
          </cell>
          <cell r="AW54">
            <v>78.790320658004532</v>
          </cell>
          <cell r="BE54">
            <v>587232</v>
          </cell>
          <cell r="BF54">
            <v>0</v>
          </cell>
          <cell r="BG54">
            <v>587232</v>
          </cell>
          <cell r="BH54">
            <v>70.000238407438317</v>
          </cell>
          <cell r="BJ54">
            <v>587230</v>
          </cell>
          <cell r="BK54">
            <v>70</v>
          </cell>
        </row>
        <row r="55">
          <cell r="A55">
            <v>39</v>
          </cell>
          <cell r="C55" t="str">
            <v>575MarketCenterOM (1)</v>
          </cell>
          <cell r="D55">
            <v>1143</v>
          </cell>
          <cell r="E55" t="str">
            <v>Bogdan &amp; Frasco</v>
          </cell>
          <cell r="F55" t="str">
            <v>Contract</v>
          </cell>
          <cell r="G55" t="str">
            <v>30-2000</v>
          </cell>
          <cell r="H55" t="str">
            <v>Office</v>
          </cell>
          <cell r="I55">
            <v>42278</v>
          </cell>
          <cell r="J55">
            <v>43434</v>
          </cell>
          <cell r="L55" t="str">
            <v>Yes</v>
          </cell>
          <cell r="M55">
            <v>42552</v>
          </cell>
          <cell r="N55">
            <v>3307</v>
          </cell>
          <cell r="O55">
            <v>231490</v>
          </cell>
          <cell r="P55">
            <v>185196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AA55">
            <v>3307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N55">
            <v>42552</v>
          </cell>
          <cell r="AO55">
            <v>56.001209555488359</v>
          </cell>
          <cell r="AP55">
            <v>42644</v>
          </cell>
          <cell r="AQ55">
            <v>57.681282128817656</v>
          </cell>
          <cell r="AR55">
            <v>43009</v>
          </cell>
          <cell r="AS55">
            <v>59.408527366192921</v>
          </cell>
          <cell r="AT55">
            <v>43374</v>
          </cell>
          <cell r="AU55">
            <v>61.190202600544303</v>
          </cell>
          <cell r="BE55">
            <v>185196</v>
          </cell>
          <cell r="BF55">
            <v>0</v>
          </cell>
          <cell r="BG55">
            <v>185196</v>
          </cell>
          <cell r="BH55">
            <v>56.001209555488359</v>
          </cell>
          <cell r="BJ55">
            <v>231490</v>
          </cell>
          <cell r="BK55">
            <v>70</v>
          </cell>
        </row>
        <row r="56">
          <cell r="A56">
            <v>40</v>
          </cell>
          <cell r="C56" t="str">
            <v>575MarketCenterOM (1)</v>
          </cell>
          <cell r="D56">
            <v>1615</v>
          </cell>
          <cell r="E56" t="str">
            <v>Muddy Waters</v>
          </cell>
          <cell r="F56" t="str">
            <v>Contract</v>
          </cell>
          <cell r="G56" t="str">
            <v>30-2028</v>
          </cell>
          <cell r="H56" t="str">
            <v>Office</v>
          </cell>
          <cell r="I56">
            <v>42248</v>
          </cell>
          <cell r="J56">
            <v>44074</v>
          </cell>
          <cell r="L56" t="str">
            <v>Yes</v>
          </cell>
          <cell r="M56">
            <v>42552</v>
          </cell>
          <cell r="N56">
            <v>2507</v>
          </cell>
          <cell r="O56">
            <v>175490</v>
          </cell>
          <cell r="P56">
            <v>167964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AA56">
            <v>2507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N56">
            <v>42552</v>
          </cell>
          <cell r="AO56">
            <v>66.998005584363781</v>
          </cell>
          <cell r="AP56">
            <v>42614</v>
          </cell>
          <cell r="AQ56">
            <v>69.008376545672121</v>
          </cell>
          <cell r="AR56">
            <v>42979</v>
          </cell>
          <cell r="AS56">
            <v>71.08097327483047</v>
          </cell>
          <cell r="AT56">
            <v>43344</v>
          </cell>
          <cell r="AU56">
            <v>73.211009174311926</v>
          </cell>
          <cell r="AV56">
            <v>43709</v>
          </cell>
          <cell r="AW56">
            <v>75.408057439170321</v>
          </cell>
          <cell r="BE56">
            <v>167964</v>
          </cell>
          <cell r="BF56">
            <v>0</v>
          </cell>
          <cell r="BG56">
            <v>167964</v>
          </cell>
          <cell r="BH56">
            <v>66.998005584363781</v>
          </cell>
          <cell r="BJ56">
            <v>175490</v>
          </cell>
          <cell r="BK56">
            <v>70</v>
          </cell>
        </row>
        <row r="57">
          <cell r="A57">
            <v>41</v>
          </cell>
          <cell r="C57" t="str">
            <v>575MarketCenterOM (1)</v>
          </cell>
          <cell r="D57">
            <v>1479</v>
          </cell>
          <cell r="E57" t="str">
            <v>Asiana Airlines</v>
          </cell>
          <cell r="F57" t="str">
            <v>Contract</v>
          </cell>
          <cell r="G57" t="str">
            <v>30-2050</v>
          </cell>
          <cell r="H57" t="str">
            <v>Office</v>
          </cell>
          <cell r="I57">
            <v>41061</v>
          </cell>
          <cell r="J57">
            <v>43616</v>
          </cell>
          <cell r="L57" t="str">
            <v>Yes</v>
          </cell>
          <cell r="M57">
            <v>42552</v>
          </cell>
          <cell r="N57">
            <v>2101</v>
          </cell>
          <cell r="O57">
            <v>147070</v>
          </cell>
          <cell r="P57">
            <v>94548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9048</v>
          </cell>
          <cell r="X57">
            <v>0</v>
          </cell>
          <cell r="Y57">
            <v>0</v>
          </cell>
          <cell r="AA57">
            <v>2101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N57">
            <v>42552</v>
          </cell>
          <cell r="AO57">
            <v>45.001427891480247</v>
          </cell>
          <cell r="AP57">
            <v>42887</v>
          </cell>
          <cell r="AQ57">
            <v>46.000951927653496</v>
          </cell>
          <cell r="AR57">
            <v>43252</v>
          </cell>
          <cell r="AS57">
            <v>47.000475963826752</v>
          </cell>
          <cell r="BE57">
            <v>94548</v>
          </cell>
          <cell r="BF57">
            <v>9048</v>
          </cell>
          <cell r="BG57">
            <v>103596</v>
          </cell>
          <cell r="BH57">
            <v>49.307948595906709</v>
          </cell>
          <cell r="BJ57">
            <v>147070</v>
          </cell>
          <cell r="BK57">
            <v>70</v>
          </cell>
        </row>
        <row r="58">
          <cell r="A58">
            <v>42</v>
          </cell>
          <cell r="C58" t="str">
            <v>575MarketCenterOM (1)</v>
          </cell>
          <cell r="D58">
            <v>1582</v>
          </cell>
          <cell r="E58" t="str">
            <v>Employee Benefit Solutions</v>
          </cell>
          <cell r="F58" t="str">
            <v>Contract</v>
          </cell>
          <cell r="G58" t="str">
            <v>30-2075</v>
          </cell>
          <cell r="H58" t="str">
            <v>Office</v>
          </cell>
          <cell r="I58">
            <v>41791</v>
          </cell>
          <cell r="J58">
            <v>42521</v>
          </cell>
          <cell r="L58" t="str">
            <v>No</v>
          </cell>
          <cell r="M58" t="str">
            <v>Expired</v>
          </cell>
          <cell r="N58">
            <v>775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AA58">
            <v>0</v>
          </cell>
          <cell r="AB58">
            <v>0</v>
          </cell>
          <cell r="AC58">
            <v>775</v>
          </cell>
          <cell r="AD58">
            <v>0</v>
          </cell>
          <cell r="AE58">
            <v>0</v>
          </cell>
          <cell r="AF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J58">
            <v>0</v>
          </cell>
          <cell r="BK58">
            <v>0</v>
          </cell>
        </row>
        <row r="59">
          <cell r="A59">
            <v>43</v>
          </cell>
          <cell r="C59" t="str">
            <v>575MarketCenterOM (1)</v>
          </cell>
          <cell r="D59">
            <v>1540</v>
          </cell>
          <cell r="E59" t="str">
            <v>Meyers, Nave, Riback, Sliver</v>
          </cell>
          <cell r="F59" t="str">
            <v>Contract</v>
          </cell>
          <cell r="G59" t="str">
            <v>30-2080</v>
          </cell>
          <cell r="H59" t="str">
            <v>Office</v>
          </cell>
          <cell r="I59">
            <v>41365</v>
          </cell>
          <cell r="J59">
            <v>43190</v>
          </cell>
          <cell r="L59" t="str">
            <v>Yes</v>
          </cell>
          <cell r="M59">
            <v>42552</v>
          </cell>
          <cell r="N59">
            <v>3500</v>
          </cell>
          <cell r="O59">
            <v>245000</v>
          </cell>
          <cell r="P59">
            <v>162756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12912</v>
          </cell>
          <cell r="X59">
            <v>0</v>
          </cell>
          <cell r="Y59">
            <v>0</v>
          </cell>
          <cell r="AA59">
            <v>3500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N59">
            <v>42552</v>
          </cell>
          <cell r="AO59">
            <v>46.501714285714286</v>
          </cell>
          <cell r="AP59">
            <v>42826</v>
          </cell>
          <cell r="AQ59">
            <v>47.499428571428574</v>
          </cell>
          <cell r="BE59">
            <v>162756</v>
          </cell>
          <cell r="BF59">
            <v>12912</v>
          </cell>
          <cell r="BG59">
            <v>175668</v>
          </cell>
          <cell r="BH59">
            <v>50.190857142857141</v>
          </cell>
          <cell r="BJ59">
            <v>245000</v>
          </cell>
          <cell r="BK59">
            <v>70</v>
          </cell>
        </row>
        <row r="60">
          <cell r="A60">
            <v>44</v>
          </cell>
          <cell r="C60" t="str">
            <v>575MarketCenterOM (1)</v>
          </cell>
          <cell r="D60">
            <v>1053</v>
          </cell>
          <cell r="E60" t="str">
            <v>Holland-Parlette</v>
          </cell>
          <cell r="F60" t="str">
            <v>Contract</v>
          </cell>
          <cell r="G60" t="str">
            <v>30-2100</v>
          </cell>
          <cell r="H60" t="str">
            <v>Office</v>
          </cell>
          <cell r="I60">
            <v>41518</v>
          </cell>
          <cell r="J60">
            <v>43343</v>
          </cell>
          <cell r="L60" t="str">
            <v>Yes</v>
          </cell>
          <cell r="M60">
            <v>42552</v>
          </cell>
          <cell r="N60">
            <v>8512</v>
          </cell>
          <cell r="O60">
            <v>595840</v>
          </cell>
          <cell r="P60">
            <v>348996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21768</v>
          </cell>
          <cell r="X60">
            <v>0</v>
          </cell>
          <cell r="Y60">
            <v>0</v>
          </cell>
          <cell r="AA60">
            <v>8512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N60">
            <v>42552</v>
          </cell>
          <cell r="AO60">
            <v>41.00046992481203</v>
          </cell>
          <cell r="AP60">
            <v>42614</v>
          </cell>
          <cell r="AQ60">
            <v>42</v>
          </cell>
          <cell r="AR60">
            <v>42979</v>
          </cell>
          <cell r="AS60">
            <v>42.99953007518797</v>
          </cell>
          <cell r="BE60">
            <v>348996</v>
          </cell>
          <cell r="BF60">
            <v>21768</v>
          </cell>
          <cell r="BG60">
            <v>370764</v>
          </cell>
          <cell r="BH60">
            <v>43.557800751879697</v>
          </cell>
          <cell r="BJ60">
            <v>595840</v>
          </cell>
          <cell r="BK60">
            <v>70</v>
          </cell>
        </row>
        <row r="61">
          <cell r="A61">
            <v>45</v>
          </cell>
          <cell r="C61" t="str">
            <v>575MarketCenterOM (1)</v>
          </cell>
          <cell r="D61">
            <v>1619</v>
          </cell>
          <cell r="E61" t="str">
            <v>Building Storage</v>
          </cell>
          <cell r="F61" t="str">
            <v>Speculative</v>
          </cell>
          <cell r="G61" t="str">
            <v>30-2100A/</v>
          </cell>
          <cell r="H61" t="str">
            <v>Industrial</v>
          </cell>
          <cell r="I61">
            <v>42005</v>
          </cell>
          <cell r="J61">
            <v>78163</v>
          </cell>
          <cell r="L61" t="str">
            <v>No</v>
          </cell>
          <cell r="M61">
            <v>42552</v>
          </cell>
          <cell r="N61">
            <v>104</v>
          </cell>
          <cell r="O61">
            <v>2496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AA61">
            <v>104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N61">
            <v>42552</v>
          </cell>
          <cell r="AO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J61">
            <v>2496</v>
          </cell>
          <cell r="BK61">
            <v>24</v>
          </cell>
        </row>
        <row r="62">
          <cell r="A62">
            <v>46</v>
          </cell>
          <cell r="C62" t="str">
            <v>575MarketCenterOM (1)</v>
          </cell>
          <cell r="D62">
            <v>1480</v>
          </cell>
          <cell r="E62" t="str">
            <v>A.G.E.</v>
          </cell>
          <cell r="F62" t="str">
            <v>Contract</v>
          </cell>
          <cell r="G62" t="str">
            <v>30-2150</v>
          </cell>
          <cell r="H62" t="str">
            <v>Office</v>
          </cell>
          <cell r="I62">
            <v>41122</v>
          </cell>
          <cell r="J62">
            <v>42947</v>
          </cell>
          <cell r="L62" t="str">
            <v>Yes</v>
          </cell>
          <cell r="M62">
            <v>42552</v>
          </cell>
          <cell r="N62">
            <v>3634</v>
          </cell>
          <cell r="O62">
            <v>254380</v>
          </cell>
          <cell r="P62">
            <v>127188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13440</v>
          </cell>
          <cell r="X62">
            <v>0</v>
          </cell>
          <cell r="Y62">
            <v>0</v>
          </cell>
          <cell r="AA62">
            <v>3634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N62">
            <v>42552</v>
          </cell>
          <cell r="AO62">
            <v>34.999449642267471</v>
          </cell>
          <cell r="AP62">
            <v>42583</v>
          </cell>
          <cell r="AQ62">
            <v>36</v>
          </cell>
          <cell r="BE62">
            <v>127188</v>
          </cell>
          <cell r="BF62">
            <v>13440</v>
          </cell>
          <cell r="BG62">
            <v>140628</v>
          </cell>
          <cell r="BH62">
            <v>38.697853604843147</v>
          </cell>
          <cell r="BJ62">
            <v>254380</v>
          </cell>
          <cell r="BK62">
            <v>70</v>
          </cell>
        </row>
        <row r="63">
          <cell r="A63">
            <v>47</v>
          </cell>
          <cell r="C63" t="str">
            <v>575MarketCenterOM (1)</v>
          </cell>
          <cell r="D63">
            <v>1365</v>
          </cell>
          <cell r="E63" t="str">
            <v>Cozen O'Connor</v>
          </cell>
          <cell r="F63" t="str">
            <v>Contract</v>
          </cell>
          <cell r="G63" t="str">
            <v>30-2200</v>
          </cell>
          <cell r="H63" t="str">
            <v>Office</v>
          </cell>
          <cell r="I63">
            <v>40787</v>
          </cell>
          <cell r="J63">
            <v>42613</v>
          </cell>
          <cell r="L63" t="str">
            <v>Yes</v>
          </cell>
          <cell r="M63">
            <v>42552</v>
          </cell>
          <cell r="N63">
            <v>11755</v>
          </cell>
          <cell r="O63">
            <v>846360</v>
          </cell>
          <cell r="P63">
            <v>446688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55416</v>
          </cell>
          <cell r="X63">
            <v>0</v>
          </cell>
          <cell r="Y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11755</v>
          </cell>
          <cell r="AF63">
            <v>0</v>
          </cell>
          <cell r="AN63">
            <v>42552</v>
          </cell>
          <cell r="AO63">
            <v>37.999829859634197</v>
          </cell>
          <cell r="BE63">
            <v>446688</v>
          </cell>
          <cell r="BF63">
            <v>55416</v>
          </cell>
          <cell r="BG63">
            <v>502104</v>
          </cell>
          <cell r="BH63">
            <v>42.714079115270096</v>
          </cell>
          <cell r="BJ63">
            <v>846360</v>
          </cell>
          <cell r="BK63">
            <v>72</v>
          </cell>
        </row>
        <row r="64">
          <cell r="A64">
            <v>48</v>
          </cell>
          <cell r="C64" t="str">
            <v>575MarketCenterOM (1)</v>
          </cell>
          <cell r="D64">
            <v>1691</v>
          </cell>
          <cell r="E64" t="str">
            <v>*VACANT</v>
          </cell>
          <cell r="F64" t="str">
            <v>Speculative</v>
          </cell>
          <cell r="G64" t="str">
            <v>30-2200</v>
          </cell>
          <cell r="H64" t="str">
            <v>Office</v>
          </cell>
          <cell r="I64">
            <v>42917</v>
          </cell>
          <cell r="J64">
            <v>45473</v>
          </cell>
          <cell r="L64" t="str">
            <v>No</v>
          </cell>
          <cell r="M64">
            <v>42917</v>
          </cell>
          <cell r="N64">
            <v>11683</v>
          </cell>
          <cell r="O64">
            <v>866411.27999999991</v>
          </cell>
          <cell r="P64">
            <v>866412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-72201</v>
          </cell>
          <cell r="V64">
            <v>-216603</v>
          </cell>
          <cell r="W64">
            <v>0</v>
          </cell>
          <cell r="X64">
            <v>0</v>
          </cell>
          <cell r="Y64">
            <v>0</v>
          </cell>
          <cell r="AA64">
            <v>11683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N64">
            <v>42917</v>
          </cell>
          <cell r="AO64">
            <v>74.160061628006503</v>
          </cell>
          <cell r="AP64">
            <v>43282</v>
          </cell>
          <cell r="AQ64">
            <v>76.384832662843451</v>
          </cell>
          <cell r="AR64">
            <v>43647</v>
          </cell>
          <cell r="AS64">
            <v>78.676367371394335</v>
          </cell>
          <cell r="AT64">
            <v>44013</v>
          </cell>
          <cell r="AU64">
            <v>81.036720020542674</v>
          </cell>
          <cell r="AV64">
            <v>44378</v>
          </cell>
          <cell r="AW64">
            <v>83.467944877171959</v>
          </cell>
          <cell r="AX64">
            <v>44743</v>
          </cell>
          <cell r="AY64">
            <v>85.972096208165709</v>
          </cell>
          <cell r="AZ64">
            <v>45108</v>
          </cell>
          <cell r="BA64">
            <v>88.550201146965676</v>
          </cell>
          <cell r="BE64">
            <v>866412</v>
          </cell>
          <cell r="BF64">
            <v>0</v>
          </cell>
          <cell r="BG64">
            <v>866412</v>
          </cell>
          <cell r="BH64">
            <v>74.160061628006503</v>
          </cell>
          <cell r="BJ64">
            <v>866411.27999999991</v>
          </cell>
          <cell r="BK64">
            <v>74.16</v>
          </cell>
        </row>
        <row r="65">
          <cell r="A65">
            <v>49</v>
          </cell>
          <cell r="C65" t="str">
            <v>575MarketCenterOM (1)</v>
          </cell>
          <cell r="D65">
            <v>1451</v>
          </cell>
          <cell r="E65" t="str">
            <v>Hooper, Lundy &amp; Bookman</v>
          </cell>
          <cell r="F65" t="str">
            <v>Contract</v>
          </cell>
          <cell r="G65" t="str">
            <v>30-2300</v>
          </cell>
          <cell r="H65" t="str">
            <v>Office</v>
          </cell>
          <cell r="I65">
            <v>41883</v>
          </cell>
          <cell r="J65">
            <v>43708</v>
          </cell>
          <cell r="L65" t="str">
            <v>Yes</v>
          </cell>
          <cell r="M65">
            <v>42552</v>
          </cell>
          <cell r="N65">
            <v>11657</v>
          </cell>
          <cell r="O65">
            <v>839304</v>
          </cell>
          <cell r="P65">
            <v>547884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24948</v>
          </cell>
          <cell r="X65">
            <v>0</v>
          </cell>
          <cell r="Y65">
            <v>0</v>
          </cell>
          <cell r="AA65">
            <v>11657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N65">
            <v>42552</v>
          </cell>
          <cell r="AO65">
            <v>47.00042892682508</v>
          </cell>
          <cell r="AP65">
            <v>42614</v>
          </cell>
          <cell r="AQ65">
            <v>48</v>
          </cell>
          <cell r="AR65">
            <v>42979</v>
          </cell>
          <cell r="AS65">
            <v>48.99957107317492</v>
          </cell>
          <cell r="AT65">
            <v>43344</v>
          </cell>
          <cell r="AU65">
            <v>50.000171570730032</v>
          </cell>
          <cell r="BE65">
            <v>547884</v>
          </cell>
          <cell r="BF65">
            <v>24948</v>
          </cell>
          <cell r="BG65">
            <v>572832</v>
          </cell>
          <cell r="BH65">
            <v>49.140602213262419</v>
          </cell>
          <cell r="BJ65">
            <v>839304</v>
          </cell>
          <cell r="BK65">
            <v>72</v>
          </cell>
        </row>
        <row r="66">
          <cell r="A66">
            <v>50</v>
          </cell>
          <cell r="C66" t="str">
            <v>575MarketCenterOM (1)</v>
          </cell>
          <cell r="D66">
            <v>1242</v>
          </cell>
          <cell r="E66" t="str">
            <v>Japan External Trade Org.</v>
          </cell>
          <cell r="F66" t="str">
            <v>Contract</v>
          </cell>
          <cell r="G66" t="str">
            <v>30-2400</v>
          </cell>
          <cell r="H66" t="str">
            <v>Office</v>
          </cell>
          <cell r="I66">
            <v>41275</v>
          </cell>
          <cell r="J66">
            <v>43100</v>
          </cell>
          <cell r="L66" t="str">
            <v>Yes</v>
          </cell>
          <cell r="M66">
            <v>42552</v>
          </cell>
          <cell r="N66">
            <v>6787</v>
          </cell>
          <cell r="O66">
            <v>488664</v>
          </cell>
          <cell r="P66">
            <v>305412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25152</v>
          </cell>
          <cell r="X66">
            <v>0</v>
          </cell>
          <cell r="Y66">
            <v>0</v>
          </cell>
          <cell r="AA66">
            <v>6787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N66">
            <v>42552</v>
          </cell>
          <cell r="AO66">
            <v>44.999557978488284</v>
          </cell>
          <cell r="AP66">
            <v>42736</v>
          </cell>
          <cell r="AQ66">
            <v>46.000294681007809</v>
          </cell>
          <cell r="BE66">
            <v>305412</v>
          </cell>
          <cell r="BF66">
            <v>25152</v>
          </cell>
          <cell r="BG66">
            <v>330564</v>
          </cell>
          <cell r="BH66">
            <v>48.705466332694861</v>
          </cell>
          <cell r="BJ66">
            <v>488664</v>
          </cell>
          <cell r="BK66">
            <v>72</v>
          </cell>
        </row>
        <row r="67">
          <cell r="A67">
            <v>51</v>
          </cell>
          <cell r="C67" t="str">
            <v>575MarketCenterOM (1)</v>
          </cell>
          <cell r="D67">
            <v>1492</v>
          </cell>
          <cell r="E67" t="str">
            <v>*VACANT</v>
          </cell>
          <cell r="F67" t="str">
            <v>Speculative</v>
          </cell>
          <cell r="G67" t="str">
            <v>30-2450</v>
          </cell>
          <cell r="H67" t="str">
            <v>Office</v>
          </cell>
          <cell r="I67">
            <v>42736</v>
          </cell>
          <cell r="J67">
            <v>44561</v>
          </cell>
          <cell r="L67" t="str">
            <v>No</v>
          </cell>
          <cell r="M67">
            <v>42736</v>
          </cell>
          <cell r="N67">
            <v>5704</v>
          </cell>
          <cell r="O67">
            <v>423008.63999999996</v>
          </cell>
          <cell r="P67">
            <v>423012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-35251</v>
          </cell>
          <cell r="V67">
            <v>-70501</v>
          </cell>
          <cell r="W67">
            <v>0</v>
          </cell>
          <cell r="X67">
            <v>0</v>
          </cell>
          <cell r="Y67">
            <v>0</v>
          </cell>
          <cell r="AA67">
            <v>5704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N67">
            <v>42736</v>
          </cell>
          <cell r="AO67">
            <v>74.160589060308553</v>
          </cell>
          <cell r="AP67">
            <v>43101</v>
          </cell>
          <cell r="AQ67">
            <v>76.384291725105186</v>
          </cell>
          <cell r="AR67">
            <v>43466</v>
          </cell>
          <cell r="AS67">
            <v>78.675315568022441</v>
          </cell>
          <cell r="AT67">
            <v>43831</v>
          </cell>
          <cell r="AU67">
            <v>81.035764375876582</v>
          </cell>
          <cell r="AV67">
            <v>44197</v>
          </cell>
          <cell r="AW67">
            <v>83.467741935483872</v>
          </cell>
          <cell r="BE67">
            <v>423012</v>
          </cell>
          <cell r="BF67">
            <v>0</v>
          </cell>
          <cell r="BG67">
            <v>423012</v>
          </cell>
          <cell r="BH67">
            <v>74.160589060308553</v>
          </cell>
          <cell r="BJ67">
            <v>423008.63999999996</v>
          </cell>
          <cell r="BK67">
            <v>74.16</v>
          </cell>
        </row>
        <row r="68">
          <cell r="A68">
            <v>52</v>
          </cell>
          <cell r="C68" t="str">
            <v>575MarketCenterOM (1)</v>
          </cell>
          <cell r="D68">
            <v>1256</v>
          </cell>
          <cell r="E68" t="str">
            <v>Paul Capital</v>
          </cell>
          <cell r="F68" t="str">
            <v>Contract</v>
          </cell>
          <cell r="G68" t="str">
            <v>30-2500</v>
          </cell>
          <cell r="H68" t="str">
            <v>Office</v>
          </cell>
          <cell r="I68">
            <v>41640</v>
          </cell>
          <cell r="J68">
            <v>43465</v>
          </cell>
          <cell r="L68" t="str">
            <v>Yes</v>
          </cell>
          <cell r="M68">
            <v>42552</v>
          </cell>
          <cell r="N68">
            <v>6955</v>
          </cell>
          <cell r="O68">
            <v>500760</v>
          </cell>
          <cell r="P68">
            <v>326880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17760</v>
          </cell>
          <cell r="X68">
            <v>0</v>
          </cell>
          <cell r="Y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6955</v>
          </cell>
          <cell r="AF68">
            <v>0</v>
          </cell>
          <cell r="AN68">
            <v>42552</v>
          </cell>
          <cell r="AO68">
            <v>46.999281092739039</v>
          </cell>
          <cell r="AP68">
            <v>42736</v>
          </cell>
          <cell r="AQ68">
            <v>48</v>
          </cell>
          <cell r="AR68">
            <v>43101</v>
          </cell>
          <cell r="AS68">
            <v>49.000718907260961</v>
          </cell>
          <cell r="BE68">
            <v>326880</v>
          </cell>
          <cell r="BF68">
            <v>17760</v>
          </cell>
          <cell r="BG68">
            <v>344640</v>
          </cell>
          <cell r="BH68">
            <v>49.552839683680808</v>
          </cell>
          <cell r="BJ68">
            <v>500760</v>
          </cell>
          <cell r="BK68">
            <v>72</v>
          </cell>
        </row>
        <row r="69">
          <cell r="A69">
            <v>53</v>
          </cell>
          <cell r="C69" t="str">
            <v>575MarketCenterOM (1)</v>
          </cell>
          <cell r="D69">
            <v>1517</v>
          </cell>
          <cell r="E69" t="str">
            <v>AppNexus</v>
          </cell>
          <cell r="F69" t="str">
            <v>Contract</v>
          </cell>
          <cell r="G69" t="str">
            <v>30-2550</v>
          </cell>
          <cell r="H69" t="str">
            <v>Office</v>
          </cell>
          <cell r="I69">
            <v>41395</v>
          </cell>
          <cell r="J69">
            <v>42490</v>
          </cell>
          <cell r="L69" t="str">
            <v>No</v>
          </cell>
          <cell r="M69" t="str">
            <v>Expired</v>
          </cell>
          <cell r="N69">
            <v>5820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5820</v>
          </cell>
          <cell r="AE69">
            <v>0</v>
          </cell>
          <cell r="AF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J69">
            <v>0</v>
          </cell>
          <cell r="BK69">
            <v>0</v>
          </cell>
        </row>
        <row r="70">
          <cell r="A70">
            <v>54</v>
          </cell>
          <cell r="C70" t="str">
            <v>575MarketCenterOM (1)</v>
          </cell>
          <cell r="D70">
            <v>1676</v>
          </cell>
          <cell r="E70" t="str">
            <v>AppNexus</v>
          </cell>
          <cell r="F70" t="str">
            <v>Contract</v>
          </cell>
          <cell r="G70" t="str">
            <v>30-2550</v>
          </cell>
          <cell r="H70" t="str">
            <v>Option</v>
          </cell>
          <cell r="I70">
            <v>42491</v>
          </cell>
          <cell r="J70">
            <v>43585</v>
          </cell>
          <cell r="L70" t="str">
            <v>Yes</v>
          </cell>
          <cell r="M70">
            <v>42552</v>
          </cell>
          <cell r="N70">
            <v>5820</v>
          </cell>
          <cell r="O70">
            <v>419040</v>
          </cell>
          <cell r="P70">
            <v>401580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AA70">
            <v>5820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N70">
            <v>42552</v>
          </cell>
          <cell r="AO70">
            <v>69</v>
          </cell>
          <cell r="AP70">
            <v>42856</v>
          </cell>
          <cell r="AQ70">
            <v>71.070103092783512</v>
          </cell>
          <cell r="AR70">
            <v>43221</v>
          </cell>
          <cell r="AS70">
            <v>73.202061855670109</v>
          </cell>
          <cell r="BE70">
            <v>401580</v>
          </cell>
          <cell r="BF70">
            <v>0</v>
          </cell>
          <cell r="BG70">
            <v>401580</v>
          </cell>
          <cell r="BH70">
            <v>69</v>
          </cell>
          <cell r="BJ70">
            <v>419040</v>
          </cell>
          <cell r="BK70">
            <v>72</v>
          </cell>
        </row>
        <row r="71">
          <cell r="A71">
            <v>55</v>
          </cell>
          <cell r="C71" t="str">
            <v>575MarketCenterOM (1)</v>
          </cell>
          <cell r="D71">
            <v>1541</v>
          </cell>
          <cell r="E71" t="str">
            <v>AnswerLab</v>
          </cell>
          <cell r="F71" t="str">
            <v>Contract</v>
          </cell>
          <cell r="G71" t="str">
            <v>30-2600</v>
          </cell>
          <cell r="H71" t="str">
            <v>Office</v>
          </cell>
          <cell r="I71">
            <v>41640</v>
          </cell>
          <cell r="J71">
            <v>43100</v>
          </cell>
          <cell r="L71" t="str">
            <v>Yes</v>
          </cell>
          <cell r="M71">
            <v>42552</v>
          </cell>
          <cell r="N71">
            <v>7275</v>
          </cell>
          <cell r="O71">
            <v>523800</v>
          </cell>
          <cell r="P71">
            <v>341928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18564</v>
          </cell>
          <cell r="X71">
            <v>0</v>
          </cell>
          <cell r="Y71">
            <v>0</v>
          </cell>
          <cell r="AA71">
            <v>0</v>
          </cell>
          <cell r="AB71">
            <v>0</v>
          </cell>
          <cell r="AC71">
            <v>7275</v>
          </cell>
          <cell r="AD71">
            <v>0</v>
          </cell>
          <cell r="AE71">
            <v>0</v>
          </cell>
          <cell r="AF71">
            <v>0</v>
          </cell>
          <cell r="AN71">
            <v>42552</v>
          </cell>
          <cell r="AO71">
            <v>47.000412371134018</v>
          </cell>
          <cell r="AP71">
            <v>42736</v>
          </cell>
          <cell r="AQ71">
            <v>48</v>
          </cell>
          <cell r="BE71">
            <v>341928</v>
          </cell>
          <cell r="BF71">
            <v>18564</v>
          </cell>
          <cell r="BG71">
            <v>360492</v>
          </cell>
          <cell r="BH71">
            <v>49.552164948453608</v>
          </cell>
          <cell r="BJ71">
            <v>523800</v>
          </cell>
          <cell r="BK71">
            <v>72</v>
          </cell>
        </row>
        <row r="72">
          <cell r="A72">
            <v>56</v>
          </cell>
          <cell r="C72" t="str">
            <v>575MarketCenterOM (1)</v>
          </cell>
          <cell r="D72">
            <v>1544</v>
          </cell>
          <cell r="E72" t="str">
            <v>*VACANT</v>
          </cell>
          <cell r="F72" t="str">
            <v>Speculative</v>
          </cell>
          <cell r="G72" t="str">
            <v>30-2650</v>
          </cell>
          <cell r="H72" t="str">
            <v>Office</v>
          </cell>
          <cell r="I72">
            <v>43101</v>
          </cell>
          <cell r="J72">
            <v>44926</v>
          </cell>
          <cell r="L72" t="str">
            <v>No</v>
          </cell>
          <cell r="M72">
            <v>43101</v>
          </cell>
          <cell r="N72">
            <v>5421</v>
          </cell>
          <cell r="O72">
            <v>414082.00079999998</v>
          </cell>
          <cell r="P72">
            <v>414084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-34507</v>
          </cell>
          <cell r="V72">
            <v>-69014</v>
          </cell>
          <cell r="W72">
            <v>0</v>
          </cell>
          <cell r="X72">
            <v>0</v>
          </cell>
          <cell r="Y72">
            <v>0</v>
          </cell>
          <cell r="AA72">
            <v>5421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N72">
            <v>43101</v>
          </cell>
          <cell r="AO72">
            <v>76.385168788046485</v>
          </cell>
          <cell r="AP72">
            <v>43466</v>
          </cell>
          <cell r="AQ72">
            <v>78.676258992805757</v>
          </cell>
          <cell r="AR72">
            <v>43831</v>
          </cell>
          <cell r="AS72">
            <v>81.035971223021576</v>
          </cell>
          <cell r="AT72">
            <v>44197</v>
          </cell>
          <cell r="AU72">
            <v>83.468732706142774</v>
          </cell>
          <cell r="AV72">
            <v>44562</v>
          </cell>
          <cell r="AW72">
            <v>85.972329828444941</v>
          </cell>
          <cell r="BE72">
            <v>414084</v>
          </cell>
          <cell r="BF72">
            <v>0</v>
          </cell>
          <cell r="BG72">
            <v>414084</v>
          </cell>
          <cell r="BH72">
            <v>76.385168788046485</v>
          </cell>
          <cell r="BJ72">
            <v>414082.00079999998</v>
          </cell>
          <cell r="BK72">
            <v>76.384799999999998</v>
          </cell>
        </row>
        <row r="73">
          <cell r="A73">
            <v>57</v>
          </cell>
          <cell r="C73" t="str">
            <v>575MarketCenterOM (1)</v>
          </cell>
          <cell r="D73">
            <v>1368</v>
          </cell>
          <cell r="E73" t="str">
            <v>SSL Law Firm LLP</v>
          </cell>
          <cell r="F73" t="str">
            <v>Contract</v>
          </cell>
          <cell r="G73" t="str">
            <v>30-2700</v>
          </cell>
          <cell r="H73" t="str">
            <v>Office</v>
          </cell>
          <cell r="I73">
            <v>40210</v>
          </cell>
          <cell r="J73">
            <v>43861</v>
          </cell>
          <cell r="L73" t="str">
            <v>Yes</v>
          </cell>
          <cell r="M73">
            <v>42552</v>
          </cell>
          <cell r="N73">
            <v>5589</v>
          </cell>
          <cell r="O73">
            <v>402408</v>
          </cell>
          <cell r="P73">
            <v>225792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11808</v>
          </cell>
          <cell r="X73">
            <v>0</v>
          </cell>
          <cell r="Y73">
            <v>0</v>
          </cell>
          <cell r="AA73">
            <v>5589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N73">
            <v>42552</v>
          </cell>
          <cell r="AO73">
            <v>40.399355877616749</v>
          </cell>
          <cell r="AP73">
            <v>42767</v>
          </cell>
          <cell r="AQ73">
            <v>41.610305958132045</v>
          </cell>
          <cell r="AR73">
            <v>43132</v>
          </cell>
          <cell r="AS73">
            <v>42.859903381642511</v>
          </cell>
          <cell r="AT73">
            <v>43497</v>
          </cell>
          <cell r="AU73">
            <v>44.139559849704774</v>
          </cell>
          <cell r="BE73">
            <v>225792</v>
          </cell>
          <cell r="BF73">
            <v>11808</v>
          </cell>
          <cell r="BG73">
            <v>237600</v>
          </cell>
          <cell r="BH73">
            <v>42.512077294685987</v>
          </cell>
          <cell r="BJ73">
            <v>402408</v>
          </cell>
          <cell r="BK73">
            <v>72</v>
          </cell>
        </row>
        <row r="74">
          <cell r="A74">
            <v>58</v>
          </cell>
          <cell r="C74" t="str">
            <v>575MarketCenterOM (1)</v>
          </cell>
          <cell r="D74">
            <v>1493</v>
          </cell>
          <cell r="E74" t="str">
            <v>Swrve New Media Inc.</v>
          </cell>
          <cell r="F74" t="str">
            <v>Contract</v>
          </cell>
          <cell r="G74" t="str">
            <v>30-2725</v>
          </cell>
          <cell r="H74" t="str">
            <v>Office</v>
          </cell>
          <cell r="I74">
            <v>41395</v>
          </cell>
          <cell r="J74">
            <v>43190</v>
          </cell>
          <cell r="L74" t="str">
            <v>Yes</v>
          </cell>
          <cell r="M74">
            <v>42552</v>
          </cell>
          <cell r="N74">
            <v>2914</v>
          </cell>
          <cell r="O74">
            <v>209808</v>
          </cell>
          <cell r="P74">
            <v>145704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10800</v>
          </cell>
          <cell r="X74">
            <v>0</v>
          </cell>
          <cell r="Y74">
            <v>0</v>
          </cell>
          <cell r="AA74">
            <v>2914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N74">
            <v>42552</v>
          </cell>
          <cell r="AO74">
            <v>50.001372683596429</v>
          </cell>
          <cell r="AP74">
            <v>42856</v>
          </cell>
          <cell r="AQ74">
            <v>51.002059025394644</v>
          </cell>
          <cell r="BE74">
            <v>145704</v>
          </cell>
          <cell r="BF74">
            <v>10800</v>
          </cell>
          <cell r="BG74">
            <v>156504</v>
          </cell>
          <cell r="BH74">
            <v>53.707618393960189</v>
          </cell>
          <cell r="BJ74">
            <v>209808</v>
          </cell>
          <cell r="BK74">
            <v>72</v>
          </cell>
        </row>
        <row r="75">
          <cell r="A75">
            <v>59</v>
          </cell>
          <cell r="C75" t="str">
            <v>575MarketCenterOM (1)</v>
          </cell>
          <cell r="D75">
            <v>1620</v>
          </cell>
          <cell r="E75" t="str">
            <v>Sengled USA, Inc.</v>
          </cell>
          <cell r="F75" t="str">
            <v>Contract</v>
          </cell>
          <cell r="G75" t="str">
            <v>30-2750</v>
          </cell>
          <cell r="H75" t="str">
            <v>Office</v>
          </cell>
          <cell r="I75">
            <v>42186</v>
          </cell>
          <cell r="J75">
            <v>44012</v>
          </cell>
          <cell r="L75" t="str">
            <v>Yes</v>
          </cell>
          <cell r="M75">
            <v>42552</v>
          </cell>
          <cell r="N75">
            <v>4305</v>
          </cell>
          <cell r="O75">
            <v>309960</v>
          </cell>
          <cell r="P75">
            <v>297084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9228</v>
          </cell>
          <cell r="X75">
            <v>0</v>
          </cell>
          <cell r="Y75">
            <v>0</v>
          </cell>
          <cell r="AA75">
            <v>0</v>
          </cell>
          <cell r="AB75">
            <v>0</v>
          </cell>
          <cell r="AC75">
            <v>4305</v>
          </cell>
          <cell r="AD75">
            <v>0</v>
          </cell>
          <cell r="AE75">
            <v>0</v>
          </cell>
          <cell r="AF75">
            <v>0</v>
          </cell>
          <cell r="AN75">
            <v>42552</v>
          </cell>
          <cell r="AO75">
            <v>69.009059233449477</v>
          </cell>
          <cell r="AP75">
            <v>42917</v>
          </cell>
          <cell r="AQ75">
            <v>71.080139372822302</v>
          </cell>
          <cell r="AR75">
            <v>43282</v>
          </cell>
          <cell r="AS75">
            <v>73.20975609756097</v>
          </cell>
          <cell r="AT75">
            <v>43647</v>
          </cell>
          <cell r="AU75">
            <v>75.409059233449483</v>
          </cell>
          <cell r="BE75">
            <v>297084</v>
          </cell>
          <cell r="BF75">
            <v>9228</v>
          </cell>
          <cell r="BG75">
            <v>306312</v>
          </cell>
          <cell r="BH75">
            <v>71.15261324041812</v>
          </cell>
          <cell r="BJ75">
            <v>309960</v>
          </cell>
          <cell r="BK75">
            <v>72</v>
          </cell>
        </row>
        <row r="76">
          <cell r="A76">
            <v>60</v>
          </cell>
          <cell r="C76" t="str">
            <v>575MarketCenterOM (1)</v>
          </cell>
          <cell r="D76">
            <v>1392</v>
          </cell>
          <cell r="E76" t="str">
            <v>PNC Bank</v>
          </cell>
          <cell r="F76" t="str">
            <v>Contract</v>
          </cell>
          <cell r="G76" t="str">
            <v>30-2800</v>
          </cell>
          <cell r="H76" t="str">
            <v>Office</v>
          </cell>
          <cell r="I76">
            <v>39859</v>
          </cell>
          <cell r="J76">
            <v>43982</v>
          </cell>
          <cell r="L76" t="str">
            <v>Yes</v>
          </cell>
          <cell r="M76">
            <v>42552</v>
          </cell>
          <cell r="N76">
            <v>12618</v>
          </cell>
          <cell r="O76">
            <v>908496</v>
          </cell>
          <cell r="P76">
            <v>810708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26724</v>
          </cell>
          <cell r="X76">
            <v>0</v>
          </cell>
          <cell r="Y76">
            <v>0</v>
          </cell>
          <cell r="AA76">
            <v>12618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N76">
            <v>42552</v>
          </cell>
          <cell r="AO76">
            <v>64.250118877793625</v>
          </cell>
          <cell r="AP76">
            <v>42736</v>
          </cell>
          <cell r="AQ76">
            <v>65.49976224441275</v>
          </cell>
          <cell r="AR76">
            <v>43101</v>
          </cell>
          <cell r="AS76">
            <v>66.750356633380889</v>
          </cell>
          <cell r="AT76">
            <v>43466</v>
          </cell>
          <cell r="AU76">
            <v>68</v>
          </cell>
          <cell r="AV76">
            <v>43831</v>
          </cell>
          <cell r="AW76">
            <v>69.249643366619111</v>
          </cell>
          <cell r="BE76">
            <v>810708</v>
          </cell>
          <cell r="BF76">
            <v>26724</v>
          </cell>
          <cell r="BG76">
            <v>837432</v>
          </cell>
          <cell r="BH76">
            <v>66.368045649072755</v>
          </cell>
          <cell r="BJ76">
            <v>908496</v>
          </cell>
          <cell r="BK76">
            <v>72</v>
          </cell>
        </row>
        <row r="77">
          <cell r="A77">
            <v>61</v>
          </cell>
          <cell r="C77" t="str">
            <v>575MarketCenterOM (1)</v>
          </cell>
          <cell r="D77">
            <v>1393</v>
          </cell>
          <cell r="E77" t="str">
            <v>PNC Bank</v>
          </cell>
          <cell r="F77" t="str">
            <v>Contract</v>
          </cell>
          <cell r="G77" t="str">
            <v>30-2900</v>
          </cell>
          <cell r="H77" t="str">
            <v>Office</v>
          </cell>
          <cell r="I77">
            <v>39859</v>
          </cell>
          <cell r="J77">
            <v>43982</v>
          </cell>
          <cell r="L77" t="str">
            <v>Yes</v>
          </cell>
          <cell r="M77">
            <v>42552</v>
          </cell>
          <cell r="N77">
            <v>4317</v>
          </cell>
          <cell r="O77">
            <v>310824</v>
          </cell>
          <cell r="P77">
            <v>277368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9120</v>
          </cell>
          <cell r="X77">
            <v>0</v>
          </cell>
          <cell r="Y77">
            <v>0</v>
          </cell>
          <cell r="AA77">
            <v>4317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N77">
            <v>42552</v>
          </cell>
          <cell r="AO77">
            <v>64.250173731758167</v>
          </cell>
          <cell r="AP77">
            <v>42736</v>
          </cell>
          <cell r="AQ77">
            <v>65.501042390548989</v>
          </cell>
          <cell r="AR77">
            <v>43101</v>
          </cell>
          <cell r="AS77">
            <v>66.749131341209178</v>
          </cell>
          <cell r="AT77">
            <v>43466</v>
          </cell>
          <cell r="AU77">
            <v>68</v>
          </cell>
          <cell r="AV77">
            <v>43831</v>
          </cell>
          <cell r="AW77">
            <v>69.250868658790822</v>
          </cell>
          <cell r="BE77">
            <v>277368</v>
          </cell>
          <cell r="BF77">
            <v>9120</v>
          </cell>
          <cell r="BG77">
            <v>286488</v>
          </cell>
          <cell r="BH77">
            <v>66.362751911049344</v>
          </cell>
          <cell r="BJ77">
            <v>310824</v>
          </cell>
          <cell r="BK77">
            <v>72</v>
          </cell>
        </row>
        <row r="78">
          <cell r="A78">
            <v>62</v>
          </cell>
          <cell r="C78" t="str">
            <v>575MarketCenterOM (1)</v>
          </cell>
          <cell r="D78">
            <v>1543</v>
          </cell>
          <cell r="E78" t="str">
            <v>Harbert Management</v>
          </cell>
          <cell r="F78" t="str">
            <v>Contract</v>
          </cell>
          <cell r="G78" t="str">
            <v>30-2925</v>
          </cell>
          <cell r="H78" t="str">
            <v>Office</v>
          </cell>
          <cell r="I78">
            <v>41426</v>
          </cell>
          <cell r="J78">
            <v>43251</v>
          </cell>
          <cell r="L78" t="str">
            <v>Yes</v>
          </cell>
          <cell r="M78">
            <v>42552</v>
          </cell>
          <cell r="N78">
            <v>2735</v>
          </cell>
          <cell r="O78">
            <v>196920</v>
          </cell>
          <cell r="P78">
            <v>153156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10104</v>
          </cell>
          <cell r="X78">
            <v>0</v>
          </cell>
          <cell r="Y78">
            <v>0</v>
          </cell>
          <cell r="AA78">
            <v>2735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N78">
            <v>42552</v>
          </cell>
          <cell r="AO78">
            <v>55.998537477148083</v>
          </cell>
          <cell r="AP78">
            <v>42887</v>
          </cell>
          <cell r="AQ78">
            <v>56.998903107861061</v>
          </cell>
          <cell r="BE78">
            <v>153156</v>
          </cell>
          <cell r="BF78">
            <v>10104</v>
          </cell>
          <cell r="BG78">
            <v>163260</v>
          </cell>
          <cell r="BH78">
            <v>59.692870201096895</v>
          </cell>
          <cell r="BJ78">
            <v>196920</v>
          </cell>
          <cell r="BK78">
            <v>72</v>
          </cell>
        </row>
        <row r="79">
          <cell r="A79">
            <v>63</v>
          </cell>
          <cell r="C79" t="str">
            <v>575MarketCenterOM (1)</v>
          </cell>
          <cell r="D79">
            <v>1375</v>
          </cell>
          <cell r="E79" t="str">
            <v>Zellerbach Family Foundation</v>
          </cell>
          <cell r="F79" t="str">
            <v>Contract</v>
          </cell>
          <cell r="G79" t="str">
            <v>30-2950/2</v>
          </cell>
          <cell r="H79" t="str">
            <v>Office</v>
          </cell>
          <cell r="I79">
            <v>41913</v>
          </cell>
          <cell r="J79">
            <v>43008</v>
          </cell>
          <cell r="L79" t="str">
            <v>Yes</v>
          </cell>
          <cell r="M79">
            <v>42552</v>
          </cell>
          <cell r="N79">
            <v>5588</v>
          </cell>
          <cell r="O79">
            <v>402336</v>
          </cell>
          <cell r="P79">
            <v>301752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11928</v>
          </cell>
          <cell r="X79">
            <v>0</v>
          </cell>
          <cell r="Y79">
            <v>0</v>
          </cell>
          <cell r="AA79">
            <v>5588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N79">
            <v>42552</v>
          </cell>
          <cell r="AO79">
            <v>54</v>
          </cell>
          <cell r="AP79">
            <v>42644</v>
          </cell>
          <cell r="AQ79">
            <v>55.000715819613454</v>
          </cell>
          <cell r="BE79">
            <v>301752</v>
          </cell>
          <cell r="BF79">
            <v>11928</v>
          </cell>
          <cell r="BG79">
            <v>313680</v>
          </cell>
          <cell r="BH79">
            <v>56.134574087329995</v>
          </cell>
          <cell r="BJ79">
            <v>402336</v>
          </cell>
          <cell r="BK79">
            <v>72</v>
          </cell>
        </row>
        <row r="80">
          <cell r="A80">
            <v>64</v>
          </cell>
          <cell r="C80" t="str">
            <v>575MarketCenterOM (1)</v>
          </cell>
          <cell r="D80">
            <v>1622</v>
          </cell>
          <cell r="E80" t="str">
            <v>Zellerbach [Sto]</v>
          </cell>
          <cell r="F80" t="str">
            <v>Contract</v>
          </cell>
          <cell r="G80" t="str">
            <v>30-2980S</v>
          </cell>
          <cell r="H80" t="str">
            <v>Industrial</v>
          </cell>
          <cell r="I80">
            <v>41913</v>
          </cell>
          <cell r="J80">
            <v>43008</v>
          </cell>
          <cell r="L80" t="str">
            <v>Yes</v>
          </cell>
          <cell r="M80">
            <v>42552</v>
          </cell>
          <cell r="N80">
            <v>80</v>
          </cell>
          <cell r="O80">
            <v>1920</v>
          </cell>
          <cell r="P80">
            <v>2400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AA80">
            <v>80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N80">
            <v>42552</v>
          </cell>
          <cell r="AO80">
            <v>30</v>
          </cell>
          <cell r="BE80">
            <v>2400</v>
          </cell>
          <cell r="BF80">
            <v>0</v>
          </cell>
          <cell r="BG80">
            <v>2400</v>
          </cell>
          <cell r="BH80">
            <v>30</v>
          </cell>
          <cell r="BJ80">
            <v>1920</v>
          </cell>
          <cell r="BK80">
            <v>24</v>
          </cell>
        </row>
        <row r="81">
          <cell r="A81">
            <v>65</v>
          </cell>
          <cell r="C81" t="str">
            <v>575MarketCenterOM (1)</v>
          </cell>
          <cell r="D81">
            <v>1616</v>
          </cell>
          <cell r="E81" t="str">
            <v>*VACANT</v>
          </cell>
          <cell r="F81" t="str">
            <v>Speculative</v>
          </cell>
          <cell r="G81" t="str">
            <v>30-3000</v>
          </cell>
          <cell r="H81" t="str">
            <v>Office</v>
          </cell>
          <cell r="I81">
            <v>42736</v>
          </cell>
          <cell r="J81">
            <v>44561</v>
          </cell>
          <cell r="L81" t="str">
            <v>No</v>
          </cell>
          <cell r="M81">
            <v>42736</v>
          </cell>
          <cell r="N81">
            <v>5305</v>
          </cell>
          <cell r="O81">
            <v>393418.8</v>
          </cell>
          <cell r="P81">
            <v>393420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-32785</v>
          </cell>
          <cell r="V81">
            <v>-65570</v>
          </cell>
          <cell r="W81">
            <v>0</v>
          </cell>
          <cell r="X81">
            <v>0</v>
          </cell>
          <cell r="Y81">
            <v>0</v>
          </cell>
          <cell r="AA81">
            <v>5305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N81">
            <v>42736</v>
          </cell>
          <cell r="AO81">
            <v>74.160226201696517</v>
          </cell>
          <cell r="AP81">
            <v>43101</v>
          </cell>
          <cell r="AQ81">
            <v>76.383788878416581</v>
          </cell>
          <cell r="AR81">
            <v>43466</v>
          </cell>
          <cell r="AS81">
            <v>78.677474081055607</v>
          </cell>
          <cell r="AT81">
            <v>43831</v>
          </cell>
          <cell r="AU81">
            <v>81.036757775683313</v>
          </cell>
          <cell r="AV81">
            <v>44197</v>
          </cell>
          <cell r="AW81">
            <v>83.468426013195099</v>
          </cell>
          <cell r="BE81">
            <v>393420</v>
          </cell>
          <cell r="BF81">
            <v>0</v>
          </cell>
          <cell r="BG81">
            <v>393420</v>
          </cell>
          <cell r="BH81">
            <v>74.160226201696517</v>
          </cell>
          <cell r="BJ81">
            <v>393418.8</v>
          </cell>
          <cell r="BK81">
            <v>74.16</v>
          </cell>
        </row>
        <row r="82">
          <cell r="A82">
            <v>66</v>
          </cell>
          <cell r="C82" t="str">
            <v>575MarketCenterOM (1)</v>
          </cell>
          <cell r="D82">
            <v>1623</v>
          </cell>
          <cell r="E82" t="str">
            <v>Cornerstone [Sto]</v>
          </cell>
          <cell r="F82" t="str">
            <v>Contract</v>
          </cell>
          <cell r="G82" t="str">
            <v>30-3000S</v>
          </cell>
          <cell r="H82" t="str">
            <v>Industrial</v>
          </cell>
          <cell r="I82">
            <v>41699</v>
          </cell>
          <cell r="J82">
            <v>42916</v>
          </cell>
          <cell r="L82" t="str">
            <v>Yes</v>
          </cell>
          <cell r="M82">
            <v>42552</v>
          </cell>
          <cell r="N82">
            <v>67</v>
          </cell>
          <cell r="O82">
            <v>1608</v>
          </cell>
          <cell r="P82">
            <v>1608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AA82">
            <v>67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N82">
            <v>42552</v>
          </cell>
          <cell r="AO82">
            <v>24</v>
          </cell>
          <cell r="BE82">
            <v>1608</v>
          </cell>
          <cell r="BF82">
            <v>0</v>
          </cell>
          <cell r="BG82">
            <v>1608</v>
          </cell>
          <cell r="BH82">
            <v>24</v>
          </cell>
          <cell r="BJ82">
            <v>1608</v>
          </cell>
          <cell r="BK82">
            <v>24</v>
          </cell>
        </row>
        <row r="83">
          <cell r="A83">
            <v>67</v>
          </cell>
          <cell r="C83" t="str">
            <v>575MarketCenterOM (1)</v>
          </cell>
          <cell r="D83">
            <v>1542</v>
          </cell>
          <cell r="E83" t="str">
            <v>Talent Burst</v>
          </cell>
          <cell r="F83" t="str">
            <v>Contract</v>
          </cell>
          <cell r="G83" t="str">
            <v>30-3025</v>
          </cell>
          <cell r="H83" t="str">
            <v>Office</v>
          </cell>
          <cell r="I83">
            <v>41456</v>
          </cell>
          <cell r="J83">
            <v>42551</v>
          </cell>
          <cell r="L83" t="str">
            <v>No</v>
          </cell>
          <cell r="M83" t="str">
            <v>Expired</v>
          </cell>
          <cell r="N83">
            <v>1849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1849</v>
          </cell>
          <cell r="AE83">
            <v>0</v>
          </cell>
          <cell r="AF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J83">
            <v>0</v>
          </cell>
          <cell r="BK83">
            <v>0</v>
          </cell>
        </row>
        <row r="84">
          <cell r="A84">
            <v>68</v>
          </cell>
          <cell r="C84" t="str">
            <v>575MarketCenterOM (1)</v>
          </cell>
          <cell r="D84">
            <v>1689</v>
          </cell>
          <cell r="E84" t="str">
            <v>Talent Burst</v>
          </cell>
          <cell r="F84" t="str">
            <v>Contract</v>
          </cell>
          <cell r="G84" t="str">
            <v>30-3025</v>
          </cell>
          <cell r="H84" t="str">
            <v>Option</v>
          </cell>
          <cell r="I84">
            <v>42552</v>
          </cell>
          <cell r="J84">
            <v>44043</v>
          </cell>
          <cell r="L84" t="str">
            <v>Yes</v>
          </cell>
          <cell r="M84">
            <v>42552</v>
          </cell>
          <cell r="N84">
            <v>1849</v>
          </cell>
          <cell r="O84">
            <v>133128</v>
          </cell>
          <cell r="P84">
            <v>133128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-11094</v>
          </cell>
          <cell r="V84">
            <v>-11094</v>
          </cell>
          <cell r="W84">
            <v>0</v>
          </cell>
          <cell r="X84">
            <v>0</v>
          </cell>
          <cell r="Y84">
            <v>0</v>
          </cell>
          <cell r="AA84">
            <v>1849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N84">
            <v>42552</v>
          </cell>
          <cell r="AO84">
            <v>72</v>
          </cell>
          <cell r="AP84">
            <v>42917</v>
          </cell>
          <cell r="AQ84">
            <v>74.161168199026505</v>
          </cell>
          <cell r="AR84">
            <v>43282</v>
          </cell>
          <cell r="AS84">
            <v>76.380746349378043</v>
          </cell>
          <cell r="AT84">
            <v>43647</v>
          </cell>
          <cell r="AU84">
            <v>78.671714440237963</v>
          </cell>
          <cell r="AV84">
            <v>44013</v>
          </cell>
          <cell r="AW84">
            <v>81.027582477014604</v>
          </cell>
          <cell r="BE84">
            <v>133128</v>
          </cell>
          <cell r="BF84">
            <v>0</v>
          </cell>
          <cell r="BG84">
            <v>133128</v>
          </cell>
          <cell r="BH84">
            <v>72</v>
          </cell>
          <cell r="BJ84">
            <v>133128</v>
          </cell>
          <cell r="BK84">
            <v>72</v>
          </cell>
        </row>
        <row r="85">
          <cell r="A85">
            <v>69</v>
          </cell>
          <cell r="C85" t="str">
            <v>575MarketCenterOM (1)</v>
          </cell>
          <cell r="D85">
            <v>1481</v>
          </cell>
          <cell r="E85" t="str">
            <v>Cornerstone</v>
          </cell>
          <cell r="F85" t="str">
            <v>Contract</v>
          </cell>
          <cell r="G85" t="str">
            <v>30-3050</v>
          </cell>
          <cell r="H85" t="str">
            <v>Office</v>
          </cell>
          <cell r="I85">
            <v>41091</v>
          </cell>
          <cell r="J85">
            <v>42916</v>
          </cell>
          <cell r="L85" t="str">
            <v>Yes</v>
          </cell>
          <cell r="M85">
            <v>42552</v>
          </cell>
          <cell r="N85">
            <v>5536</v>
          </cell>
          <cell r="O85">
            <v>398592</v>
          </cell>
          <cell r="P85">
            <v>260196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23820</v>
          </cell>
          <cell r="X85">
            <v>0</v>
          </cell>
          <cell r="Y85">
            <v>0</v>
          </cell>
          <cell r="AA85">
            <v>5536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N85">
            <v>42552</v>
          </cell>
          <cell r="AO85">
            <v>47.000722543352602</v>
          </cell>
          <cell r="BE85">
            <v>260196</v>
          </cell>
          <cell r="BF85">
            <v>23820</v>
          </cell>
          <cell r="BG85">
            <v>284016</v>
          </cell>
          <cell r="BH85">
            <v>51.303468208092482</v>
          </cell>
          <cell r="BJ85">
            <v>398592</v>
          </cell>
          <cell r="BK85">
            <v>72</v>
          </cell>
        </row>
        <row r="86">
          <cell r="A86">
            <v>70</v>
          </cell>
          <cell r="C86" t="str">
            <v>575MarketCenterOM (1)</v>
          </cell>
          <cell r="D86">
            <v>1394</v>
          </cell>
          <cell r="E86" t="str">
            <v>Harris Williams LLC</v>
          </cell>
          <cell r="F86" t="str">
            <v>Contract</v>
          </cell>
          <cell r="G86" t="str">
            <v>30-3100</v>
          </cell>
          <cell r="H86" t="str">
            <v>Office</v>
          </cell>
          <cell r="I86">
            <v>39600</v>
          </cell>
          <cell r="J86">
            <v>43982</v>
          </cell>
          <cell r="L86" t="str">
            <v>Yes</v>
          </cell>
          <cell r="M86">
            <v>42552</v>
          </cell>
          <cell r="N86">
            <v>12618</v>
          </cell>
          <cell r="O86">
            <v>933732</v>
          </cell>
          <cell r="P86">
            <v>810708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26724</v>
          </cell>
          <cell r="X86">
            <v>0</v>
          </cell>
          <cell r="Y86">
            <v>0</v>
          </cell>
          <cell r="AA86">
            <v>12618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N86">
            <v>42552</v>
          </cell>
          <cell r="AO86">
            <v>64.250118877793625</v>
          </cell>
          <cell r="AP86">
            <v>42736</v>
          </cell>
          <cell r="AQ86">
            <v>65.49976224441275</v>
          </cell>
          <cell r="AR86">
            <v>43101</v>
          </cell>
          <cell r="AS86">
            <v>66.750356633380889</v>
          </cell>
          <cell r="AT86">
            <v>43466</v>
          </cell>
          <cell r="AU86">
            <v>68</v>
          </cell>
          <cell r="AV86">
            <v>43831</v>
          </cell>
          <cell r="AW86">
            <v>69.249643366619111</v>
          </cell>
          <cell r="BE86">
            <v>810708</v>
          </cell>
          <cell r="BF86">
            <v>26724</v>
          </cell>
          <cell r="BG86">
            <v>837432</v>
          </cell>
          <cell r="BH86">
            <v>66.368045649072755</v>
          </cell>
          <cell r="BJ86">
            <v>933732</v>
          </cell>
          <cell r="BK86">
            <v>74</v>
          </cell>
        </row>
        <row r="87">
          <cell r="A87">
            <v>71</v>
          </cell>
          <cell r="C87" t="str">
            <v>575MarketCenterOM (1)</v>
          </cell>
          <cell r="D87">
            <v>1504</v>
          </cell>
          <cell r="E87" t="str">
            <v>Rakuten Marketing</v>
          </cell>
          <cell r="F87" t="str">
            <v>Contract</v>
          </cell>
          <cell r="G87" t="str">
            <v>30-3200</v>
          </cell>
          <cell r="H87" t="str">
            <v>Office</v>
          </cell>
          <cell r="I87">
            <v>41153</v>
          </cell>
          <cell r="J87">
            <v>42978</v>
          </cell>
          <cell r="L87" t="str">
            <v>Yes</v>
          </cell>
          <cell r="M87">
            <v>42552</v>
          </cell>
          <cell r="N87">
            <v>12715</v>
          </cell>
          <cell r="O87">
            <v>940910</v>
          </cell>
          <cell r="P87">
            <v>610320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54744</v>
          </cell>
          <cell r="X87">
            <v>0</v>
          </cell>
          <cell r="Y87">
            <v>0</v>
          </cell>
          <cell r="AA87">
            <v>0</v>
          </cell>
          <cell r="AB87">
            <v>0</v>
          </cell>
          <cell r="AC87">
            <v>12715</v>
          </cell>
          <cell r="AD87">
            <v>0</v>
          </cell>
          <cell r="AE87">
            <v>0</v>
          </cell>
          <cell r="AF87">
            <v>0</v>
          </cell>
          <cell r="AN87">
            <v>42552</v>
          </cell>
          <cell r="AO87">
            <v>48</v>
          </cell>
          <cell r="AP87">
            <v>42614</v>
          </cell>
          <cell r="AQ87">
            <v>49.000393236335036</v>
          </cell>
          <cell r="BE87">
            <v>610320</v>
          </cell>
          <cell r="BF87">
            <v>54744</v>
          </cell>
          <cell r="BG87">
            <v>665064</v>
          </cell>
          <cell r="BH87">
            <v>52.305465985057019</v>
          </cell>
          <cell r="BJ87">
            <v>940910</v>
          </cell>
          <cell r="BK87">
            <v>74</v>
          </cell>
        </row>
        <row r="88">
          <cell r="A88">
            <v>72</v>
          </cell>
          <cell r="C88" t="str">
            <v>575MarketCenterOM (1)</v>
          </cell>
          <cell r="D88">
            <v>1570</v>
          </cell>
          <cell r="E88" t="str">
            <v>Crowe Horwath</v>
          </cell>
          <cell r="F88" t="str">
            <v>Contract</v>
          </cell>
          <cell r="G88" t="str">
            <v>30-3300</v>
          </cell>
          <cell r="H88" t="str">
            <v>Office</v>
          </cell>
          <cell r="I88">
            <v>42036</v>
          </cell>
          <cell r="J88">
            <v>43861</v>
          </cell>
          <cell r="L88" t="str">
            <v>Yes</v>
          </cell>
          <cell r="M88">
            <v>42552</v>
          </cell>
          <cell r="N88">
            <v>12618</v>
          </cell>
          <cell r="O88">
            <v>933732</v>
          </cell>
          <cell r="P88">
            <v>760236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27000</v>
          </cell>
          <cell r="X88">
            <v>0</v>
          </cell>
          <cell r="Y88">
            <v>0</v>
          </cell>
          <cell r="AA88">
            <v>12618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N88">
            <v>42552</v>
          </cell>
          <cell r="AO88">
            <v>60.250118877793625</v>
          </cell>
          <cell r="AP88">
            <v>42767</v>
          </cell>
          <cell r="AQ88">
            <v>61.499762244412743</v>
          </cell>
          <cell r="AR88">
            <v>43132</v>
          </cell>
          <cell r="AS88">
            <v>62.750356633380882</v>
          </cell>
          <cell r="AT88">
            <v>43497</v>
          </cell>
          <cell r="AU88">
            <v>64</v>
          </cell>
          <cell r="BE88">
            <v>760236</v>
          </cell>
          <cell r="BF88">
            <v>27000</v>
          </cell>
          <cell r="BG88">
            <v>787236</v>
          </cell>
          <cell r="BH88">
            <v>62.38991916310033</v>
          </cell>
          <cell r="BJ88">
            <v>933732</v>
          </cell>
          <cell r="BK88">
            <v>74</v>
          </cell>
        </row>
        <row r="89">
          <cell r="A89">
            <v>73</v>
          </cell>
          <cell r="C89" t="str">
            <v>575MarketCenterOM (1)</v>
          </cell>
          <cell r="D89">
            <v>1234</v>
          </cell>
          <cell r="E89" t="str">
            <v>DWG Services, LLC</v>
          </cell>
          <cell r="F89" t="str">
            <v>Contract</v>
          </cell>
          <cell r="G89" t="str">
            <v>30-3400</v>
          </cell>
          <cell r="H89" t="str">
            <v>Office</v>
          </cell>
          <cell r="I89">
            <v>41410</v>
          </cell>
          <cell r="J89">
            <v>43220</v>
          </cell>
          <cell r="L89" t="str">
            <v>Yes</v>
          </cell>
          <cell r="M89">
            <v>42552</v>
          </cell>
          <cell r="N89">
            <v>12715</v>
          </cell>
          <cell r="O89">
            <v>940910</v>
          </cell>
          <cell r="P89">
            <v>623040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47076</v>
          </cell>
          <cell r="X89">
            <v>0</v>
          </cell>
          <cell r="Y89">
            <v>0</v>
          </cell>
          <cell r="AA89">
            <v>12715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N89">
            <v>42552</v>
          </cell>
          <cell r="AO89">
            <v>49.000393236335036</v>
          </cell>
          <cell r="AP89">
            <v>42826</v>
          </cell>
          <cell r="AQ89">
            <v>73.000393236335043</v>
          </cell>
          <cell r="AR89">
            <v>42856</v>
          </cell>
          <cell r="AS89">
            <v>72.436964215493518</v>
          </cell>
          <cell r="BE89">
            <v>623040</v>
          </cell>
          <cell r="BF89">
            <v>47076</v>
          </cell>
          <cell r="BG89">
            <v>670116</v>
          </cell>
          <cell r="BH89">
            <v>52.702791977978762</v>
          </cell>
          <cell r="BJ89">
            <v>940910</v>
          </cell>
          <cell r="BK89">
            <v>74</v>
          </cell>
        </row>
        <row r="90">
          <cell r="A90">
            <v>74</v>
          </cell>
          <cell r="C90" t="str">
            <v>575MarketCenterOM (1)</v>
          </cell>
          <cell r="D90">
            <v>1250</v>
          </cell>
          <cell r="E90" t="str">
            <v>DWG Services, LLC</v>
          </cell>
          <cell r="F90" t="str">
            <v>Contract</v>
          </cell>
          <cell r="G90" t="str">
            <v>30-3500</v>
          </cell>
          <cell r="H90" t="str">
            <v>Office</v>
          </cell>
          <cell r="I90">
            <v>40057</v>
          </cell>
          <cell r="J90">
            <v>43220</v>
          </cell>
          <cell r="L90" t="str">
            <v>Yes</v>
          </cell>
          <cell r="M90">
            <v>42552</v>
          </cell>
          <cell r="N90">
            <v>12715</v>
          </cell>
          <cell r="O90">
            <v>940910</v>
          </cell>
          <cell r="P90">
            <v>623040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32556</v>
          </cell>
          <cell r="X90">
            <v>0</v>
          </cell>
          <cell r="Y90">
            <v>0</v>
          </cell>
          <cell r="AA90">
            <v>12715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N90">
            <v>42552</v>
          </cell>
          <cell r="AO90">
            <v>49.000393236335036</v>
          </cell>
          <cell r="AP90">
            <v>42826</v>
          </cell>
          <cell r="AQ90">
            <v>73.000393236335043</v>
          </cell>
          <cell r="AR90">
            <v>42856</v>
          </cell>
          <cell r="AS90">
            <v>72.436964215493518</v>
          </cell>
          <cell r="BE90">
            <v>623040</v>
          </cell>
          <cell r="BF90">
            <v>32556</v>
          </cell>
          <cell r="BG90">
            <v>655596</v>
          </cell>
          <cell r="BH90">
            <v>51.56083366103028</v>
          </cell>
          <cell r="BJ90">
            <v>940910</v>
          </cell>
          <cell r="BK90">
            <v>74</v>
          </cell>
        </row>
        <row r="91">
          <cell r="A91">
            <v>75</v>
          </cell>
          <cell r="C91" t="str">
            <v>575MarketCenterOM (1)</v>
          </cell>
          <cell r="D91">
            <v>1470</v>
          </cell>
          <cell r="E91" t="str">
            <v>Frank Crystal &amp; Co.</v>
          </cell>
          <cell r="F91" t="str">
            <v>Contract</v>
          </cell>
          <cell r="G91" t="str">
            <v>30-3600</v>
          </cell>
          <cell r="H91" t="str">
            <v>Office</v>
          </cell>
          <cell r="I91">
            <v>42125</v>
          </cell>
          <cell r="J91">
            <v>44681</v>
          </cell>
          <cell r="L91" t="str">
            <v>Yes</v>
          </cell>
          <cell r="M91">
            <v>42552</v>
          </cell>
          <cell r="N91">
            <v>7069</v>
          </cell>
          <cell r="O91">
            <v>523106</v>
          </cell>
          <cell r="P91">
            <v>429444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15084</v>
          </cell>
          <cell r="X91">
            <v>0</v>
          </cell>
          <cell r="Y91">
            <v>0</v>
          </cell>
          <cell r="AA91">
            <v>7069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N91">
            <v>42552</v>
          </cell>
          <cell r="AO91">
            <v>60.750318291130284</v>
          </cell>
          <cell r="AP91">
            <v>42856</v>
          </cell>
          <cell r="AQ91">
            <v>61.999717074550858</v>
          </cell>
          <cell r="AR91">
            <v>43221</v>
          </cell>
          <cell r="AS91">
            <v>63.250813410666289</v>
          </cell>
          <cell r="AT91">
            <v>43586</v>
          </cell>
          <cell r="AU91">
            <v>64.500212194086856</v>
          </cell>
          <cell r="AV91">
            <v>43952</v>
          </cell>
          <cell r="AW91">
            <v>65.74961097750743</v>
          </cell>
          <cell r="AX91">
            <v>44317</v>
          </cell>
          <cell r="AY91">
            <v>67.000707313622854</v>
          </cell>
          <cell r="BE91">
            <v>429444</v>
          </cell>
          <cell r="BF91">
            <v>15084</v>
          </cell>
          <cell r="BG91">
            <v>444528</v>
          </cell>
          <cell r="BH91">
            <v>62.884142028575468</v>
          </cell>
          <cell r="BJ91">
            <v>523106</v>
          </cell>
          <cell r="BK91">
            <v>74</v>
          </cell>
        </row>
        <row r="92">
          <cell r="A92">
            <v>76</v>
          </cell>
          <cell r="C92" t="str">
            <v>575MarketCenterOM (1)</v>
          </cell>
          <cell r="D92">
            <v>1496</v>
          </cell>
          <cell r="E92" t="str">
            <v>Rockefeller Philanthropy</v>
          </cell>
          <cell r="F92" t="str">
            <v>Contract</v>
          </cell>
          <cell r="G92" t="str">
            <v>30-3625</v>
          </cell>
          <cell r="H92" t="str">
            <v>Office</v>
          </cell>
          <cell r="I92">
            <v>41214</v>
          </cell>
          <cell r="J92">
            <v>43039</v>
          </cell>
          <cell r="L92" t="str">
            <v>Yes</v>
          </cell>
          <cell r="M92">
            <v>42552</v>
          </cell>
          <cell r="N92">
            <v>2793</v>
          </cell>
          <cell r="O92">
            <v>206682</v>
          </cell>
          <cell r="P92">
            <v>148032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10332</v>
          </cell>
          <cell r="X92">
            <v>0</v>
          </cell>
          <cell r="Y92">
            <v>0</v>
          </cell>
          <cell r="AA92">
            <v>2793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N92">
            <v>42552</v>
          </cell>
          <cell r="AO92">
            <v>53.00107411385607</v>
          </cell>
          <cell r="AP92">
            <v>42675</v>
          </cell>
          <cell r="AQ92">
            <v>54.002148227712141</v>
          </cell>
          <cell r="BE92">
            <v>148032</v>
          </cell>
          <cell r="BF92">
            <v>10332</v>
          </cell>
          <cell r="BG92">
            <v>158364</v>
          </cell>
          <cell r="BH92">
            <v>56.700322234156822</v>
          </cell>
          <cell r="BJ92">
            <v>206682</v>
          </cell>
          <cell r="BK92">
            <v>74</v>
          </cell>
        </row>
        <row r="93">
          <cell r="A93">
            <v>77</v>
          </cell>
          <cell r="C93" t="str">
            <v>575MarketCenterOM (1)</v>
          </cell>
          <cell r="D93">
            <v>1592</v>
          </cell>
          <cell r="E93" t="str">
            <v>HSI U.S.A</v>
          </cell>
          <cell r="F93" t="str">
            <v>Contract</v>
          </cell>
          <cell r="G93" t="str">
            <v>30-3650</v>
          </cell>
          <cell r="H93" t="str">
            <v>Office</v>
          </cell>
          <cell r="I93">
            <v>42005</v>
          </cell>
          <cell r="J93">
            <v>43830</v>
          </cell>
          <cell r="L93" t="str">
            <v>Yes</v>
          </cell>
          <cell r="M93">
            <v>42552</v>
          </cell>
          <cell r="N93">
            <v>2860</v>
          </cell>
          <cell r="O93">
            <v>211640</v>
          </cell>
          <cell r="P93">
            <v>212100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6108</v>
          </cell>
          <cell r="X93">
            <v>0</v>
          </cell>
          <cell r="Y93">
            <v>0</v>
          </cell>
          <cell r="AA93">
            <v>2860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N93">
            <v>42552</v>
          </cell>
          <cell r="AO93">
            <v>74.16083916083916</v>
          </cell>
          <cell r="AP93">
            <v>42736</v>
          </cell>
          <cell r="AQ93">
            <v>76.380419580419584</v>
          </cell>
          <cell r="AR93">
            <v>43101</v>
          </cell>
          <cell r="AS93">
            <v>78.671328671328666</v>
          </cell>
          <cell r="AT93">
            <v>43466</v>
          </cell>
          <cell r="AU93">
            <v>81.029370629370632</v>
          </cell>
          <cell r="BE93">
            <v>212100</v>
          </cell>
          <cell r="BF93">
            <v>6108</v>
          </cell>
          <cell r="BG93">
            <v>218208</v>
          </cell>
          <cell r="BH93">
            <v>76.29650349650349</v>
          </cell>
          <cell r="BJ93">
            <v>211640</v>
          </cell>
          <cell r="BK93">
            <v>74</v>
          </cell>
        </row>
        <row r="94">
          <cell r="A94">
            <v>78</v>
          </cell>
          <cell r="C94" t="str">
            <v>575MarketCenterOM (1)</v>
          </cell>
          <cell r="D94">
            <v>1533</v>
          </cell>
          <cell r="E94" t="str">
            <v>Hunton &amp; Williams, LLP</v>
          </cell>
          <cell r="F94" t="str">
            <v>Contract</v>
          </cell>
          <cell r="G94" t="str">
            <v>30-3700</v>
          </cell>
          <cell r="H94" t="str">
            <v>Office</v>
          </cell>
          <cell r="I94">
            <v>41821</v>
          </cell>
          <cell r="J94">
            <v>42916</v>
          </cell>
          <cell r="L94" t="str">
            <v>Yes</v>
          </cell>
          <cell r="M94">
            <v>42552</v>
          </cell>
          <cell r="N94">
            <v>7445</v>
          </cell>
          <cell r="O94">
            <v>550930</v>
          </cell>
          <cell r="P94">
            <v>424368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19044</v>
          </cell>
          <cell r="X94">
            <v>0</v>
          </cell>
          <cell r="Y94">
            <v>0</v>
          </cell>
          <cell r="AA94">
            <v>7445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N94">
            <v>42552</v>
          </cell>
          <cell r="AO94">
            <v>57.000402955003359</v>
          </cell>
          <cell r="BE94">
            <v>424368</v>
          </cell>
          <cell r="BF94">
            <v>19044</v>
          </cell>
          <cell r="BG94">
            <v>443412</v>
          </cell>
          <cell r="BH94">
            <v>59.558361316319676</v>
          </cell>
          <cell r="BJ94">
            <v>550930</v>
          </cell>
          <cell r="BK94">
            <v>74</v>
          </cell>
        </row>
        <row r="95">
          <cell r="A95">
            <v>79</v>
          </cell>
          <cell r="C95" t="str">
            <v>575MarketCenterOM (1)</v>
          </cell>
          <cell r="D95">
            <v>1495</v>
          </cell>
          <cell r="E95" t="str">
            <v>Vierra Magan</v>
          </cell>
          <cell r="F95" t="str">
            <v>Contract</v>
          </cell>
          <cell r="G95" t="str">
            <v>30-3750</v>
          </cell>
          <cell r="H95" t="str">
            <v>Office</v>
          </cell>
          <cell r="I95">
            <v>41306</v>
          </cell>
          <cell r="J95">
            <v>43131</v>
          </cell>
          <cell r="L95" t="str">
            <v>Yes</v>
          </cell>
          <cell r="M95">
            <v>42552</v>
          </cell>
          <cell r="N95">
            <v>5270</v>
          </cell>
          <cell r="O95">
            <v>389980</v>
          </cell>
          <cell r="P95">
            <v>231876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19464</v>
          </cell>
          <cell r="X95">
            <v>0</v>
          </cell>
          <cell r="Y95">
            <v>0</v>
          </cell>
          <cell r="AA95">
            <v>5270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N95">
            <v>42552</v>
          </cell>
          <cell r="AO95">
            <v>43.999240986717268</v>
          </cell>
          <cell r="AP95">
            <v>42767</v>
          </cell>
          <cell r="AQ95">
            <v>45.001138519924098</v>
          </cell>
          <cell r="BE95">
            <v>231876</v>
          </cell>
          <cell r="BF95">
            <v>19464</v>
          </cell>
          <cell r="BG95">
            <v>251340</v>
          </cell>
          <cell r="BH95">
            <v>47.692599620493361</v>
          </cell>
          <cell r="BJ95">
            <v>389980</v>
          </cell>
          <cell r="BK95">
            <v>74</v>
          </cell>
        </row>
        <row r="96">
          <cell r="A96">
            <v>80</v>
          </cell>
          <cell r="C96" t="str">
            <v>575MarketCenterOM (1)</v>
          </cell>
          <cell r="D96">
            <v>1580</v>
          </cell>
          <cell r="E96" t="str">
            <v>KCG Holdings, Inc.</v>
          </cell>
          <cell r="F96" t="str">
            <v>Contract</v>
          </cell>
          <cell r="G96" t="str">
            <v>30-3800</v>
          </cell>
          <cell r="H96" t="str">
            <v>Office</v>
          </cell>
          <cell r="I96">
            <v>42064</v>
          </cell>
          <cell r="J96">
            <v>43890</v>
          </cell>
          <cell r="L96" t="str">
            <v>Yes</v>
          </cell>
          <cell r="M96">
            <v>42552</v>
          </cell>
          <cell r="N96">
            <v>6042</v>
          </cell>
          <cell r="O96">
            <v>453150</v>
          </cell>
          <cell r="P96">
            <v>404508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12936</v>
          </cell>
          <cell r="X96">
            <v>0</v>
          </cell>
          <cell r="Y96">
            <v>0</v>
          </cell>
          <cell r="AA96">
            <v>6042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N96">
            <v>42552</v>
          </cell>
          <cell r="AO96">
            <v>66.949354518371393</v>
          </cell>
          <cell r="AP96">
            <v>42795</v>
          </cell>
          <cell r="AQ96">
            <v>68.959285004965238</v>
          </cell>
          <cell r="AR96">
            <v>43160</v>
          </cell>
          <cell r="AS96">
            <v>71.030784508440917</v>
          </cell>
          <cell r="AT96">
            <v>43525</v>
          </cell>
          <cell r="AU96">
            <v>73.159880834160873</v>
          </cell>
          <cell r="BE96">
            <v>404508</v>
          </cell>
          <cell r="BF96">
            <v>12936</v>
          </cell>
          <cell r="BG96">
            <v>417444</v>
          </cell>
          <cell r="BH96">
            <v>69.090367428003972</v>
          </cell>
          <cell r="BJ96">
            <v>453150</v>
          </cell>
          <cell r="BK96">
            <v>75</v>
          </cell>
        </row>
        <row r="97">
          <cell r="A97">
            <v>81</v>
          </cell>
          <cell r="C97" t="str">
            <v>575MarketCenterOM (1)</v>
          </cell>
          <cell r="D97">
            <v>1458</v>
          </cell>
          <cell r="E97" t="str">
            <v>Bank of Communications</v>
          </cell>
          <cell r="F97" t="str">
            <v>Contract</v>
          </cell>
          <cell r="G97" t="str">
            <v>30-3888</v>
          </cell>
          <cell r="H97" t="str">
            <v>Office</v>
          </cell>
          <cell r="I97">
            <v>40817</v>
          </cell>
          <cell r="J97">
            <v>44469</v>
          </cell>
          <cell r="L97" t="str">
            <v>Yes</v>
          </cell>
          <cell r="M97">
            <v>42552</v>
          </cell>
          <cell r="N97">
            <v>6487</v>
          </cell>
          <cell r="O97">
            <v>486525</v>
          </cell>
          <cell r="P97">
            <v>353544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30552</v>
          </cell>
          <cell r="X97">
            <v>0</v>
          </cell>
          <cell r="Y97">
            <v>0</v>
          </cell>
          <cell r="AA97">
            <v>6487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N97">
            <v>42552</v>
          </cell>
          <cell r="AO97">
            <v>54.500385386156928</v>
          </cell>
          <cell r="AP97">
            <v>42644</v>
          </cell>
          <cell r="AQ97">
            <v>55.499306304917525</v>
          </cell>
          <cell r="AR97">
            <v>43009</v>
          </cell>
          <cell r="AS97">
            <v>56.500077077231389</v>
          </cell>
          <cell r="AT97">
            <v>43374</v>
          </cell>
          <cell r="AU97">
            <v>57.500847849545245</v>
          </cell>
          <cell r="AV97">
            <v>43739</v>
          </cell>
          <cell r="AW97">
            <v>58.499768768305842</v>
          </cell>
          <cell r="AX97">
            <v>44105</v>
          </cell>
          <cell r="AY97">
            <v>59.500539540619698</v>
          </cell>
          <cell r="BE97">
            <v>353544</v>
          </cell>
          <cell r="BF97">
            <v>30552</v>
          </cell>
          <cell r="BG97">
            <v>384096</v>
          </cell>
          <cell r="BH97">
            <v>59.210112532757826</v>
          </cell>
          <cell r="BJ97">
            <v>486525</v>
          </cell>
          <cell r="BK97">
            <v>75</v>
          </cell>
        </row>
        <row r="98">
          <cell r="A98">
            <v>82</v>
          </cell>
          <cell r="C98" t="str">
            <v>575MarketCenterOM (1)</v>
          </cell>
          <cell r="D98">
            <v>1534</v>
          </cell>
          <cell r="E98" t="str">
            <v>Raymond James &amp; Assoc., Inc.</v>
          </cell>
          <cell r="F98" t="str">
            <v>Contract</v>
          </cell>
          <cell r="G98" t="str">
            <v>30-3900</v>
          </cell>
          <cell r="H98" t="str">
            <v>Office</v>
          </cell>
          <cell r="I98">
            <v>41214</v>
          </cell>
          <cell r="J98">
            <v>43708</v>
          </cell>
          <cell r="L98" t="str">
            <v>Yes</v>
          </cell>
          <cell r="M98">
            <v>42552</v>
          </cell>
          <cell r="N98">
            <v>7433</v>
          </cell>
          <cell r="O98">
            <v>557475</v>
          </cell>
          <cell r="P98">
            <v>431112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31980</v>
          </cell>
          <cell r="X98">
            <v>0</v>
          </cell>
          <cell r="Y98">
            <v>0</v>
          </cell>
          <cell r="AA98">
            <v>7433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N98">
            <v>42552</v>
          </cell>
          <cell r="AO98">
            <v>57.999730929638098</v>
          </cell>
          <cell r="AP98">
            <v>42614</v>
          </cell>
          <cell r="AQ98">
            <v>59.000672675904752</v>
          </cell>
          <cell r="AR98">
            <v>42979</v>
          </cell>
          <cell r="AS98">
            <v>60</v>
          </cell>
          <cell r="AT98">
            <v>43344</v>
          </cell>
          <cell r="AU98">
            <v>60.999327324095248</v>
          </cell>
          <cell r="BE98">
            <v>431112</v>
          </cell>
          <cell r="BF98">
            <v>31980</v>
          </cell>
          <cell r="BG98">
            <v>463092</v>
          </cell>
          <cell r="BH98">
            <v>62.302166016413295</v>
          </cell>
          <cell r="BJ98">
            <v>557475</v>
          </cell>
          <cell r="BK98">
            <v>75</v>
          </cell>
        </row>
        <row r="99">
          <cell r="A99">
            <v>83</v>
          </cell>
          <cell r="C99" t="str">
            <v>575MarketCenterOM (1)</v>
          </cell>
          <cell r="D99">
            <v>1513</v>
          </cell>
          <cell r="E99" t="str">
            <v>Norwegian Consulate</v>
          </cell>
          <cell r="F99" t="str">
            <v>Contract</v>
          </cell>
          <cell r="G99" t="str">
            <v>30-3950</v>
          </cell>
          <cell r="H99" t="str">
            <v>Office</v>
          </cell>
          <cell r="I99">
            <v>41426</v>
          </cell>
          <cell r="J99">
            <v>43982</v>
          </cell>
          <cell r="L99" t="str">
            <v>Yes</v>
          </cell>
          <cell r="M99">
            <v>42552</v>
          </cell>
          <cell r="N99">
            <v>5189</v>
          </cell>
          <cell r="O99">
            <v>389175</v>
          </cell>
          <cell r="P99">
            <v>280212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19188</v>
          </cell>
          <cell r="X99">
            <v>0</v>
          </cell>
          <cell r="Y99">
            <v>0</v>
          </cell>
          <cell r="AA99">
            <v>5189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N99">
            <v>42552</v>
          </cell>
          <cell r="AO99">
            <v>54.001156292156487</v>
          </cell>
          <cell r="AP99">
            <v>42887</v>
          </cell>
          <cell r="AQ99">
            <v>55.000192715359411</v>
          </cell>
          <cell r="AR99">
            <v>43252</v>
          </cell>
          <cell r="AS99">
            <v>55.999229138562342</v>
          </cell>
          <cell r="AT99">
            <v>43617</v>
          </cell>
          <cell r="AU99">
            <v>57.00057814607824</v>
          </cell>
          <cell r="BE99">
            <v>280212</v>
          </cell>
          <cell r="BF99">
            <v>19188</v>
          </cell>
          <cell r="BG99">
            <v>299400</v>
          </cell>
          <cell r="BH99">
            <v>57.698978608595105</v>
          </cell>
          <cell r="BJ99">
            <v>389175</v>
          </cell>
          <cell r="BK99">
            <v>75</v>
          </cell>
        </row>
        <row r="100">
          <cell r="A100">
            <v>84</v>
          </cell>
          <cell r="C100" t="str">
            <v>575MarketCenterOM (1)</v>
          </cell>
          <cell r="D100">
            <v>1557</v>
          </cell>
          <cell r="E100" t="str">
            <v>Schoenbert Family Law Gp. PC</v>
          </cell>
          <cell r="F100" t="str">
            <v>Contract</v>
          </cell>
          <cell r="G100" t="str">
            <v>30-4000</v>
          </cell>
          <cell r="H100" t="str">
            <v>Office</v>
          </cell>
          <cell r="I100">
            <v>41671</v>
          </cell>
          <cell r="J100">
            <v>45322</v>
          </cell>
          <cell r="L100" t="str">
            <v>Yes</v>
          </cell>
          <cell r="M100">
            <v>42552</v>
          </cell>
          <cell r="N100">
            <v>12692</v>
          </cell>
          <cell r="O100">
            <v>951900</v>
          </cell>
          <cell r="P100">
            <v>647292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32424</v>
          </cell>
          <cell r="X100">
            <v>0</v>
          </cell>
          <cell r="Y100">
            <v>0</v>
          </cell>
          <cell r="AA100">
            <v>12692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N100">
            <v>42552</v>
          </cell>
          <cell r="AO100">
            <v>51</v>
          </cell>
          <cell r="AP100">
            <v>42767</v>
          </cell>
          <cell r="AQ100">
            <v>52.00031515915537</v>
          </cell>
          <cell r="AR100">
            <v>43132</v>
          </cell>
          <cell r="AS100">
            <v>52.99968484084463</v>
          </cell>
          <cell r="AT100">
            <v>43497</v>
          </cell>
          <cell r="AU100">
            <v>54</v>
          </cell>
          <cell r="AV100">
            <v>43862</v>
          </cell>
          <cell r="AW100">
            <v>55.00031515915537</v>
          </cell>
          <cell r="AX100">
            <v>44228</v>
          </cell>
          <cell r="AY100">
            <v>55.99968484084463</v>
          </cell>
          <cell r="AZ100">
            <v>44593</v>
          </cell>
          <cell r="BA100">
            <v>57</v>
          </cell>
          <cell r="BE100">
            <v>647292</v>
          </cell>
          <cell r="BF100">
            <v>32424</v>
          </cell>
          <cell r="BG100">
            <v>679716</v>
          </cell>
          <cell r="BH100">
            <v>53.554680113457295</v>
          </cell>
          <cell r="BJ100">
            <v>951900</v>
          </cell>
          <cell r="BK100">
            <v>75</v>
          </cell>
        </row>
        <row r="101">
          <cell r="A101">
            <v>85</v>
          </cell>
          <cell r="C101" t="str">
            <v>575MarketCenterOM (1)</v>
          </cell>
          <cell r="D101">
            <v>1686</v>
          </cell>
          <cell r="E101" t="str">
            <v>Sweetgreen (Spec)</v>
          </cell>
          <cell r="F101" t="str">
            <v>Speculative</v>
          </cell>
          <cell r="G101">
            <v>0</v>
          </cell>
          <cell r="H101" t="str">
            <v>Retail</v>
          </cell>
          <cell r="I101">
            <v>42736</v>
          </cell>
          <cell r="J101">
            <v>46477</v>
          </cell>
          <cell r="L101" t="str">
            <v>No</v>
          </cell>
          <cell r="M101">
            <v>42736</v>
          </cell>
          <cell r="N101">
            <v>2082</v>
          </cell>
          <cell r="O101">
            <v>193001.4</v>
          </cell>
          <cell r="P101">
            <v>177384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40476</v>
          </cell>
          <cell r="X101">
            <v>0</v>
          </cell>
          <cell r="Y101">
            <v>0</v>
          </cell>
          <cell r="AA101">
            <v>2082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N101">
            <v>42736</v>
          </cell>
          <cell r="AO101">
            <v>85.198847262247838</v>
          </cell>
          <cell r="AP101">
            <v>43556</v>
          </cell>
          <cell r="AQ101">
            <v>87.757925072046106</v>
          </cell>
          <cell r="AR101">
            <v>43922</v>
          </cell>
          <cell r="AS101">
            <v>90.391930835734868</v>
          </cell>
          <cell r="AT101">
            <v>44287</v>
          </cell>
          <cell r="AU101">
            <v>93.095100864553316</v>
          </cell>
          <cell r="AV101">
            <v>44652</v>
          </cell>
          <cell r="AW101">
            <v>95.89048991354467</v>
          </cell>
          <cell r="AX101">
            <v>45017</v>
          </cell>
          <cell r="AY101">
            <v>98.77233429394812</v>
          </cell>
          <cell r="AZ101">
            <v>45383</v>
          </cell>
          <cell r="BA101">
            <v>101.72910662824208</v>
          </cell>
          <cell r="BE101">
            <v>177384</v>
          </cell>
          <cell r="BF101">
            <v>40476</v>
          </cell>
          <cell r="BG101">
            <v>217860</v>
          </cell>
          <cell r="BH101">
            <v>104.63976945244957</v>
          </cell>
          <cell r="BJ101">
            <v>193001.4</v>
          </cell>
          <cell r="BK101">
            <v>92.7</v>
          </cell>
        </row>
        <row r="104">
          <cell r="B104" t="str">
            <v>BUILDING INFORMATION</v>
          </cell>
          <cell r="L104" t="str">
            <v>IN PLACE CRITERIA</v>
          </cell>
          <cell r="P104" t="str">
            <v>CURRENT/INITIAL RENT (Annualized at 07/16 or Lease Begin)</v>
          </cell>
          <cell r="U104" t="str">
            <v>ABATEMENTS</v>
          </cell>
          <cell r="W104" t="str">
            <v>RECOVERIES</v>
          </cell>
          <cell r="AA104" t="str">
            <v>EXPIRATION SF (by Argus Category)</v>
          </cell>
          <cell r="AH104" t="str">
            <v>NOI CALCULATION</v>
          </cell>
        </row>
        <row r="105">
          <cell r="H105" t="str">
            <v>Cash Flow Inclusion</v>
          </cell>
          <cell r="L105" t="str">
            <v>Tenants</v>
          </cell>
          <cell r="N105" t="str">
            <v>Current</v>
          </cell>
          <cell r="O105" t="str">
            <v>Market</v>
          </cell>
          <cell r="P105" t="str">
            <v>Base</v>
          </cell>
          <cell r="Q105" t="str">
            <v>Porter's</v>
          </cell>
          <cell r="R105" t="str">
            <v>Misc.</v>
          </cell>
          <cell r="AH105" t="str">
            <v>In-Place</v>
          </cell>
          <cell r="AI105" t="str">
            <v>In-Place</v>
          </cell>
          <cell r="AJ105" t="str">
            <v>Other</v>
          </cell>
          <cell r="AL105" t="str">
            <v>In-Place</v>
          </cell>
        </row>
        <row r="106">
          <cell r="C106" t="str">
            <v>Building ID</v>
          </cell>
          <cell r="D106" t="str">
            <v>Tenant ID</v>
          </cell>
          <cell r="E106" t="str">
            <v>Building Name</v>
          </cell>
          <cell r="L106" t="str">
            <v>Included</v>
          </cell>
          <cell r="N106" t="str">
            <v>SF</v>
          </cell>
          <cell r="O106" t="str">
            <v>Rent</v>
          </cell>
          <cell r="P106" t="str">
            <v>Rent</v>
          </cell>
          <cell r="Q106" t="str">
            <v>Wage</v>
          </cell>
          <cell r="R106" t="str">
            <v>Income</v>
          </cell>
          <cell r="S106" t="str">
            <v>CPI</v>
          </cell>
          <cell r="T106" t="str">
            <v>% Rent</v>
          </cell>
          <cell r="U106" t="str">
            <v>Current</v>
          </cell>
          <cell r="V106" t="str">
            <v>Cumulative</v>
          </cell>
          <cell r="W106" t="str">
            <v>Recoveries</v>
          </cell>
          <cell r="AA106" t="str">
            <v>Market</v>
          </cell>
          <cell r="AB106" t="str">
            <v>Renew</v>
          </cell>
          <cell r="AC106" t="str">
            <v>Vacate</v>
          </cell>
          <cell r="AD106" t="str">
            <v>Option</v>
          </cell>
          <cell r="AE106" t="str">
            <v>Reabsorb</v>
          </cell>
          <cell r="AF106" t="str">
            <v>Other</v>
          </cell>
          <cell r="AH106" t="str">
            <v>Rent</v>
          </cell>
          <cell r="AI106" t="str">
            <v>Recoveries</v>
          </cell>
          <cell r="AJ106" t="str">
            <v>Income</v>
          </cell>
          <cell r="AK106" t="str">
            <v>Expenses</v>
          </cell>
          <cell r="AL106" t="str">
            <v>NOI</v>
          </cell>
        </row>
        <row r="107">
          <cell r="C107" t="str">
            <v>575MarketCenterOM (1)</v>
          </cell>
          <cell r="D107">
            <v>0</v>
          </cell>
          <cell r="E107" t="str">
            <v>Market Center</v>
          </cell>
          <cell r="H107" t="str">
            <v>Yes</v>
          </cell>
          <cell r="L107">
            <v>64</v>
          </cell>
          <cell r="N107">
            <v>399754</v>
          </cell>
          <cell r="O107">
            <v>28467001</v>
          </cell>
          <cell r="P107">
            <v>20428296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-60030</v>
          </cell>
          <cell r="V107">
            <v>-157901</v>
          </cell>
          <cell r="W107">
            <v>1210536</v>
          </cell>
          <cell r="AA107">
            <v>420853</v>
          </cell>
          <cell r="AB107">
            <v>0</v>
          </cell>
          <cell r="AC107">
            <v>34051</v>
          </cell>
          <cell r="AD107">
            <v>12799</v>
          </cell>
          <cell r="AE107">
            <v>52730</v>
          </cell>
          <cell r="AF107">
            <v>0</v>
          </cell>
          <cell r="AH107">
            <v>20428296</v>
          </cell>
          <cell r="AI107">
            <v>1210536</v>
          </cell>
          <cell r="AJ107">
            <v>391471</v>
          </cell>
          <cell r="AK107">
            <v>10099516</v>
          </cell>
          <cell r="AL107">
            <v>11930787</v>
          </cell>
        </row>
        <row r="108">
          <cell r="J108" t="str">
            <v>"Included" Totals:</v>
          </cell>
          <cell r="L108">
            <v>64</v>
          </cell>
          <cell r="N108">
            <v>399754</v>
          </cell>
          <cell r="O108">
            <v>28467001</v>
          </cell>
          <cell r="P108">
            <v>20428296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-60030</v>
          </cell>
          <cell r="V108">
            <v>-157901</v>
          </cell>
          <cell r="W108">
            <v>1210536</v>
          </cell>
          <cell r="AA108">
            <v>420853</v>
          </cell>
          <cell r="AB108">
            <v>0</v>
          </cell>
          <cell r="AC108">
            <v>34051</v>
          </cell>
          <cell r="AD108">
            <v>12799</v>
          </cell>
          <cell r="AE108">
            <v>52730</v>
          </cell>
          <cell r="AF108">
            <v>0</v>
          </cell>
          <cell r="AH108">
            <v>20428296</v>
          </cell>
          <cell r="AI108">
            <v>1210536</v>
          </cell>
          <cell r="AJ108">
            <v>391471</v>
          </cell>
          <cell r="AK108">
            <v>10099516</v>
          </cell>
          <cell r="AL108">
            <v>11930787</v>
          </cell>
        </row>
        <row r="127">
          <cell r="B127" t="str">
            <v>Realogic Tools Portfolio</v>
          </cell>
        </row>
        <row r="128">
          <cell r="B128" t="str">
            <v>Base Case</v>
          </cell>
        </row>
        <row r="129">
          <cell r="B129" t="str">
            <v>In Place Analysis</v>
          </cell>
        </row>
        <row r="134">
          <cell r="P134" t="str">
            <v>INCLUDE IN IN-PLACE CASH FLOW?</v>
          </cell>
        </row>
        <row r="135">
          <cell r="P135" t="str">
            <v>Include In</v>
          </cell>
          <cell r="Q135" t="str">
            <v>PW</v>
          </cell>
          <cell r="R135" t="str">
            <v>Misc</v>
          </cell>
          <cell r="S135" t="str">
            <v>CPI</v>
          </cell>
          <cell r="T135" t="str">
            <v>% Rent</v>
          </cell>
        </row>
        <row r="136">
          <cell r="P136" t="str">
            <v>Cash Flow:</v>
          </cell>
          <cell r="Q136" t="str">
            <v>Yes</v>
          </cell>
          <cell r="R136" t="str">
            <v>Yes</v>
          </cell>
          <cell r="S136" t="str">
            <v>Yes</v>
          </cell>
          <cell r="T136" t="str">
            <v>Yes</v>
          </cell>
        </row>
        <row r="138">
          <cell r="B138" t="str">
            <v>TENANT INFORMATION</v>
          </cell>
          <cell r="F138" t="str">
            <v>SUITE DETAILS</v>
          </cell>
          <cell r="L138" t="str">
            <v>IN PLACE CRITERIA</v>
          </cell>
          <cell r="P138" t="str">
            <v>CURRENT/INITIAL RENT (Annualized at 07/16 or Lease Begin)</v>
          </cell>
          <cell r="U138" t="str">
            <v>ABATEMENTS</v>
          </cell>
          <cell r="W138" t="str">
            <v>RECOVERIES</v>
          </cell>
          <cell r="X138" t="str">
            <v>RETAIL SALES</v>
          </cell>
          <cell r="AA138" t="str">
            <v>EXPIRATION SF (by Argus Category)</v>
          </cell>
          <cell r="AN138" t="str">
            <v>FUTURE RENT STEPS</v>
          </cell>
          <cell r="BE138" t="str">
            <v>In-Place</v>
          </cell>
          <cell r="BJ138" t="str">
            <v>Market</v>
          </cell>
        </row>
        <row r="139">
          <cell r="H139" t="str">
            <v>Space</v>
          </cell>
          <cell r="I139" t="str">
            <v>Lease</v>
          </cell>
          <cell r="J139" t="str">
            <v>Lease</v>
          </cell>
          <cell r="L139" t="str">
            <v>In-Place</v>
          </cell>
          <cell r="M139" t="str">
            <v>As of</v>
          </cell>
          <cell r="N139" t="str">
            <v>Current</v>
          </cell>
          <cell r="O139" t="str">
            <v>Market</v>
          </cell>
          <cell r="P139" t="str">
            <v>Base</v>
          </cell>
          <cell r="Q139" t="str">
            <v>Porter's</v>
          </cell>
          <cell r="R139" t="str">
            <v>Misc.</v>
          </cell>
          <cell r="X139" t="str">
            <v>Sales</v>
          </cell>
          <cell r="Y139" t="str">
            <v>Occupancy</v>
          </cell>
          <cell r="BE139" t="str">
            <v>Base</v>
          </cell>
          <cell r="BG139" t="str">
            <v>Gross Rent</v>
          </cell>
          <cell r="BJ139" t="str">
            <v>Gross Rent</v>
          </cell>
        </row>
        <row r="140">
          <cell r="C140" t="str">
            <v>Building ID</v>
          </cell>
          <cell r="D140" t="str">
            <v>Tenant ID</v>
          </cell>
          <cell r="E140" t="str">
            <v>Tenant Name</v>
          </cell>
          <cell r="F140" t="str">
            <v>Status</v>
          </cell>
          <cell r="G140" t="str">
            <v>Suite #</v>
          </cell>
          <cell r="H140" t="str">
            <v>Type</v>
          </cell>
          <cell r="I140" t="str">
            <v>Start</v>
          </cell>
          <cell r="J140" t="str">
            <v>End</v>
          </cell>
          <cell r="L140" t="str">
            <v>Include?</v>
          </cell>
          <cell r="M140" t="str">
            <v>Date</v>
          </cell>
          <cell r="N140" t="str">
            <v>SF</v>
          </cell>
          <cell r="O140" t="str">
            <v>Rent</v>
          </cell>
          <cell r="P140" t="str">
            <v>Rent</v>
          </cell>
          <cell r="Q140" t="str">
            <v>Wage</v>
          </cell>
          <cell r="R140" t="str">
            <v>Income</v>
          </cell>
          <cell r="S140" t="str">
            <v>CPI</v>
          </cell>
          <cell r="T140" t="str">
            <v>% Rent</v>
          </cell>
          <cell r="U140" t="str">
            <v>Current</v>
          </cell>
          <cell r="V140" t="str">
            <v>Cumulative</v>
          </cell>
          <cell r="W140" t="str">
            <v>Recoveries</v>
          </cell>
          <cell r="X140" t="str">
            <v>Volume</v>
          </cell>
          <cell r="Y140" t="str">
            <v>Cost</v>
          </cell>
          <cell r="AA140" t="str">
            <v>Market</v>
          </cell>
          <cell r="AB140" t="str">
            <v>Renew</v>
          </cell>
          <cell r="AC140" t="str">
            <v>Vacate</v>
          </cell>
          <cell r="AD140" t="str">
            <v>Option</v>
          </cell>
          <cell r="AE140" t="str">
            <v>Reabsorb</v>
          </cell>
          <cell r="AF140" t="str">
            <v>Other</v>
          </cell>
          <cell r="AN140" t="str">
            <v>Date</v>
          </cell>
          <cell r="AO140" t="str">
            <v>$/SF</v>
          </cell>
          <cell r="AP140" t="str">
            <v>Date</v>
          </cell>
          <cell r="AQ140" t="str">
            <v>$/SF</v>
          </cell>
          <cell r="AR140" t="str">
            <v>Date</v>
          </cell>
          <cell r="AS140" t="str">
            <v>$/SF</v>
          </cell>
          <cell r="AT140" t="str">
            <v>Date</v>
          </cell>
          <cell r="AU140" t="str">
            <v>$/SF</v>
          </cell>
          <cell r="AV140" t="str">
            <v>Date</v>
          </cell>
          <cell r="AW140" t="str">
            <v>$/SF</v>
          </cell>
          <cell r="AX140" t="str">
            <v>Date</v>
          </cell>
          <cell r="AY140" t="str">
            <v>$/SF</v>
          </cell>
          <cell r="AZ140" t="str">
            <v>Date</v>
          </cell>
          <cell r="BA140" t="str">
            <v>$/SF</v>
          </cell>
          <cell r="BE140" t="str">
            <v>Rent</v>
          </cell>
          <cell r="BF140" t="str">
            <v>Reimb.</v>
          </cell>
          <cell r="BG140" t="str">
            <v>$</v>
          </cell>
          <cell r="BH140" t="str">
            <v>$ PSF</v>
          </cell>
          <cell r="BJ140" t="str">
            <v>$</v>
          </cell>
          <cell r="BK140" t="str">
            <v>$ PSF</v>
          </cell>
        </row>
        <row r="141">
          <cell r="A141">
            <v>86</v>
          </cell>
          <cell r="C141" t="str">
            <v>555MarketCenterOM (1)</v>
          </cell>
          <cell r="D141">
            <v>1285</v>
          </cell>
          <cell r="E141" t="str">
            <v>Bank of the West</v>
          </cell>
          <cell r="F141" t="str">
            <v>Contract</v>
          </cell>
          <cell r="G141" t="str">
            <v>40-0100</v>
          </cell>
          <cell r="H141" t="str">
            <v>Office</v>
          </cell>
          <cell r="I141">
            <v>40878</v>
          </cell>
          <cell r="J141">
            <v>44742</v>
          </cell>
          <cell r="L141" t="str">
            <v>Yes</v>
          </cell>
          <cell r="M141">
            <v>42552</v>
          </cell>
          <cell r="N141">
            <v>10290</v>
          </cell>
          <cell r="O141">
            <v>699720</v>
          </cell>
          <cell r="P141">
            <v>516516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58572</v>
          </cell>
          <cell r="X141">
            <v>0</v>
          </cell>
          <cell r="Y141">
            <v>0</v>
          </cell>
          <cell r="AA141">
            <v>10290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N141">
            <v>42552</v>
          </cell>
          <cell r="AO141">
            <v>50.195918367346941</v>
          </cell>
          <cell r="AP141">
            <v>42917</v>
          </cell>
          <cell r="AQ141">
            <v>51.70262390670554</v>
          </cell>
          <cell r="AR141">
            <v>43282</v>
          </cell>
          <cell r="AS141">
            <v>53.253644314868808</v>
          </cell>
          <cell r="AT141">
            <v>43647</v>
          </cell>
          <cell r="AU141">
            <v>54.85131195335277</v>
          </cell>
          <cell r="AV141">
            <v>44013</v>
          </cell>
          <cell r="AW141">
            <v>56.495626822157433</v>
          </cell>
          <cell r="AX141">
            <v>44378</v>
          </cell>
          <cell r="AY141">
            <v>58.19125364431487</v>
          </cell>
          <cell r="BE141">
            <v>516516</v>
          </cell>
          <cell r="BF141">
            <v>58572</v>
          </cell>
          <cell r="BG141">
            <v>575088</v>
          </cell>
          <cell r="BH141">
            <v>55.888046647230318</v>
          </cell>
          <cell r="BJ141">
            <v>699720</v>
          </cell>
          <cell r="BK141">
            <v>68</v>
          </cell>
        </row>
        <row r="142">
          <cell r="A142">
            <v>87</v>
          </cell>
          <cell r="C142" t="str">
            <v>555MarketCenterOM (1)</v>
          </cell>
          <cell r="D142">
            <v>1296</v>
          </cell>
          <cell r="E142" t="str">
            <v>Wellness Center</v>
          </cell>
          <cell r="F142" t="str">
            <v>Contract</v>
          </cell>
          <cell r="G142" t="str">
            <v>40-0101</v>
          </cell>
          <cell r="H142" t="str">
            <v>Office</v>
          </cell>
          <cell r="I142">
            <v>42370</v>
          </cell>
          <cell r="J142">
            <v>78528</v>
          </cell>
          <cell r="L142" t="str">
            <v>Yes</v>
          </cell>
          <cell r="M142">
            <v>42552</v>
          </cell>
          <cell r="N142">
            <v>2041</v>
          </cell>
          <cell r="O142">
            <v>138788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AA142">
            <v>2041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N142">
            <v>42552</v>
          </cell>
          <cell r="AO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J142">
            <v>138788</v>
          </cell>
          <cell r="BK142">
            <v>68</v>
          </cell>
        </row>
        <row r="143">
          <cell r="A143">
            <v>88</v>
          </cell>
          <cell r="C143" t="str">
            <v>555MarketCenterOM (1)</v>
          </cell>
          <cell r="D143">
            <v>1207</v>
          </cell>
          <cell r="E143" t="str">
            <v>Uber</v>
          </cell>
          <cell r="F143" t="str">
            <v>Contract</v>
          </cell>
          <cell r="G143" t="str">
            <v>40-0200</v>
          </cell>
          <cell r="H143" t="str">
            <v>Office</v>
          </cell>
          <cell r="I143">
            <v>42217</v>
          </cell>
          <cell r="J143">
            <v>45138</v>
          </cell>
          <cell r="L143" t="str">
            <v>Yes</v>
          </cell>
          <cell r="M143">
            <v>42552</v>
          </cell>
          <cell r="N143">
            <v>15592</v>
          </cell>
          <cell r="O143">
            <v>1013480</v>
          </cell>
          <cell r="P143">
            <v>1013484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AA143">
            <v>15592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N143">
            <v>42552</v>
          </cell>
          <cell r="AO143">
            <v>65.000256541816313</v>
          </cell>
          <cell r="AP143">
            <v>42583</v>
          </cell>
          <cell r="AQ143">
            <v>66.949717804002049</v>
          </cell>
          <cell r="AR143">
            <v>42948</v>
          </cell>
          <cell r="AS143">
            <v>68.958440225756803</v>
          </cell>
          <cell r="AT143">
            <v>43313</v>
          </cell>
          <cell r="AU143">
            <v>71.027193432529501</v>
          </cell>
          <cell r="AV143">
            <v>43678</v>
          </cell>
          <cell r="AW143">
            <v>73.158286300667015</v>
          </cell>
          <cell r="AX143">
            <v>44044</v>
          </cell>
          <cell r="AY143">
            <v>75.352488455618271</v>
          </cell>
          <cell r="AZ143">
            <v>44409</v>
          </cell>
          <cell r="BA143">
            <v>77.61364802462802</v>
          </cell>
          <cell r="BE143">
            <v>1013484</v>
          </cell>
          <cell r="BF143">
            <v>0</v>
          </cell>
          <cell r="BG143">
            <v>1013484</v>
          </cell>
          <cell r="BH143">
            <v>65.000256541816313</v>
          </cell>
          <cell r="BJ143">
            <v>1013480</v>
          </cell>
          <cell r="BK143">
            <v>65</v>
          </cell>
        </row>
        <row r="144">
          <cell r="A144">
            <v>89</v>
          </cell>
          <cell r="C144" t="str">
            <v>555MarketCenterOM (1)</v>
          </cell>
          <cell r="D144">
            <v>1199</v>
          </cell>
          <cell r="E144" t="str">
            <v>Pacific Maritime Association</v>
          </cell>
          <cell r="F144" t="str">
            <v>Contract</v>
          </cell>
          <cell r="G144" t="str">
            <v>40-0300</v>
          </cell>
          <cell r="H144" t="str">
            <v>Office</v>
          </cell>
          <cell r="I144">
            <v>38718</v>
          </cell>
          <cell r="J144">
            <v>44561</v>
          </cell>
          <cell r="L144" t="str">
            <v>Yes</v>
          </cell>
          <cell r="M144">
            <v>42552</v>
          </cell>
          <cell r="N144">
            <v>20716</v>
          </cell>
          <cell r="O144">
            <v>1346540</v>
          </cell>
          <cell r="P144">
            <v>1305108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AA144">
            <v>20716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N144">
            <v>42552</v>
          </cell>
          <cell r="AO144">
            <v>63</v>
          </cell>
          <cell r="AP144">
            <v>42736</v>
          </cell>
          <cell r="AQ144">
            <v>64.884919868700521</v>
          </cell>
          <cell r="AR144">
            <v>43101</v>
          </cell>
          <cell r="AS144">
            <v>66.8399304885113</v>
          </cell>
          <cell r="AT144">
            <v>43466</v>
          </cell>
          <cell r="AU144">
            <v>68.840123575979916</v>
          </cell>
          <cell r="AV144">
            <v>43831</v>
          </cell>
          <cell r="AW144">
            <v>70.909828152152926</v>
          </cell>
          <cell r="AX144">
            <v>44197</v>
          </cell>
          <cell r="AY144">
            <v>73.029928557636609</v>
          </cell>
          <cell r="BE144">
            <v>1305108</v>
          </cell>
          <cell r="BF144">
            <v>0</v>
          </cell>
          <cell r="BG144">
            <v>1305108</v>
          </cell>
          <cell r="BH144">
            <v>63</v>
          </cell>
          <cell r="BJ144">
            <v>1346540</v>
          </cell>
          <cell r="BK144">
            <v>65</v>
          </cell>
        </row>
        <row r="145">
          <cell r="A145">
            <v>90</v>
          </cell>
          <cell r="C145" t="str">
            <v>555MarketCenterOM (1)</v>
          </cell>
          <cell r="D145">
            <v>1181</v>
          </cell>
          <cell r="E145" t="str">
            <v>Uber</v>
          </cell>
          <cell r="F145" t="str">
            <v>Contract</v>
          </cell>
          <cell r="G145" t="str">
            <v>40-0400</v>
          </cell>
          <cell r="H145" t="str">
            <v>Office</v>
          </cell>
          <cell r="I145">
            <v>42217</v>
          </cell>
          <cell r="J145">
            <v>45138</v>
          </cell>
          <cell r="L145" t="str">
            <v>Yes</v>
          </cell>
          <cell r="M145">
            <v>42552</v>
          </cell>
          <cell r="N145">
            <v>23575</v>
          </cell>
          <cell r="O145">
            <v>1532375</v>
          </cell>
          <cell r="P145">
            <v>1532376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AA145">
            <v>23575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N145">
            <v>42552</v>
          </cell>
          <cell r="AO145">
            <v>65.000042417815479</v>
          </cell>
          <cell r="AP145">
            <v>42583</v>
          </cell>
          <cell r="AQ145">
            <v>66.950074231177098</v>
          </cell>
          <cell r="AR145">
            <v>42948</v>
          </cell>
          <cell r="AS145">
            <v>68.95864262990456</v>
          </cell>
          <cell r="AT145">
            <v>43313</v>
          </cell>
          <cell r="AU145">
            <v>71.027274655355242</v>
          </cell>
          <cell r="AV145">
            <v>43678</v>
          </cell>
          <cell r="AW145">
            <v>73.158006362672324</v>
          </cell>
          <cell r="AX145">
            <v>44044</v>
          </cell>
          <cell r="AY145">
            <v>75.352873806998943</v>
          </cell>
          <cell r="AZ145">
            <v>44409</v>
          </cell>
          <cell r="BA145">
            <v>77.613404029692475</v>
          </cell>
          <cell r="BE145">
            <v>1532376</v>
          </cell>
          <cell r="BF145">
            <v>0</v>
          </cell>
          <cell r="BG145">
            <v>1532376</v>
          </cell>
          <cell r="BH145">
            <v>65.000042417815479</v>
          </cell>
          <cell r="BJ145">
            <v>1532375</v>
          </cell>
          <cell r="BK145">
            <v>65</v>
          </cell>
        </row>
        <row r="146">
          <cell r="A146">
            <v>91</v>
          </cell>
          <cell r="C146" t="str">
            <v>555MarketCenterOM (1)</v>
          </cell>
          <cell r="D146">
            <v>1182</v>
          </cell>
          <cell r="E146" t="str">
            <v>Uber</v>
          </cell>
          <cell r="F146" t="str">
            <v>Contract</v>
          </cell>
          <cell r="G146" t="str">
            <v>40-0500</v>
          </cell>
          <cell r="H146" t="str">
            <v>Office</v>
          </cell>
          <cell r="I146">
            <v>42217</v>
          </cell>
          <cell r="J146">
            <v>45138</v>
          </cell>
          <cell r="L146" t="str">
            <v>Yes</v>
          </cell>
          <cell r="M146">
            <v>42552</v>
          </cell>
          <cell r="N146">
            <v>23573</v>
          </cell>
          <cell r="O146">
            <v>1532245</v>
          </cell>
          <cell r="P146">
            <v>1532244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AA146">
            <v>23573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N146">
            <v>42552</v>
          </cell>
          <cell r="AO146">
            <v>64.999957578585665</v>
          </cell>
          <cell r="AP146">
            <v>42583</v>
          </cell>
          <cell r="AQ146">
            <v>66.950154838162305</v>
          </cell>
          <cell r="AR146">
            <v>42948</v>
          </cell>
          <cell r="AS146">
            <v>68.958384592542316</v>
          </cell>
          <cell r="AT146">
            <v>43313</v>
          </cell>
          <cell r="AU146">
            <v>71.027192126585504</v>
          </cell>
          <cell r="AV146">
            <v>43678</v>
          </cell>
          <cell r="AW146">
            <v>73.158104611207733</v>
          </cell>
          <cell r="AX146">
            <v>44044</v>
          </cell>
          <cell r="AY146">
            <v>75.35264921732491</v>
          </cell>
          <cell r="AZ146">
            <v>44409</v>
          </cell>
          <cell r="BA146">
            <v>77.613371229796797</v>
          </cell>
          <cell r="BE146">
            <v>1532244</v>
          </cell>
          <cell r="BF146">
            <v>0</v>
          </cell>
          <cell r="BG146">
            <v>1532244</v>
          </cell>
          <cell r="BH146">
            <v>64.999957578585665</v>
          </cell>
          <cell r="BJ146">
            <v>1532245</v>
          </cell>
          <cell r="BK146">
            <v>65</v>
          </cell>
        </row>
        <row r="147">
          <cell r="A147">
            <v>92</v>
          </cell>
          <cell r="C147" t="str">
            <v>555MarketCenterOM (1)</v>
          </cell>
          <cell r="D147">
            <v>1183</v>
          </cell>
          <cell r="E147" t="str">
            <v>Uber</v>
          </cell>
          <cell r="F147" t="str">
            <v>Contract</v>
          </cell>
          <cell r="G147" t="str">
            <v>40-0600</v>
          </cell>
          <cell r="H147" t="str">
            <v>Office</v>
          </cell>
          <cell r="I147">
            <v>42217</v>
          </cell>
          <cell r="J147">
            <v>45138</v>
          </cell>
          <cell r="L147" t="str">
            <v>Yes</v>
          </cell>
          <cell r="M147">
            <v>42552</v>
          </cell>
          <cell r="N147">
            <v>11568</v>
          </cell>
          <cell r="O147">
            <v>775056</v>
          </cell>
          <cell r="P147">
            <v>751920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AA147">
            <v>11568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N147">
            <v>42552</v>
          </cell>
          <cell r="AO147">
            <v>65</v>
          </cell>
          <cell r="AP147">
            <v>42583</v>
          </cell>
          <cell r="AQ147">
            <v>66.950207468879668</v>
          </cell>
          <cell r="AR147">
            <v>42948</v>
          </cell>
          <cell r="AS147">
            <v>68.958506224066383</v>
          </cell>
          <cell r="AT147">
            <v>43313</v>
          </cell>
          <cell r="AU147">
            <v>71.026970954356841</v>
          </cell>
          <cell r="AV147">
            <v>43678</v>
          </cell>
          <cell r="AW147">
            <v>73.157676348547724</v>
          </cell>
          <cell r="AX147">
            <v>44044</v>
          </cell>
          <cell r="AY147">
            <v>75.352697095435687</v>
          </cell>
          <cell r="AZ147">
            <v>44409</v>
          </cell>
          <cell r="BA147">
            <v>77.613070539419084</v>
          </cell>
          <cell r="BE147">
            <v>751920</v>
          </cell>
          <cell r="BF147">
            <v>0</v>
          </cell>
          <cell r="BG147">
            <v>751920</v>
          </cell>
          <cell r="BH147">
            <v>65</v>
          </cell>
          <cell r="BJ147">
            <v>775056</v>
          </cell>
          <cell r="BK147">
            <v>67</v>
          </cell>
        </row>
        <row r="148">
          <cell r="A148">
            <v>93</v>
          </cell>
          <cell r="C148" t="str">
            <v>555MarketCenterOM (1)</v>
          </cell>
          <cell r="D148">
            <v>1266</v>
          </cell>
          <cell r="E148" t="str">
            <v>Uber</v>
          </cell>
          <cell r="F148" t="str">
            <v>Contract</v>
          </cell>
          <cell r="G148" t="str">
            <v>40-0700</v>
          </cell>
          <cell r="H148" t="str">
            <v>Office</v>
          </cell>
          <cell r="I148">
            <v>42217</v>
          </cell>
          <cell r="J148">
            <v>45138</v>
          </cell>
          <cell r="L148" t="str">
            <v>Yes</v>
          </cell>
          <cell r="M148">
            <v>42552</v>
          </cell>
          <cell r="N148">
            <v>11568</v>
          </cell>
          <cell r="O148">
            <v>775056</v>
          </cell>
          <cell r="P148">
            <v>751920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AA148">
            <v>11568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N148">
            <v>42552</v>
          </cell>
          <cell r="AO148">
            <v>65</v>
          </cell>
          <cell r="AP148">
            <v>42583</v>
          </cell>
          <cell r="AQ148">
            <v>66.950207468879668</v>
          </cell>
          <cell r="AR148">
            <v>42948</v>
          </cell>
          <cell r="AS148">
            <v>68.958506224066383</v>
          </cell>
          <cell r="AT148">
            <v>43313</v>
          </cell>
          <cell r="AU148">
            <v>71.026970954356841</v>
          </cell>
          <cell r="AV148">
            <v>43678</v>
          </cell>
          <cell r="AW148">
            <v>73.157676348547724</v>
          </cell>
          <cell r="AX148">
            <v>44044</v>
          </cell>
          <cell r="AY148">
            <v>75.352697095435687</v>
          </cell>
          <cell r="AZ148">
            <v>44409</v>
          </cell>
          <cell r="BA148">
            <v>77.613070539419084</v>
          </cell>
          <cell r="BE148">
            <v>751920</v>
          </cell>
          <cell r="BF148">
            <v>0</v>
          </cell>
          <cell r="BG148">
            <v>751920</v>
          </cell>
          <cell r="BH148">
            <v>65</v>
          </cell>
          <cell r="BJ148">
            <v>775056</v>
          </cell>
          <cell r="BK148">
            <v>67</v>
          </cell>
        </row>
        <row r="149">
          <cell r="A149">
            <v>94</v>
          </cell>
          <cell r="C149" t="str">
            <v>555MarketCenterOM (1)</v>
          </cell>
          <cell r="D149">
            <v>1197</v>
          </cell>
          <cell r="E149" t="str">
            <v>Uber</v>
          </cell>
          <cell r="F149" t="str">
            <v>Contract</v>
          </cell>
          <cell r="G149" t="str">
            <v>40-0800</v>
          </cell>
          <cell r="H149" t="str">
            <v>Office</v>
          </cell>
          <cell r="I149">
            <v>42217</v>
          </cell>
          <cell r="J149">
            <v>45138</v>
          </cell>
          <cell r="L149" t="str">
            <v>Yes</v>
          </cell>
          <cell r="M149">
            <v>42552</v>
          </cell>
          <cell r="N149">
            <v>11571</v>
          </cell>
          <cell r="O149">
            <v>775257</v>
          </cell>
          <cell r="P149">
            <v>752112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AA149">
            <v>11571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N149">
            <v>42552</v>
          </cell>
          <cell r="AO149">
            <v>64.999740731138189</v>
          </cell>
          <cell r="AP149">
            <v>42583</v>
          </cell>
          <cell r="AQ149">
            <v>66.950479647394346</v>
          </cell>
          <cell r="AR149">
            <v>42948</v>
          </cell>
          <cell r="AS149">
            <v>68.958257713248642</v>
          </cell>
          <cell r="AT149">
            <v>43313</v>
          </cell>
          <cell r="AU149">
            <v>71.027223230490023</v>
          </cell>
          <cell r="AV149">
            <v>43678</v>
          </cell>
          <cell r="AW149">
            <v>73.158413274565731</v>
          </cell>
          <cell r="AX149">
            <v>44044</v>
          </cell>
          <cell r="AY149">
            <v>75.352864920922997</v>
          </cell>
          <cell r="AZ149">
            <v>44409</v>
          </cell>
          <cell r="BA149">
            <v>77.613689395903549</v>
          </cell>
          <cell r="BE149">
            <v>752112</v>
          </cell>
          <cell r="BF149">
            <v>0</v>
          </cell>
          <cell r="BG149">
            <v>752112</v>
          </cell>
          <cell r="BH149">
            <v>64.999740731138189</v>
          </cell>
          <cell r="BJ149">
            <v>775257</v>
          </cell>
          <cell r="BK149">
            <v>67</v>
          </cell>
        </row>
        <row r="150">
          <cell r="A150">
            <v>95</v>
          </cell>
          <cell r="C150" t="str">
            <v>555MarketCenterOM (1)</v>
          </cell>
          <cell r="D150">
            <v>1198</v>
          </cell>
          <cell r="E150" t="str">
            <v>Uber</v>
          </cell>
          <cell r="F150" t="str">
            <v>Contract</v>
          </cell>
          <cell r="G150" t="str">
            <v>40-0900</v>
          </cell>
          <cell r="H150" t="str">
            <v>Office</v>
          </cell>
          <cell r="I150">
            <v>42217</v>
          </cell>
          <cell r="J150">
            <v>45138</v>
          </cell>
          <cell r="L150" t="str">
            <v>Yes</v>
          </cell>
          <cell r="M150">
            <v>42552</v>
          </cell>
          <cell r="N150">
            <v>11568</v>
          </cell>
          <cell r="O150">
            <v>775056</v>
          </cell>
          <cell r="P150">
            <v>751920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AA150">
            <v>11568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N150">
            <v>42552</v>
          </cell>
          <cell r="AO150">
            <v>65</v>
          </cell>
          <cell r="AP150">
            <v>42583</v>
          </cell>
          <cell r="AQ150">
            <v>66.950207468879668</v>
          </cell>
          <cell r="AR150">
            <v>42948</v>
          </cell>
          <cell r="AS150">
            <v>68.958506224066383</v>
          </cell>
          <cell r="AT150">
            <v>43313</v>
          </cell>
          <cell r="AU150">
            <v>71.026970954356841</v>
          </cell>
          <cell r="AV150">
            <v>43678</v>
          </cell>
          <cell r="AW150">
            <v>73.157676348547724</v>
          </cell>
          <cell r="AX150">
            <v>44044</v>
          </cell>
          <cell r="AY150">
            <v>75.352697095435687</v>
          </cell>
          <cell r="AZ150">
            <v>44409</v>
          </cell>
          <cell r="BA150">
            <v>77.613070539419084</v>
          </cell>
          <cell r="BE150">
            <v>751920</v>
          </cell>
          <cell r="BF150">
            <v>0</v>
          </cell>
          <cell r="BG150">
            <v>751920</v>
          </cell>
          <cell r="BH150">
            <v>65</v>
          </cell>
          <cell r="BJ150">
            <v>775056</v>
          </cell>
          <cell r="BK150">
            <v>67</v>
          </cell>
        </row>
        <row r="151">
          <cell r="A151">
            <v>96</v>
          </cell>
          <cell r="C151" t="str">
            <v>555MarketCenterOM (1)</v>
          </cell>
          <cell r="D151">
            <v>1256</v>
          </cell>
          <cell r="E151" t="str">
            <v>Uber</v>
          </cell>
          <cell r="F151" t="str">
            <v>Contract</v>
          </cell>
          <cell r="G151" t="str">
            <v>40-1000</v>
          </cell>
          <cell r="H151" t="str">
            <v>Office</v>
          </cell>
          <cell r="I151">
            <v>42217</v>
          </cell>
          <cell r="J151">
            <v>45138</v>
          </cell>
          <cell r="L151" t="str">
            <v>Yes</v>
          </cell>
          <cell r="M151">
            <v>42552</v>
          </cell>
          <cell r="N151">
            <v>11571</v>
          </cell>
          <cell r="O151">
            <v>775257</v>
          </cell>
          <cell r="P151">
            <v>752112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AA151">
            <v>11571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N151">
            <v>42552</v>
          </cell>
          <cell r="AO151">
            <v>64.999740731138189</v>
          </cell>
          <cell r="AP151">
            <v>42583</v>
          </cell>
          <cell r="AQ151">
            <v>66.950479647394346</v>
          </cell>
          <cell r="AR151">
            <v>42948</v>
          </cell>
          <cell r="AS151">
            <v>68.958257713248642</v>
          </cell>
          <cell r="AT151">
            <v>43313</v>
          </cell>
          <cell r="AU151">
            <v>71.027223230490023</v>
          </cell>
          <cell r="AV151">
            <v>43678</v>
          </cell>
          <cell r="AW151">
            <v>73.158413274565731</v>
          </cell>
          <cell r="AX151">
            <v>44044</v>
          </cell>
          <cell r="AY151">
            <v>75.352864920922997</v>
          </cell>
          <cell r="AZ151">
            <v>44409</v>
          </cell>
          <cell r="BA151">
            <v>77.613689395903549</v>
          </cell>
          <cell r="BE151">
            <v>752112</v>
          </cell>
          <cell r="BF151">
            <v>0</v>
          </cell>
          <cell r="BG151">
            <v>752112</v>
          </cell>
          <cell r="BH151">
            <v>64.999740731138189</v>
          </cell>
          <cell r="BJ151">
            <v>775257</v>
          </cell>
          <cell r="BK151">
            <v>67</v>
          </cell>
        </row>
        <row r="152">
          <cell r="A152">
            <v>97</v>
          </cell>
          <cell r="C152" t="str">
            <v>555MarketCenterOM (1)</v>
          </cell>
          <cell r="D152">
            <v>1206</v>
          </cell>
          <cell r="E152" t="str">
            <v>Morrison &amp; Foerster</v>
          </cell>
          <cell r="F152" t="str">
            <v>Contract</v>
          </cell>
          <cell r="G152" t="str">
            <v>40-1100</v>
          </cell>
          <cell r="H152" t="str">
            <v>Office</v>
          </cell>
          <cell r="I152">
            <v>39083</v>
          </cell>
          <cell r="J152">
            <v>42643</v>
          </cell>
          <cell r="L152" t="str">
            <v>Yes</v>
          </cell>
          <cell r="M152">
            <v>42552</v>
          </cell>
          <cell r="N152">
            <v>11102</v>
          </cell>
          <cell r="O152">
            <v>743834</v>
          </cell>
          <cell r="P152">
            <v>477384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87744</v>
          </cell>
          <cell r="X152">
            <v>0</v>
          </cell>
          <cell r="Y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11102</v>
          </cell>
          <cell r="AF152">
            <v>0</v>
          </cell>
          <cell r="AN152">
            <v>42552</v>
          </cell>
          <cell r="AO152">
            <v>42.999819852278868</v>
          </cell>
          <cell r="BE152">
            <v>477384</v>
          </cell>
          <cell r="BF152">
            <v>87744</v>
          </cell>
          <cell r="BG152">
            <v>565128</v>
          </cell>
          <cell r="BH152">
            <v>50.903260673752477</v>
          </cell>
          <cell r="BJ152">
            <v>743834</v>
          </cell>
          <cell r="BK152">
            <v>67</v>
          </cell>
        </row>
        <row r="153">
          <cell r="A153">
            <v>98</v>
          </cell>
          <cell r="C153" t="str">
            <v>555MarketCenterOM (1)</v>
          </cell>
          <cell r="D153">
            <v>1388</v>
          </cell>
          <cell r="E153" t="str">
            <v>Uber (Expansion)</v>
          </cell>
          <cell r="F153" t="str">
            <v>Contract</v>
          </cell>
          <cell r="G153" t="str">
            <v>40-1100</v>
          </cell>
          <cell r="H153" t="str">
            <v>Office</v>
          </cell>
          <cell r="I153">
            <v>42644</v>
          </cell>
          <cell r="J153">
            <v>45138</v>
          </cell>
          <cell r="L153" t="str">
            <v>No</v>
          </cell>
          <cell r="M153">
            <v>42644</v>
          </cell>
          <cell r="N153">
            <v>11569</v>
          </cell>
          <cell r="O153">
            <v>775123</v>
          </cell>
          <cell r="P153">
            <v>775128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-64594</v>
          </cell>
          <cell r="V153">
            <v>-322968</v>
          </cell>
          <cell r="W153">
            <v>0</v>
          </cell>
          <cell r="X153">
            <v>0</v>
          </cell>
          <cell r="Y153">
            <v>0</v>
          </cell>
          <cell r="AA153">
            <v>11569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N153">
            <v>42644</v>
          </cell>
          <cell r="AO153">
            <v>67.000432189471866</v>
          </cell>
          <cell r="AP153">
            <v>43009</v>
          </cell>
          <cell r="AQ153">
            <v>69.009594606275385</v>
          </cell>
          <cell r="AR153">
            <v>43374</v>
          </cell>
          <cell r="AS153">
            <v>71.07995505229492</v>
          </cell>
          <cell r="AT153">
            <v>43739</v>
          </cell>
          <cell r="AU153">
            <v>73.21047627279799</v>
          </cell>
          <cell r="AV153">
            <v>44105</v>
          </cell>
          <cell r="AW153">
            <v>75.410493560376864</v>
          </cell>
          <cell r="AX153">
            <v>44470</v>
          </cell>
          <cell r="AY153">
            <v>77.669634367706806</v>
          </cell>
          <cell r="AZ153">
            <v>44835</v>
          </cell>
          <cell r="BA153">
            <v>80.000345751577498</v>
          </cell>
          <cell r="BE153">
            <v>775128</v>
          </cell>
          <cell r="BF153">
            <v>0</v>
          </cell>
          <cell r="BG153">
            <v>775128</v>
          </cell>
          <cell r="BH153">
            <v>67.000432189471866</v>
          </cell>
          <cell r="BJ153">
            <v>775123</v>
          </cell>
          <cell r="BK153">
            <v>67</v>
          </cell>
        </row>
        <row r="154">
          <cell r="A154">
            <v>99</v>
          </cell>
          <cell r="C154" t="str">
            <v>555MarketCenterOM (1)</v>
          </cell>
          <cell r="D154">
            <v>1205</v>
          </cell>
          <cell r="E154" t="str">
            <v>Morrison &amp; Foerster</v>
          </cell>
          <cell r="F154" t="str">
            <v>Contract</v>
          </cell>
          <cell r="G154" t="str">
            <v>40-1200</v>
          </cell>
          <cell r="H154" t="str">
            <v>Office</v>
          </cell>
          <cell r="I154">
            <v>39083</v>
          </cell>
          <cell r="J154">
            <v>42643</v>
          </cell>
          <cell r="L154" t="str">
            <v>Yes</v>
          </cell>
          <cell r="M154">
            <v>42552</v>
          </cell>
          <cell r="N154">
            <v>11102</v>
          </cell>
          <cell r="O154">
            <v>743834</v>
          </cell>
          <cell r="P154">
            <v>477384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87744</v>
          </cell>
          <cell r="X154">
            <v>0</v>
          </cell>
          <cell r="Y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11102</v>
          </cell>
          <cell r="AF154">
            <v>0</v>
          </cell>
          <cell r="AN154">
            <v>42552</v>
          </cell>
          <cell r="AO154">
            <v>42.999819852278868</v>
          </cell>
          <cell r="BE154">
            <v>477384</v>
          </cell>
          <cell r="BF154">
            <v>87744</v>
          </cell>
          <cell r="BG154">
            <v>565128</v>
          </cell>
          <cell r="BH154">
            <v>50.903260673752477</v>
          </cell>
          <cell r="BJ154">
            <v>743834</v>
          </cell>
          <cell r="BK154">
            <v>67</v>
          </cell>
        </row>
        <row r="155">
          <cell r="A155">
            <v>100</v>
          </cell>
          <cell r="C155" t="str">
            <v>555MarketCenterOM (1)</v>
          </cell>
          <cell r="D155">
            <v>1389</v>
          </cell>
          <cell r="E155" t="str">
            <v>Uber (Expansion)</v>
          </cell>
          <cell r="F155" t="str">
            <v>Contract</v>
          </cell>
          <cell r="G155" t="str">
            <v>40-1200</v>
          </cell>
          <cell r="H155" t="str">
            <v>Office</v>
          </cell>
          <cell r="I155">
            <v>42644</v>
          </cell>
          <cell r="J155">
            <v>45138</v>
          </cell>
          <cell r="L155" t="str">
            <v>No</v>
          </cell>
          <cell r="M155">
            <v>42644</v>
          </cell>
          <cell r="N155">
            <v>11571</v>
          </cell>
          <cell r="O155">
            <v>775257</v>
          </cell>
          <cell r="P155">
            <v>775260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-64605</v>
          </cell>
          <cell r="V155">
            <v>-323024</v>
          </cell>
          <cell r="W155">
            <v>0</v>
          </cell>
          <cell r="X155">
            <v>0</v>
          </cell>
          <cell r="Y155">
            <v>0</v>
          </cell>
          <cell r="AA155">
            <v>11571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N155">
            <v>42644</v>
          </cell>
          <cell r="AO155">
            <v>67.000259268861811</v>
          </cell>
          <cell r="AP155">
            <v>43009</v>
          </cell>
          <cell r="AQ155">
            <v>69.01011148561058</v>
          </cell>
          <cell r="AR155">
            <v>43374</v>
          </cell>
          <cell r="AS155">
            <v>71.07907700285196</v>
          </cell>
          <cell r="AT155">
            <v>43739</v>
          </cell>
          <cell r="AU155">
            <v>73.209229971480426</v>
          </cell>
          <cell r="AV155">
            <v>44105</v>
          </cell>
          <cell r="AW155">
            <v>75.409904070521137</v>
          </cell>
          <cell r="AX155">
            <v>44470</v>
          </cell>
          <cell r="AY155">
            <v>77.670728545501689</v>
          </cell>
          <cell r="AZ155">
            <v>44835</v>
          </cell>
          <cell r="BA155">
            <v>80</v>
          </cell>
          <cell r="BE155">
            <v>775260</v>
          </cell>
          <cell r="BF155">
            <v>0</v>
          </cell>
          <cell r="BG155">
            <v>775260</v>
          </cell>
          <cell r="BH155">
            <v>67.000259268861811</v>
          </cell>
          <cell r="BJ155">
            <v>775257</v>
          </cell>
          <cell r="BK155">
            <v>67</v>
          </cell>
        </row>
        <row r="156">
          <cell r="A156">
            <v>101</v>
          </cell>
          <cell r="C156" t="str">
            <v>555MarketCenterOM (1)</v>
          </cell>
          <cell r="D156">
            <v>1327</v>
          </cell>
          <cell r="E156" t="str">
            <v>Uber</v>
          </cell>
          <cell r="F156" t="str">
            <v>Contract</v>
          </cell>
          <cell r="G156" t="str">
            <v>40-1300</v>
          </cell>
          <cell r="H156" t="str">
            <v>Office</v>
          </cell>
          <cell r="I156">
            <v>42217</v>
          </cell>
          <cell r="J156">
            <v>45138</v>
          </cell>
          <cell r="L156" t="str">
            <v>Yes</v>
          </cell>
          <cell r="M156">
            <v>42552</v>
          </cell>
          <cell r="N156">
            <v>11568</v>
          </cell>
          <cell r="O156">
            <v>775056</v>
          </cell>
          <cell r="P156">
            <v>751920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AA156">
            <v>11568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N156">
            <v>42552</v>
          </cell>
          <cell r="AO156">
            <v>65</v>
          </cell>
          <cell r="AP156">
            <v>42583</v>
          </cell>
          <cell r="AQ156">
            <v>66.950207468879668</v>
          </cell>
          <cell r="AR156">
            <v>42948</v>
          </cell>
          <cell r="AS156">
            <v>68.958506224066383</v>
          </cell>
          <cell r="AT156">
            <v>43313</v>
          </cell>
          <cell r="AU156">
            <v>71.026970954356841</v>
          </cell>
          <cell r="AV156">
            <v>43678</v>
          </cell>
          <cell r="AW156">
            <v>73.157676348547724</v>
          </cell>
          <cell r="AX156">
            <v>44044</v>
          </cell>
          <cell r="AY156">
            <v>75.352697095435687</v>
          </cell>
          <cell r="AZ156">
            <v>44409</v>
          </cell>
          <cell r="BA156">
            <v>77.613070539419084</v>
          </cell>
          <cell r="BE156">
            <v>751920</v>
          </cell>
          <cell r="BF156">
            <v>0</v>
          </cell>
          <cell r="BG156">
            <v>751920</v>
          </cell>
          <cell r="BH156">
            <v>65</v>
          </cell>
          <cell r="BJ156">
            <v>775056</v>
          </cell>
          <cell r="BK156">
            <v>67</v>
          </cell>
        </row>
        <row r="157">
          <cell r="A157">
            <v>102</v>
          </cell>
          <cell r="C157" t="str">
            <v>555MarketCenterOM (1)</v>
          </cell>
          <cell r="D157">
            <v>1204</v>
          </cell>
          <cell r="E157" t="str">
            <v>Morrison &amp; Foerster</v>
          </cell>
          <cell r="F157" t="str">
            <v>Contract</v>
          </cell>
          <cell r="G157" t="str">
            <v>40-1400</v>
          </cell>
          <cell r="H157" t="str">
            <v>Office</v>
          </cell>
          <cell r="I157">
            <v>39083</v>
          </cell>
          <cell r="J157">
            <v>42643</v>
          </cell>
          <cell r="L157" t="str">
            <v>Yes</v>
          </cell>
          <cell r="M157">
            <v>42552</v>
          </cell>
          <cell r="N157">
            <v>11102</v>
          </cell>
          <cell r="O157">
            <v>743834</v>
          </cell>
          <cell r="P157">
            <v>477384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87744</v>
          </cell>
          <cell r="X157">
            <v>0</v>
          </cell>
          <cell r="Y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11102</v>
          </cell>
          <cell r="AF157">
            <v>0</v>
          </cell>
          <cell r="AN157">
            <v>42552</v>
          </cell>
          <cell r="AO157">
            <v>42.999819852278868</v>
          </cell>
          <cell r="BE157">
            <v>477384</v>
          </cell>
          <cell r="BF157">
            <v>87744</v>
          </cell>
          <cell r="BG157">
            <v>565128</v>
          </cell>
          <cell r="BH157">
            <v>50.903260673752477</v>
          </cell>
          <cell r="BJ157">
            <v>743834</v>
          </cell>
          <cell r="BK157">
            <v>67</v>
          </cell>
        </row>
        <row r="158">
          <cell r="A158">
            <v>103</v>
          </cell>
          <cell r="C158" t="str">
            <v>555MarketCenterOM (1)</v>
          </cell>
          <cell r="D158">
            <v>1390</v>
          </cell>
          <cell r="E158" t="str">
            <v>Uber (Expansion)</v>
          </cell>
          <cell r="F158" t="str">
            <v>Contract</v>
          </cell>
          <cell r="G158" t="str">
            <v>40-1400</v>
          </cell>
          <cell r="H158" t="str">
            <v>Office</v>
          </cell>
          <cell r="I158">
            <v>42644</v>
          </cell>
          <cell r="J158">
            <v>45138</v>
          </cell>
          <cell r="L158" t="str">
            <v>No</v>
          </cell>
          <cell r="M158">
            <v>42644</v>
          </cell>
          <cell r="N158">
            <v>11571</v>
          </cell>
          <cell r="O158">
            <v>775257</v>
          </cell>
          <cell r="P158">
            <v>775260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-64605</v>
          </cell>
          <cell r="V158">
            <v>-323024</v>
          </cell>
          <cell r="W158">
            <v>0</v>
          </cell>
          <cell r="X158">
            <v>0</v>
          </cell>
          <cell r="Y158">
            <v>0</v>
          </cell>
          <cell r="AA158">
            <v>11571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N158">
            <v>42644</v>
          </cell>
          <cell r="AO158">
            <v>67.000259268861811</v>
          </cell>
          <cell r="AP158">
            <v>43009</v>
          </cell>
          <cell r="AQ158">
            <v>69.01011148561058</v>
          </cell>
          <cell r="AR158">
            <v>43374</v>
          </cell>
          <cell r="AS158">
            <v>71.07907700285196</v>
          </cell>
          <cell r="AT158">
            <v>43739</v>
          </cell>
          <cell r="AU158">
            <v>73.209229971480426</v>
          </cell>
          <cell r="AV158">
            <v>44105</v>
          </cell>
          <cell r="AW158">
            <v>75.409904070521137</v>
          </cell>
          <cell r="AX158">
            <v>44470</v>
          </cell>
          <cell r="AY158">
            <v>77.670728545501689</v>
          </cell>
          <cell r="AZ158">
            <v>44835</v>
          </cell>
          <cell r="BA158">
            <v>80</v>
          </cell>
          <cell r="BE158">
            <v>775260</v>
          </cell>
          <cell r="BF158">
            <v>0</v>
          </cell>
          <cell r="BG158">
            <v>775260</v>
          </cell>
          <cell r="BH158">
            <v>67.000259268861811</v>
          </cell>
          <cell r="BJ158">
            <v>775257</v>
          </cell>
          <cell r="BK158">
            <v>67</v>
          </cell>
        </row>
        <row r="159">
          <cell r="A159">
            <v>104</v>
          </cell>
          <cell r="C159" t="str">
            <v>555MarketCenterOM (1)</v>
          </cell>
          <cell r="D159">
            <v>1272</v>
          </cell>
          <cell r="E159" t="str">
            <v>Tetra Tech</v>
          </cell>
          <cell r="F159" t="str">
            <v>Contract</v>
          </cell>
          <cell r="G159" t="str">
            <v>40-1500</v>
          </cell>
          <cell r="H159" t="str">
            <v>Office</v>
          </cell>
          <cell r="I159">
            <v>40087</v>
          </cell>
          <cell r="J159">
            <v>42643</v>
          </cell>
          <cell r="L159" t="str">
            <v>No</v>
          </cell>
          <cell r="M159">
            <v>42552</v>
          </cell>
          <cell r="N159">
            <v>11102</v>
          </cell>
          <cell r="O159">
            <v>743834</v>
          </cell>
          <cell r="P159">
            <v>399672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83928</v>
          </cell>
          <cell r="X159">
            <v>0</v>
          </cell>
          <cell r="Y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11102</v>
          </cell>
          <cell r="AE159">
            <v>0</v>
          </cell>
          <cell r="AF159">
            <v>0</v>
          </cell>
          <cell r="AN159">
            <v>42552</v>
          </cell>
          <cell r="AO159">
            <v>36</v>
          </cell>
          <cell r="BE159">
            <v>399672</v>
          </cell>
          <cell r="BF159">
            <v>83928</v>
          </cell>
          <cell r="BG159">
            <v>483600</v>
          </cell>
          <cell r="BH159">
            <v>43.559718969555036</v>
          </cell>
          <cell r="BJ159">
            <v>743834</v>
          </cell>
          <cell r="BK159">
            <v>67</v>
          </cell>
        </row>
        <row r="160">
          <cell r="A160">
            <v>105</v>
          </cell>
          <cell r="C160" t="str">
            <v>555MarketCenterOM (1)</v>
          </cell>
          <cell r="D160">
            <v>1325</v>
          </cell>
          <cell r="E160" t="str">
            <v>Uber</v>
          </cell>
          <cell r="F160" t="str">
            <v>Speculative</v>
          </cell>
          <cell r="G160" t="str">
            <v>40-1500</v>
          </cell>
          <cell r="H160" t="str">
            <v>Option</v>
          </cell>
          <cell r="I160">
            <v>42644</v>
          </cell>
          <cell r="J160">
            <v>45138</v>
          </cell>
          <cell r="L160" t="str">
            <v>Yes</v>
          </cell>
          <cell r="M160">
            <v>42644</v>
          </cell>
          <cell r="N160">
            <v>11569</v>
          </cell>
          <cell r="O160">
            <v>775123</v>
          </cell>
          <cell r="P160">
            <v>774540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AA160">
            <v>11569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N160">
            <v>42644</v>
          </cell>
          <cell r="AO160">
            <v>66.9496067075806</v>
          </cell>
          <cell r="AP160">
            <v>42948</v>
          </cell>
          <cell r="AQ160">
            <v>68.958769124384133</v>
          </cell>
          <cell r="AR160">
            <v>43313</v>
          </cell>
          <cell r="AS160">
            <v>71.027055060938721</v>
          </cell>
          <cell r="AT160">
            <v>43678</v>
          </cell>
          <cell r="AU160">
            <v>73.157576281441777</v>
          </cell>
          <cell r="AV160">
            <v>44044</v>
          </cell>
          <cell r="AW160">
            <v>75.35240729535829</v>
          </cell>
          <cell r="AX160">
            <v>44409</v>
          </cell>
          <cell r="AY160">
            <v>77.613622612153165</v>
          </cell>
          <cell r="AZ160">
            <v>44774</v>
          </cell>
          <cell r="BA160">
            <v>79.94225948655891</v>
          </cell>
          <cell r="BE160">
            <v>774540</v>
          </cell>
          <cell r="BF160">
            <v>0</v>
          </cell>
          <cell r="BG160">
            <v>774540</v>
          </cell>
          <cell r="BH160">
            <v>66.9496067075806</v>
          </cell>
          <cell r="BJ160">
            <v>775123</v>
          </cell>
          <cell r="BK160">
            <v>67</v>
          </cell>
        </row>
        <row r="161">
          <cell r="A161">
            <v>106</v>
          </cell>
          <cell r="C161" t="str">
            <v>555MarketCenterOM (1)</v>
          </cell>
          <cell r="D161">
            <v>1185</v>
          </cell>
          <cell r="E161" t="str">
            <v>Uber</v>
          </cell>
          <cell r="F161" t="str">
            <v>Contract</v>
          </cell>
          <cell r="G161" t="str">
            <v>40-1600</v>
          </cell>
          <cell r="H161" t="str">
            <v>Office</v>
          </cell>
          <cell r="I161">
            <v>42217</v>
          </cell>
          <cell r="J161">
            <v>45138</v>
          </cell>
          <cell r="L161" t="str">
            <v>Yes</v>
          </cell>
          <cell r="M161">
            <v>42552</v>
          </cell>
          <cell r="N161">
            <v>11571</v>
          </cell>
          <cell r="O161">
            <v>809970</v>
          </cell>
          <cell r="P161">
            <v>752112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AA161">
            <v>11571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N161">
            <v>42552</v>
          </cell>
          <cell r="AO161">
            <v>64.999740731138189</v>
          </cell>
          <cell r="AP161">
            <v>42583</v>
          </cell>
          <cell r="AQ161">
            <v>66.950479647394346</v>
          </cell>
          <cell r="AR161">
            <v>42948</v>
          </cell>
          <cell r="AS161">
            <v>68.958257713248642</v>
          </cell>
          <cell r="AT161">
            <v>43313</v>
          </cell>
          <cell r="AU161">
            <v>71.027223230490023</v>
          </cell>
          <cell r="AV161">
            <v>43678</v>
          </cell>
          <cell r="AW161">
            <v>73.158413274565731</v>
          </cell>
          <cell r="AX161">
            <v>44044</v>
          </cell>
          <cell r="AY161">
            <v>75.352864920922997</v>
          </cell>
          <cell r="AZ161">
            <v>44409</v>
          </cell>
          <cell r="BA161">
            <v>77.613689395903549</v>
          </cell>
          <cell r="BE161">
            <v>752112</v>
          </cell>
          <cell r="BF161">
            <v>0</v>
          </cell>
          <cell r="BG161">
            <v>752112</v>
          </cell>
          <cell r="BH161">
            <v>64.999740731138189</v>
          </cell>
          <cell r="BJ161">
            <v>809970</v>
          </cell>
          <cell r="BK161">
            <v>70</v>
          </cell>
        </row>
        <row r="162">
          <cell r="A162">
            <v>107</v>
          </cell>
          <cell r="C162" t="str">
            <v>555MarketCenterOM (1)</v>
          </cell>
          <cell r="D162">
            <v>1186</v>
          </cell>
          <cell r="E162" t="str">
            <v>Uber</v>
          </cell>
          <cell r="F162" t="str">
            <v>Contract</v>
          </cell>
          <cell r="G162" t="str">
            <v>40-1700</v>
          </cell>
          <cell r="H162" t="str">
            <v>Office</v>
          </cell>
          <cell r="I162">
            <v>42217</v>
          </cell>
          <cell r="J162">
            <v>45138</v>
          </cell>
          <cell r="L162" t="str">
            <v>Yes</v>
          </cell>
          <cell r="M162">
            <v>42552</v>
          </cell>
          <cell r="N162">
            <v>11568</v>
          </cell>
          <cell r="O162">
            <v>809760</v>
          </cell>
          <cell r="P162">
            <v>751920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AA162">
            <v>11568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N162">
            <v>42552</v>
          </cell>
          <cell r="AO162">
            <v>65</v>
          </cell>
          <cell r="AP162">
            <v>42583</v>
          </cell>
          <cell r="AQ162">
            <v>66.950207468879668</v>
          </cell>
          <cell r="AR162">
            <v>42948</v>
          </cell>
          <cell r="AS162">
            <v>68.958506224066383</v>
          </cell>
          <cell r="AT162">
            <v>43313</v>
          </cell>
          <cell r="AU162">
            <v>71.026970954356841</v>
          </cell>
          <cell r="AV162">
            <v>43678</v>
          </cell>
          <cell r="AW162">
            <v>73.157676348547724</v>
          </cell>
          <cell r="AX162">
            <v>44044</v>
          </cell>
          <cell r="AY162">
            <v>75.352697095435687</v>
          </cell>
          <cell r="AZ162">
            <v>44409</v>
          </cell>
          <cell r="BA162">
            <v>77.613070539419084</v>
          </cell>
          <cell r="BE162">
            <v>751920</v>
          </cell>
          <cell r="BF162">
            <v>0</v>
          </cell>
          <cell r="BG162">
            <v>751920</v>
          </cell>
          <cell r="BH162">
            <v>65</v>
          </cell>
          <cell r="BJ162">
            <v>809760</v>
          </cell>
          <cell r="BK162">
            <v>70</v>
          </cell>
        </row>
        <row r="163">
          <cell r="A163">
            <v>108</v>
          </cell>
          <cell r="C163" t="str">
            <v>555MarketCenterOM (1)</v>
          </cell>
          <cell r="D163">
            <v>1298</v>
          </cell>
          <cell r="E163" t="str">
            <v>Protiviti</v>
          </cell>
          <cell r="F163" t="str">
            <v>Contract</v>
          </cell>
          <cell r="G163" t="str">
            <v>40-1800</v>
          </cell>
          <cell r="H163" t="str">
            <v>Office</v>
          </cell>
          <cell r="I163">
            <v>41518</v>
          </cell>
          <cell r="J163">
            <v>44074</v>
          </cell>
          <cell r="L163" t="str">
            <v>Yes</v>
          </cell>
          <cell r="M163">
            <v>42552</v>
          </cell>
          <cell r="N163">
            <v>11101</v>
          </cell>
          <cell r="O163">
            <v>777070</v>
          </cell>
          <cell r="P163">
            <v>577248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48948</v>
          </cell>
          <cell r="X163">
            <v>0</v>
          </cell>
          <cell r="Y163">
            <v>0</v>
          </cell>
          <cell r="AA163">
            <v>11101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N163">
            <v>42552</v>
          </cell>
          <cell r="AO163">
            <v>51.999639672101615</v>
          </cell>
          <cell r="AP163">
            <v>42614</v>
          </cell>
          <cell r="AQ163">
            <v>52.999549590127017</v>
          </cell>
          <cell r="AR163">
            <v>42979</v>
          </cell>
          <cell r="AS163">
            <v>54.00054049184758</v>
          </cell>
          <cell r="AT163">
            <v>43344</v>
          </cell>
          <cell r="AU163">
            <v>55.000450409872983</v>
          </cell>
          <cell r="AV163">
            <v>43709</v>
          </cell>
          <cell r="AW163">
            <v>56.000360327898385</v>
          </cell>
          <cell r="BE163">
            <v>577248</v>
          </cell>
          <cell r="BF163">
            <v>48948</v>
          </cell>
          <cell r="BG163">
            <v>626196</v>
          </cell>
          <cell r="BH163">
            <v>56.408972164669848</v>
          </cell>
          <cell r="BJ163">
            <v>777070</v>
          </cell>
          <cell r="BK163">
            <v>70</v>
          </cell>
        </row>
        <row r="164">
          <cell r="C164" t="str">
            <v>555MarketCenterOM (1)</v>
          </cell>
          <cell r="D164">
            <v>1187</v>
          </cell>
          <cell r="E164" t="str">
            <v>Uber</v>
          </cell>
          <cell r="F164" t="str">
            <v>Contract</v>
          </cell>
          <cell r="G164" t="str">
            <v>40-1900</v>
          </cell>
          <cell r="H164" t="str">
            <v>Office</v>
          </cell>
          <cell r="I164">
            <v>42217</v>
          </cell>
          <cell r="J164">
            <v>45138</v>
          </cell>
          <cell r="L164" t="str">
            <v>Yes</v>
          </cell>
          <cell r="M164">
            <v>42552</v>
          </cell>
          <cell r="N164">
            <v>11569</v>
          </cell>
          <cell r="O164">
            <v>809830</v>
          </cell>
          <cell r="P164">
            <v>751980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AA164">
            <v>11569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N164">
            <v>42552</v>
          </cell>
          <cell r="AO164">
            <v>64.999567810528134</v>
          </cell>
          <cell r="AP164">
            <v>42583</v>
          </cell>
          <cell r="AQ164">
            <v>66.9496067075806</v>
          </cell>
          <cell r="AR164">
            <v>42948</v>
          </cell>
          <cell r="AS164">
            <v>68.958769124384133</v>
          </cell>
          <cell r="AT164">
            <v>43313</v>
          </cell>
          <cell r="AU164">
            <v>71.027055060938721</v>
          </cell>
          <cell r="AV164">
            <v>43678</v>
          </cell>
          <cell r="AW164">
            <v>73.157576281441777</v>
          </cell>
          <cell r="AX164">
            <v>44044</v>
          </cell>
          <cell r="AY164">
            <v>75.35240729535829</v>
          </cell>
          <cell r="AZ164">
            <v>44409</v>
          </cell>
          <cell r="BA164">
            <v>77.613622612153165</v>
          </cell>
        </row>
        <row r="165">
          <cell r="C165" t="str">
            <v>555MarketCenterOM (1)</v>
          </cell>
          <cell r="D165">
            <v>1188</v>
          </cell>
          <cell r="E165" t="str">
            <v>Uber</v>
          </cell>
          <cell r="F165" t="str">
            <v>Contract</v>
          </cell>
          <cell r="G165" t="str">
            <v>40-2000</v>
          </cell>
          <cell r="H165" t="str">
            <v>Office</v>
          </cell>
          <cell r="I165">
            <v>42217</v>
          </cell>
          <cell r="J165">
            <v>45138</v>
          </cell>
          <cell r="L165" t="str">
            <v>Yes</v>
          </cell>
          <cell r="M165">
            <v>42552</v>
          </cell>
          <cell r="N165">
            <v>11596</v>
          </cell>
          <cell r="O165">
            <v>811720</v>
          </cell>
          <cell r="P165">
            <v>753744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AA165">
            <v>11596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N165">
            <v>42552</v>
          </cell>
          <cell r="AO165">
            <v>65.000344946533289</v>
          </cell>
          <cell r="AP165">
            <v>42583</v>
          </cell>
          <cell r="AQ165">
            <v>66.949982752673336</v>
          </cell>
          <cell r="AR165">
            <v>42948</v>
          </cell>
          <cell r="AS165">
            <v>68.958606416005523</v>
          </cell>
          <cell r="AT165">
            <v>43313</v>
          </cell>
          <cell r="AU165">
            <v>71.027250776129705</v>
          </cell>
          <cell r="AV165">
            <v>43678</v>
          </cell>
          <cell r="AW165">
            <v>73.157985512245602</v>
          </cell>
          <cell r="AX165">
            <v>44044</v>
          </cell>
          <cell r="AY165">
            <v>75.352880303552951</v>
          </cell>
          <cell r="AZ165">
            <v>44409</v>
          </cell>
          <cell r="BA165">
            <v>77.612969989651603</v>
          </cell>
        </row>
        <row r="166">
          <cell r="C166" t="str">
            <v>555MarketCenterOM (1)</v>
          </cell>
          <cell r="D166">
            <v>1189</v>
          </cell>
          <cell r="E166" t="str">
            <v>Uber</v>
          </cell>
          <cell r="F166" t="str">
            <v>Contract</v>
          </cell>
          <cell r="G166" t="str">
            <v>40-2100</v>
          </cell>
          <cell r="H166" t="str">
            <v>Office</v>
          </cell>
          <cell r="I166">
            <v>42217</v>
          </cell>
          <cell r="J166">
            <v>45138</v>
          </cell>
          <cell r="L166" t="str">
            <v>Yes</v>
          </cell>
          <cell r="M166">
            <v>42552</v>
          </cell>
          <cell r="N166">
            <v>10042</v>
          </cell>
          <cell r="O166">
            <v>702940</v>
          </cell>
          <cell r="P166">
            <v>652728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AA166">
            <v>10042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N166">
            <v>42552</v>
          </cell>
          <cell r="AO166">
            <v>64.999800836486756</v>
          </cell>
          <cell r="AP166">
            <v>42583</v>
          </cell>
          <cell r="AQ166">
            <v>66.950009958175656</v>
          </cell>
          <cell r="AR166">
            <v>42948</v>
          </cell>
          <cell r="AS166">
            <v>68.958773152758411</v>
          </cell>
          <cell r="AT166">
            <v>43313</v>
          </cell>
          <cell r="AU166">
            <v>71.027285401314472</v>
          </cell>
          <cell r="AV166">
            <v>43678</v>
          </cell>
          <cell r="AW166">
            <v>73.157936666002783</v>
          </cell>
          <cell r="AX166">
            <v>44044</v>
          </cell>
          <cell r="AY166">
            <v>75.353116908982273</v>
          </cell>
          <cell r="AZ166">
            <v>44409</v>
          </cell>
          <cell r="BA166">
            <v>77.612826130252941</v>
          </cell>
        </row>
        <row r="169">
          <cell r="B169" t="str">
            <v>BUILDING INFORMATION</v>
          </cell>
          <cell r="L169" t="str">
            <v>IN PLACE CRITERIA</v>
          </cell>
          <cell r="P169" t="str">
            <v>CURRENT/INITIAL RENT (Annualized at 07/16 or Lease Begin)</v>
          </cell>
          <cell r="U169" t="str">
            <v>ABATEMENTS</v>
          </cell>
          <cell r="W169" t="str">
            <v>RECOVERIES</v>
          </cell>
          <cell r="AA169" t="str">
            <v>EXPIRATION SF (by Argus Category)</v>
          </cell>
          <cell r="AH169" t="str">
            <v>NOI CALCULATION</v>
          </cell>
        </row>
        <row r="170">
          <cell r="H170" t="str">
            <v>Cash Flow Inclusion</v>
          </cell>
          <cell r="L170" t="str">
            <v>Tenants</v>
          </cell>
          <cell r="N170" t="str">
            <v>Current</v>
          </cell>
          <cell r="O170" t="str">
            <v>Market</v>
          </cell>
          <cell r="P170" t="str">
            <v>Base</v>
          </cell>
          <cell r="Q170" t="str">
            <v>Porter's</v>
          </cell>
          <cell r="R170" t="str">
            <v>Misc.</v>
          </cell>
          <cell r="AH170" t="str">
            <v>In-Place</v>
          </cell>
          <cell r="AI170" t="str">
            <v>In-Place</v>
          </cell>
          <cell r="AJ170" t="str">
            <v>Other</v>
          </cell>
          <cell r="AL170" t="str">
            <v>In-Place</v>
          </cell>
        </row>
        <row r="171">
          <cell r="C171" t="str">
            <v>Building ID</v>
          </cell>
          <cell r="D171" t="str">
            <v>Tenant ID</v>
          </cell>
          <cell r="E171" t="str">
            <v>Building Name</v>
          </cell>
          <cell r="L171" t="str">
            <v>Included</v>
          </cell>
          <cell r="N171" t="str">
            <v>SF</v>
          </cell>
          <cell r="O171" t="str">
            <v>Rent</v>
          </cell>
          <cell r="P171" t="str">
            <v>Rent</v>
          </cell>
          <cell r="Q171" t="str">
            <v>Wage</v>
          </cell>
          <cell r="R171" t="str">
            <v>Income</v>
          </cell>
          <cell r="S171" t="str">
            <v>CPI</v>
          </cell>
          <cell r="T171" t="str">
            <v>% Rent</v>
          </cell>
          <cell r="U171" t="str">
            <v>Current</v>
          </cell>
          <cell r="V171" t="str">
            <v>Cumulative</v>
          </cell>
          <cell r="W171" t="str">
            <v>Recoveries</v>
          </cell>
          <cell r="AA171" t="str">
            <v>Market</v>
          </cell>
          <cell r="AB171" t="str">
            <v>Renew</v>
          </cell>
          <cell r="AC171" t="str">
            <v>Vacate</v>
          </cell>
          <cell r="AD171" t="str">
            <v>Option</v>
          </cell>
          <cell r="AE171" t="str">
            <v>Reabsorb</v>
          </cell>
          <cell r="AF171" t="str">
            <v>Other</v>
          </cell>
          <cell r="AH171" t="str">
            <v>Rent</v>
          </cell>
          <cell r="AI171" t="str">
            <v>Recoveries</v>
          </cell>
          <cell r="AJ171" t="str">
            <v>Income</v>
          </cell>
          <cell r="AK171" t="str">
            <v>Expenses</v>
          </cell>
          <cell r="AL171" t="str">
            <v>NOI</v>
          </cell>
        </row>
        <row r="172">
          <cell r="C172" t="str">
            <v>555MarketCenterOM (1)</v>
          </cell>
          <cell r="D172">
            <v>0</v>
          </cell>
          <cell r="E172" t="str">
            <v>Market Center 1</v>
          </cell>
          <cell r="H172" t="str">
            <v>Yes</v>
          </cell>
          <cell r="L172">
            <v>22</v>
          </cell>
          <cell r="N172">
            <v>277523</v>
          </cell>
          <cell r="O172">
            <v>18641801</v>
          </cell>
          <cell r="P172">
            <v>16858056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370752</v>
          </cell>
          <cell r="AA172">
            <v>278928</v>
          </cell>
          <cell r="AB172">
            <v>0</v>
          </cell>
          <cell r="AC172">
            <v>0</v>
          </cell>
          <cell r="AD172">
            <v>11102</v>
          </cell>
          <cell r="AE172">
            <v>33306</v>
          </cell>
          <cell r="AF172">
            <v>0</v>
          </cell>
          <cell r="AH172">
            <v>16858056</v>
          </cell>
          <cell r="AI172">
            <v>370752</v>
          </cell>
          <cell r="AJ172">
            <v>426624</v>
          </cell>
          <cell r="AK172">
            <v>6527999</v>
          </cell>
          <cell r="AL172">
            <v>11127433</v>
          </cell>
        </row>
        <row r="173">
          <cell r="J173" t="str">
            <v>"Included" Totals:</v>
          </cell>
          <cell r="L173">
            <v>22</v>
          </cell>
          <cell r="N173">
            <v>277523</v>
          </cell>
          <cell r="O173">
            <v>18641801</v>
          </cell>
          <cell r="P173">
            <v>16858056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370752</v>
          </cell>
          <cell r="AA173">
            <v>278928</v>
          </cell>
          <cell r="AB173">
            <v>0</v>
          </cell>
          <cell r="AC173">
            <v>0</v>
          </cell>
          <cell r="AD173">
            <v>11102</v>
          </cell>
          <cell r="AE173">
            <v>33306</v>
          </cell>
          <cell r="AF173">
            <v>0</v>
          </cell>
          <cell r="AH173">
            <v>16858056</v>
          </cell>
          <cell r="AI173">
            <v>370752</v>
          </cell>
          <cell r="AJ173">
            <v>426624</v>
          </cell>
          <cell r="AK173">
            <v>6527999</v>
          </cell>
          <cell r="AL173">
            <v>11127433</v>
          </cell>
        </row>
      </sheetData>
      <sheetData sheetId="31">
        <row r="4">
          <cell r="D4" t="str">
            <v>Realogic Tools Portfolio</v>
          </cell>
        </row>
        <row r="5">
          <cell r="D5" t="str">
            <v>Base Case</v>
          </cell>
        </row>
        <row r="6">
          <cell r="D6" t="str">
            <v>Rent Roll</v>
          </cell>
        </row>
        <row r="9">
          <cell r="R9" t="str">
            <v>Maximum Rent Alert ($/SF)</v>
          </cell>
        </row>
        <row r="10">
          <cell r="R10" t="str">
            <v>Threshold:</v>
          </cell>
          <cell r="S10">
            <v>100</v>
          </cell>
        </row>
        <row r="11">
          <cell r="R11" t="str">
            <v>Violations:</v>
          </cell>
          <cell r="S11">
            <v>0</v>
          </cell>
        </row>
        <row r="14">
          <cell r="D14" t="str">
            <v>TENANT INFORMATION</v>
          </cell>
          <cell r="O14" t="str">
            <v>BASE RENT</v>
          </cell>
          <cell r="T14" t="str">
            <v>UPON EXPIRATION</v>
          </cell>
        </row>
        <row r="15">
          <cell r="I15" t="str">
            <v>Lease</v>
          </cell>
          <cell r="J15" t="str">
            <v>Lease</v>
          </cell>
          <cell r="M15" t="str">
            <v>Current</v>
          </cell>
          <cell r="R15" t="str">
            <v>Current</v>
          </cell>
          <cell r="S15" t="str">
            <v>Recovery</v>
          </cell>
          <cell r="T15" t="str">
            <v>Contract</v>
          </cell>
          <cell r="U15" t="str">
            <v>Market</v>
          </cell>
          <cell r="V15" t="str">
            <v>% of</v>
          </cell>
          <cell r="W15" t="str">
            <v>Expiration</v>
          </cell>
          <cell r="X15" t="str">
            <v>Assigned</v>
          </cell>
        </row>
        <row r="16">
          <cell r="B16" t="str">
            <v>BREP ID</v>
          </cell>
          <cell r="E16" t="str">
            <v>Building Name</v>
          </cell>
          <cell r="F16" t="str">
            <v>Tenant Name</v>
          </cell>
          <cell r="G16" t="str">
            <v>Status</v>
          </cell>
          <cell r="H16" t="str">
            <v>Suite #</v>
          </cell>
          <cell r="I16" t="str">
            <v>Start</v>
          </cell>
          <cell r="J16" t="str">
            <v>End</v>
          </cell>
          <cell r="K16" t="str">
            <v>SF</v>
          </cell>
          <cell r="M16" t="str">
            <v>Rent/Annum</v>
          </cell>
          <cell r="O16" t="str">
            <v>Date</v>
          </cell>
          <cell r="P16" t="str">
            <v>SF</v>
          </cell>
          <cell r="Q16" t="str">
            <v>$/SF</v>
          </cell>
          <cell r="R16" t="str">
            <v>Rent/Yr</v>
          </cell>
          <cell r="S16" t="str">
            <v>Method</v>
          </cell>
          <cell r="T16" t="str">
            <v>Rent</v>
          </cell>
          <cell r="U16" t="str">
            <v>Rent</v>
          </cell>
          <cell r="V16" t="str">
            <v>Market</v>
          </cell>
          <cell r="W16" t="str">
            <v>Assumption</v>
          </cell>
          <cell r="X16" t="str">
            <v>MLA</v>
          </cell>
          <cell r="Y16" t="str">
            <v>Notes</v>
          </cell>
        </row>
        <row r="17">
          <cell r="AB17">
            <v>0</v>
          </cell>
        </row>
        <row r="18">
          <cell r="B18">
            <v>86</v>
          </cell>
          <cell r="E18" t="str">
            <v>555MarketCenterOM (1)</v>
          </cell>
          <cell r="F18" t="str">
            <v>Bank of the West</v>
          </cell>
          <cell r="G18" t="str">
            <v>Contract</v>
          </cell>
          <cell r="H18" t="str">
            <v>40-0100</v>
          </cell>
          <cell r="I18">
            <v>40878</v>
          </cell>
          <cell r="J18">
            <v>44742</v>
          </cell>
          <cell r="K18">
            <v>10290</v>
          </cell>
          <cell r="M18" t="e">
            <v>#VALUE!</v>
          </cell>
          <cell r="O18">
            <v>42552</v>
          </cell>
          <cell r="P18">
            <v>10290</v>
          </cell>
          <cell r="Q18">
            <v>50.195918367346941</v>
          </cell>
          <cell r="R18">
            <v>516516</v>
          </cell>
          <cell r="S18" t="str">
            <v>Bank of the West (Suite 100)</v>
          </cell>
          <cell r="T18">
            <v>58.19</v>
          </cell>
          <cell r="U18">
            <v>81.2</v>
          </cell>
          <cell r="V18">
            <v>0.71662561576354677</v>
          </cell>
          <cell r="W18" t="str">
            <v>Market</v>
          </cell>
          <cell r="X18" t="str">
            <v>Bank Lobby</v>
          </cell>
          <cell r="Y18">
            <v>0</v>
          </cell>
          <cell r="AB18" t="str">
            <v>Bank of the West40-010040878</v>
          </cell>
        </row>
        <row r="19">
          <cell r="B19">
            <v>0</v>
          </cell>
          <cell r="O19">
            <v>42917</v>
          </cell>
          <cell r="Q19">
            <v>51.70262390670554</v>
          </cell>
          <cell r="AB19">
            <v>0</v>
          </cell>
        </row>
        <row r="20">
          <cell r="B20">
            <v>0</v>
          </cell>
          <cell r="O20">
            <v>43282</v>
          </cell>
          <cell r="Q20">
            <v>53.253644314868808</v>
          </cell>
          <cell r="AB20">
            <v>0</v>
          </cell>
        </row>
        <row r="21">
          <cell r="B21">
            <v>0</v>
          </cell>
          <cell r="O21">
            <v>43647</v>
          </cell>
          <cell r="Q21">
            <v>54.85131195335277</v>
          </cell>
          <cell r="AB21">
            <v>0</v>
          </cell>
        </row>
        <row r="22">
          <cell r="B22">
            <v>0</v>
          </cell>
          <cell r="O22">
            <v>44013</v>
          </cell>
          <cell r="Q22">
            <v>56.495626822157433</v>
          </cell>
          <cell r="AB22">
            <v>0</v>
          </cell>
        </row>
        <row r="23">
          <cell r="B23">
            <v>0</v>
          </cell>
          <cell r="O23">
            <v>44378</v>
          </cell>
          <cell r="Q23">
            <v>58.19125364431487</v>
          </cell>
          <cell r="AB23">
            <v>0</v>
          </cell>
        </row>
        <row r="24">
          <cell r="B24">
            <v>0</v>
          </cell>
          <cell r="AB24">
            <v>0</v>
          </cell>
        </row>
        <row r="25">
          <cell r="B25">
            <v>87</v>
          </cell>
          <cell r="E25" t="str">
            <v>555MarketCenterOM (1)</v>
          </cell>
          <cell r="F25" t="str">
            <v>Wellness Center</v>
          </cell>
          <cell r="G25" t="str">
            <v>Contract</v>
          </cell>
          <cell r="H25" t="str">
            <v>40-0101</v>
          </cell>
          <cell r="I25">
            <v>42370</v>
          </cell>
          <cell r="J25">
            <v>78528</v>
          </cell>
          <cell r="K25">
            <v>2041</v>
          </cell>
          <cell r="M25" t="e">
            <v>#VALUE!</v>
          </cell>
          <cell r="O25">
            <v>42552</v>
          </cell>
          <cell r="P25">
            <v>2041</v>
          </cell>
          <cell r="Q25">
            <v>0</v>
          </cell>
          <cell r="R25">
            <v>0</v>
          </cell>
          <cell r="S25" t="str">
            <v>None</v>
          </cell>
          <cell r="U25" t="str">
            <v>Expires after Report Term</v>
          </cell>
          <cell r="W25" t="str">
            <v>Market</v>
          </cell>
          <cell r="X25" t="str">
            <v>Bank Lobby</v>
          </cell>
          <cell r="Y25">
            <v>0</v>
          </cell>
          <cell r="AB25" t="str">
            <v>Wellness Center40-010142370</v>
          </cell>
        </row>
        <row r="26">
          <cell r="B26">
            <v>0</v>
          </cell>
          <cell r="Q26" t="str">
            <v>Rent continues after Report Term</v>
          </cell>
          <cell r="AB26">
            <v>0</v>
          </cell>
        </row>
        <row r="27">
          <cell r="B27">
            <v>0</v>
          </cell>
          <cell r="AB27">
            <v>0</v>
          </cell>
        </row>
        <row r="28">
          <cell r="B28">
            <v>88</v>
          </cell>
          <cell r="E28" t="str">
            <v>555MarketCenterOM (1)</v>
          </cell>
          <cell r="F28" t="str">
            <v>Uber</v>
          </cell>
          <cell r="G28" t="str">
            <v>Contract</v>
          </cell>
          <cell r="H28" t="str">
            <v>40-0200</v>
          </cell>
          <cell r="I28">
            <v>42217</v>
          </cell>
          <cell r="J28">
            <v>45138</v>
          </cell>
          <cell r="K28">
            <v>15592</v>
          </cell>
          <cell r="M28" t="e">
            <v>#VALUE!</v>
          </cell>
          <cell r="O28">
            <v>42552</v>
          </cell>
          <cell r="P28">
            <v>15592</v>
          </cell>
          <cell r="Q28">
            <v>65.000256541816313</v>
          </cell>
          <cell r="R28">
            <v>1013484</v>
          </cell>
          <cell r="S28" t="str">
            <v>Std. BY</v>
          </cell>
          <cell r="T28">
            <v>79.94</v>
          </cell>
          <cell r="U28">
            <v>79.94</v>
          </cell>
          <cell r="V28">
            <v>1</v>
          </cell>
          <cell r="W28" t="str">
            <v>Market</v>
          </cell>
          <cell r="X28" t="str">
            <v>Floors 2 - 5</v>
          </cell>
          <cell r="Y28">
            <v>0</v>
          </cell>
          <cell r="AB28" t="str">
            <v>Uber40-020042217</v>
          </cell>
        </row>
        <row r="29">
          <cell r="B29">
            <v>0</v>
          </cell>
          <cell r="O29">
            <v>42583</v>
          </cell>
          <cell r="Q29">
            <v>66.949717804002049</v>
          </cell>
          <cell r="AB29">
            <v>0</v>
          </cell>
        </row>
        <row r="30">
          <cell r="B30">
            <v>0</v>
          </cell>
          <cell r="O30">
            <v>42948</v>
          </cell>
          <cell r="Q30">
            <v>68.958440225756803</v>
          </cell>
          <cell r="AB30">
            <v>0</v>
          </cell>
        </row>
        <row r="31">
          <cell r="B31">
            <v>0</v>
          </cell>
          <cell r="O31">
            <v>43313</v>
          </cell>
          <cell r="Q31">
            <v>71.027193432529501</v>
          </cell>
          <cell r="AB31">
            <v>0</v>
          </cell>
        </row>
        <row r="32">
          <cell r="B32">
            <v>0</v>
          </cell>
          <cell r="O32">
            <v>43678</v>
          </cell>
          <cell r="Q32">
            <v>73.158286300667015</v>
          </cell>
          <cell r="AB32">
            <v>0</v>
          </cell>
        </row>
        <row r="33">
          <cell r="B33">
            <v>0</v>
          </cell>
          <cell r="O33">
            <v>44044</v>
          </cell>
          <cell r="Q33">
            <v>75.352488455618271</v>
          </cell>
          <cell r="AB33">
            <v>0</v>
          </cell>
        </row>
        <row r="34">
          <cell r="B34">
            <v>0</v>
          </cell>
          <cell r="O34">
            <v>44409</v>
          </cell>
          <cell r="Q34">
            <v>77.61364802462802</v>
          </cell>
          <cell r="AB34">
            <v>0</v>
          </cell>
        </row>
        <row r="35">
          <cell r="B35">
            <v>0</v>
          </cell>
          <cell r="O35">
            <v>44774</v>
          </cell>
          <cell r="Q35">
            <v>79.941765007696262</v>
          </cell>
          <cell r="AB35">
            <v>0</v>
          </cell>
        </row>
        <row r="36">
          <cell r="B36">
            <v>0</v>
          </cell>
          <cell r="AB36">
            <v>0</v>
          </cell>
        </row>
        <row r="37">
          <cell r="B37">
            <v>89</v>
          </cell>
          <cell r="E37" t="str">
            <v>555MarketCenterOM (1)</v>
          </cell>
          <cell r="F37" t="str">
            <v>Pacific Maritime Association</v>
          </cell>
          <cell r="G37" t="str">
            <v>Contract</v>
          </cell>
          <cell r="H37" t="str">
            <v>40-0300</v>
          </cell>
          <cell r="I37">
            <v>38718</v>
          </cell>
          <cell r="J37">
            <v>44561</v>
          </cell>
          <cell r="K37">
            <v>20716</v>
          </cell>
          <cell r="M37" t="e">
            <v>#VALUE!</v>
          </cell>
          <cell r="O37">
            <v>42552</v>
          </cell>
          <cell r="P37">
            <v>20716</v>
          </cell>
          <cell r="Q37">
            <v>63</v>
          </cell>
          <cell r="R37">
            <v>1305108</v>
          </cell>
          <cell r="S37" t="str">
            <v>BY 2016 Exc. Park</v>
          </cell>
          <cell r="T37">
            <v>73.03</v>
          </cell>
          <cell r="U37">
            <v>75.349999999999994</v>
          </cell>
          <cell r="V37">
            <v>0.96921035169210357</v>
          </cell>
          <cell r="W37" t="str">
            <v>Market</v>
          </cell>
          <cell r="X37" t="str">
            <v>Floors 2 - 5</v>
          </cell>
          <cell r="Y37">
            <v>0</v>
          </cell>
          <cell r="AB37" t="str">
            <v>Pacific Maritime Association40-030038718</v>
          </cell>
        </row>
        <row r="38">
          <cell r="B38">
            <v>0</v>
          </cell>
          <cell r="O38">
            <v>42736</v>
          </cell>
          <cell r="Q38">
            <v>64.884919868700521</v>
          </cell>
          <cell r="AB38">
            <v>0</v>
          </cell>
        </row>
        <row r="39">
          <cell r="B39">
            <v>0</v>
          </cell>
          <cell r="O39">
            <v>43101</v>
          </cell>
          <cell r="Q39">
            <v>66.8399304885113</v>
          </cell>
          <cell r="AB39">
            <v>0</v>
          </cell>
        </row>
        <row r="40">
          <cell r="B40">
            <v>0</v>
          </cell>
          <cell r="O40">
            <v>43466</v>
          </cell>
          <cell r="Q40">
            <v>68.840123575979916</v>
          </cell>
          <cell r="AB40">
            <v>0</v>
          </cell>
        </row>
        <row r="41">
          <cell r="B41">
            <v>0</v>
          </cell>
          <cell r="O41">
            <v>43831</v>
          </cell>
          <cell r="Q41">
            <v>70.909828152152926</v>
          </cell>
          <cell r="AB41">
            <v>0</v>
          </cell>
        </row>
        <row r="42">
          <cell r="B42">
            <v>0</v>
          </cell>
          <cell r="O42">
            <v>44197</v>
          </cell>
          <cell r="Q42">
            <v>73.029928557636609</v>
          </cell>
          <cell r="AB42">
            <v>0</v>
          </cell>
        </row>
        <row r="43">
          <cell r="B43">
            <v>0</v>
          </cell>
          <cell r="AB43">
            <v>0</v>
          </cell>
        </row>
        <row r="44">
          <cell r="B44">
            <v>90</v>
          </cell>
          <cell r="E44" t="str">
            <v>555MarketCenterOM (1)</v>
          </cell>
          <cell r="F44" t="str">
            <v>Uber</v>
          </cell>
          <cell r="G44" t="str">
            <v>Contract</v>
          </cell>
          <cell r="H44" t="str">
            <v>40-0400</v>
          </cell>
          <cell r="I44">
            <v>42217</v>
          </cell>
          <cell r="J44">
            <v>45138</v>
          </cell>
          <cell r="K44">
            <v>23575</v>
          </cell>
          <cell r="M44" t="e">
            <v>#VALUE!</v>
          </cell>
          <cell r="O44">
            <v>42552</v>
          </cell>
          <cell r="P44">
            <v>23575</v>
          </cell>
          <cell r="Q44">
            <v>65.000042417815479</v>
          </cell>
          <cell r="R44">
            <v>1532376</v>
          </cell>
          <cell r="S44" t="str">
            <v>Std. BY</v>
          </cell>
          <cell r="T44">
            <v>79.94</v>
          </cell>
          <cell r="U44">
            <v>79.94</v>
          </cell>
          <cell r="V44">
            <v>1</v>
          </cell>
          <cell r="W44" t="str">
            <v>Market</v>
          </cell>
          <cell r="X44" t="str">
            <v>Floors 2 - 5</v>
          </cell>
          <cell r="Y44">
            <v>0</v>
          </cell>
          <cell r="AB44" t="str">
            <v>Uber40-040042217</v>
          </cell>
        </row>
        <row r="45">
          <cell r="B45">
            <v>0</v>
          </cell>
          <cell r="O45">
            <v>42583</v>
          </cell>
          <cell r="Q45">
            <v>66.950074231177098</v>
          </cell>
          <cell r="AB45">
            <v>0</v>
          </cell>
        </row>
        <row r="46">
          <cell r="B46">
            <v>0</v>
          </cell>
          <cell r="O46">
            <v>42948</v>
          </cell>
          <cell r="Q46">
            <v>68.95864262990456</v>
          </cell>
          <cell r="AB46">
            <v>0</v>
          </cell>
        </row>
        <row r="47">
          <cell r="B47">
            <v>0</v>
          </cell>
          <cell r="O47">
            <v>43313</v>
          </cell>
          <cell r="Q47">
            <v>71.027274655355242</v>
          </cell>
          <cell r="AB47">
            <v>0</v>
          </cell>
        </row>
        <row r="48">
          <cell r="B48">
            <v>0</v>
          </cell>
          <cell r="O48">
            <v>43678</v>
          </cell>
          <cell r="Q48">
            <v>73.158006362672324</v>
          </cell>
          <cell r="AB48">
            <v>0</v>
          </cell>
        </row>
        <row r="49">
          <cell r="B49">
            <v>0</v>
          </cell>
          <cell r="O49">
            <v>44044</v>
          </cell>
          <cell r="Q49">
            <v>75.352873806998943</v>
          </cell>
          <cell r="AB49">
            <v>0</v>
          </cell>
        </row>
        <row r="50">
          <cell r="B50">
            <v>0</v>
          </cell>
          <cell r="O50">
            <v>44409</v>
          </cell>
          <cell r="Q50">
            <v>77.613404029692475</v>
          </cell>
          <cell r="AB50">
            <v>0</v>
          </cell>
        </row>
        <row r="51">
          <cell r="B51">
            <v>0</v>
          </cell>
          <cell r="O51">
            <v>44774</v>
          </cell>
          <cell r="Q51">
            <v>79.941633085896072</v>
          </cell>
          <cell r="AB51">
            <v>0</v>
          </cell>
        </row>
        <row r="52">
          <cell r="B52">
            <v>0</v>
          </cell>
          <cell r="AB52">
            <v>0</v>
          </cell>
        </row>
        <row r="53">
          <cell r="B53">
            <v>91</v>
          </cell>
          <cell r="E53" t="str">
            <v>555MarketCenterOM (1)</v>
          </cell>
          <cell r="F53" t="str">
            <v>Uber</v>
          </cell>
          <cell r="G53" t="str">
            <v>Contract</v>
          </cell>
          <cell r="H53" t="str">
            <v>40-0500</v>
          </cell>
          <cell r="I53">
            <v>42217</v>
          </cell>
          <cell r="J53">
            <v>45138</v>
          </cell>
          <cell r="K53">
            <v>23573</v>
          </cell>
          <cell r="M53" t="e">
            <v>#VALUE!</v>
          </cell>
          <cell r="O53">
            <v>42552</v>
          </cell>
          <cell r="P53">
            <v>23573</v>
          </cell>
          <cell r="Q53">
            <v>64.999957578585665</v>
          </cell>
          <cell r="R53">
            <v>1532244</v>
          </cell>
          <cell r="S53" t="str">
            <v>Std. BY</v>
          </cell>
          <cell r="T53">
            <v>79.94</v>
          </cell>
          <cell r="U53">
            <v>79.94</v>
          </cell>
          <cell r="V53">
            <v>1</v>
          </cell>
          <cell r="W53" t="str">
            <v>Market</v>
          </cell>
          <cell r="X53" t="str">
            <v>Floors 2 - 5</v>
          </cell>
          <cell r="Y53">
            <v>0</v>
          </cell>
          <cell r="AB53" t="str">
            <v>Uber40-050042217</v>
          </cell>
        </row>
        <row r="54">
          <cell r="B54">
            <v>0</v>
          </cell>
          <cell r="O54">
            <v>42583</v>
          </cell>
          <cell r="Q54">
            <v>66.950154838162305</v>
          </cell>
          <cell r="AB54">
            <v>0</v>
          </cell>
        </row>
        <row r="55">
          <cell r="B55">
            <v>0</v>
          </cell>
          <cell r="O55">
            <v>42948</v>
          </cell>
          <cell r="Q55">
            <v>68.958384592542316</v>
          </cell>
          <cell r="AB55">
            <v>0</v>
          </cell>
        </row>
        <row r="56">
          <cell r="B56">
            <v>0</v>
          </cell>
          <cell r="O56">
            <v>43313</v>
          </cell>
          <cell r="Q56">
            <v>71.027192126585504</v>
          </cell>
          <cell r="AB56">
            <v>0</v>
          </cell>
        </row>
        <row r="57">
          <cell r="B57">
            <v>0</v>
          </cell>
          <cell r="O57">
            <v>43678</v>
          </cell>
          <cell r="Q57">
            <v>73.158104611207733</v>
          </cell>
          <cell r="AB57">
            <v>0</v>
          </cell>
        </row>
        <row r="58">
          <cell r="B58">
            <v>0</v>
          </cell>
          <cell r="O58">
            <v>44044</v>
          </cell>
          <cell r="Q58">
            <v>75.35264921732491</v>
          </cell>
          <cell r="AB58">
            <v>0</v>
          </cell>
        </row>
        <row r="59">
          <cell r="B59">
            <v>0</v>
          </cell>
          <cell r="O59">
            <v>44409</v>
          </cell>
          <cell r="Q59">
            <v>77.613371229796797</v>
          </cell>
          <cell r="AB59">
            <v>0</v>
          </cell>
        </row>
        <row r="60">
          <cell r="B60">
            <v>0</v>
          </cell>
          <cell r="O60">
            <v>44774</v>
          </cell>
          <cell r="Q60">
            <v>79.941797819539303</v>
          </cell>
          <cell r="AB60">
            <v>0</v>
          </cell>
        </row>
        <row r="61">
          <cell r="B61">
            <v>0</v>
          </cell>
          <cell r="AB61">
            <v>0</v>
          </cell>
        </row>
        <row r="62">
          <cell r="B62">
            <v>92</v>
          </cell>
          <cell r="E62" t="str">
            <v>555MarketCenterOM (1)</v>
          </cell>
          <cell r="F62" t="str">
            <v>Uber</v>
          </cell>
          <cell r="G62" t="str">
            <v>Contract</v>
          </cell>
          <cell r="H62" t="str">
            <v>40-0600</v>
          </cell>
          <cell r="I62">
            <v>42217</v>
          </cell>
          <cell r="J62">
            <v>45138</v>
          </cell>
          <cell r="K62">
            <v>11568</v>
          </cell>
          <cell r="M62" t="e">
            <v>#VALUE!</v>
          </cell>
          <cell r="O62">
            <v>42552</v>
          </cell>
          <cell r="P62">
            <v>11568</v>
          </cell>
          <cell r="Q62">
            <v>65</v>
          </cell>
          <cell r="R62">
            <v>751920</v>
          </cell>
          <cell r="S62" t="str">
            <v>Std. BY</v>
          </cell>
          <cell r="T62">
            <v>79.94</v>
          </cell>
          <cell r="U62">
            <v>82.4</v>
          </cell>
          <cell r="V62">
            <v>0.97014563106796103</v>
          </cell>
          <cell r="W62" t="str">
            <v>Market</v>
          </cell>
          <cell r="X62" t="str">
            <v>Floors 6 - 15</v>
          </cell>
          <cell r="Y62">
            <v>0</v>
          </cell>
          <cell r="AB62" t="str">
            <v>Uber40-060042217</v>
          </cell>
        </row>
        <row r="63">
          <cell r="B63">
            <v>0</v>
          </cell>
          <cell r="O63">
            <v>42583</v>
          </cell>
          <cell r="Q63">
            <v>66.950207468879668</v>
          </cell>
          <cell r="AB63">
            <v>0</v>
          </cell>
        </row>
        <row r="64">
          <cell r="B64">
            <v>0</v>
          </cell>
          <cell r="O64">
            <v>42948</v>
          </cell>
          <cell r="Q64">
            <v>68.958506224066383</v>
          </cell>
          <cell r="AB64">
            <v>0</v>
          </cell>
        </row>
        <row r="65">
          <cell r="B65">
            <v>0</v>
          </cell>
          <cell r="O65">
            <v>43313</v>
          </cell>
          <cell r="Q65">
            <v>71.026970954356841</v>
          </cell>
          <cell r="AB65">
            <v>0</v>
          </cell>
        </row>
        <row r="66">
          <cell r="B66">
            <v>0</v>
          </cell>
          <cell r="O66">
            <v>43678</v>
          </cell>
          <cell r="Q66">
            <v>73.157676348547724</v>
          </cell>
          <cell r="AB66">
            <v>0</v>
          </cell>
        </row>
        <row r="67">
          <cell r="B67">
            <v>0</v>
          </cell>
          <cell r="O67">
            <v>44044</v>
          </cell>
          <cell r="Q67">
            <v>75.352697095435687</v>
          </cell>
          <cell r="AB67">
            <v>0</v>
          </cell>
        </row>
        <row r="68">
          <cell r="B68">
            <v>0</v>
          </cell>
          <cell r="O68">
            <v>44409</v>
          </cell>
          <cell r="Q68">
            <v>77.613070539419084</v>
          </cell>
          <cell r="AB68">
            <v>0</v>
          </cell>
        </row>
        <row r="69">
          <cell r="B69">
            <v>0</v>
          </cell>
          <cell r="O69">
            <v>44774</v>
          </cell>
          <cell r="Q69">
            <v>79.941908713692939</v>
          </cell>
          <cell r="AB69">
            <v>0</v>
          </cell>
        </row>
        <row r="70">
          <cell r="B70">
            <v>0</v>
          </cell>
          <cell r="AB70">
            <v>0</v>
          </cell>
        </row>
        <row r="71">
          <cell r="B71">
            <v>93</v>
          </cell>
          <cell r="E71" t="str">
            <v>555MarketCenterOM (1)</v>
          </cell>
          <cell r="F71" t="str">
            <v>Uber</v>
          </cell>
          <cell r="G71" t="str">
            <v>Contract</v>
          </cell>
          <cell r="H71" t="str">
            <v>40-0700</v>
          </cell>
          <cell r="I71">
            <v>42217</v>
          </cell>
          <cell r="J71">
            <v>45138</v>
          </cell>
          <cell r="K71">
            <v>11568</v>
          </cell>
          <cell r="M71" t="e">
            <v>#VALUE!</v>
          </cell>
          <cell r="O71">
            <v>42552</v>
          </cell>
          <cell r="P71">
            <v>11568</v>
          </cell>
          <cell r="Q71">
            <v>65</v>
          </cell>
          <cell r="R71">
            <v>751920</v>
          </cell>
          <cell r="S71" t="str">
            <v>Std. BY</v>
          </cell>
          <cell r="T71">
            <v>79.94</v>
          </cell>
          <cell r="U71">
            <v>82.4</v>
          </cell>
          <cell r="V71">
            <v>0.97014563106796103</v>
          </cell>
          <cell r="W71" t="str">
            <v>Market</v>
          </cell>
          <cell r="X71" t="str">
            <v>Floors 6 - 15</v>
          </cell>
          <cell r="Y71">
            <v>0</v>
          </cell>
          <cell r="AB71" t="str">
            <v>Uber40-070042217</v>
          </cell>
        </row>
        <row r="72">
          <cell r="B72">
            <v>0</v>
          </cell>
          <cell r="O72">
            <v>42583</v>
          </cell>
          <cell r="Q72">
            <v>66.950207468879668</v>
          </cell>
          <cell r="AB72">
            <v>0</v>
          </cell>
        </row>
        <row r="73">
          <cell r="B73">
            <v>0</v>
          </cell>
          <cell r="O73">
            <v>42948</v>
          </cell>
          <cell r="Q73">
            <v>68.958506224066383</v>
          </cell>
          <cell r="AB73">
            <v>0</v>
          </cell>
        </row>
        <row r="74">
          <cell r="B74">
            <v>0</v>
          </cell>
          <cell r="O74">
            <v>43313</v>
          </cell>
          <cell r="Q74">
            <v>71.026970954356841</v>
          </cell>
          <cell r="AB74">
            <v>0</v>
          </cell>
        </row>
        <row r="75">
          <cell r="B75">
            <v>0</v>
          </cell>
          <cell r="O75">
            <v>43678</v>
          </cell>
          <cell r="Q75">
            <v>73.157676348547724</v>
          </cell>
          <cell r="AB75">
            <v>0</v>
          </cell>
        </row>
        <row r="76">
          <cell r="B76">
            <v>0</v>
          </cell>
          <cell r="O76">
            <v>44044</v>
          </cell>
          <cell r="Q76">
            <v>75.352697095435687</v>
          </cell>
          <cell r="AB76">
            <v>0</v>
          </cell>
        </row>
        <row r="77">
          <cell r="B77">
            <v>0</v>
          </cell>
          <cell r="O77">
            <v>44409</v>
          </cell>
          <cell r="Q77">
            <v>77.613070539419084</v>
          </cell>
          <cell r="AB77">
            <v>0</v>
          </cell>
        </row>
        <row r="78">
          <cell r="B78">
            <v>0</v>
          </cell>
          <cell r="O78">
            <v>44774</v>
          </cell>
          <cell r="Q78">
            <v>79.941908713692939</v>
          </cell>
          <cell r="AB78">
            <v>0</v>
          </cell>
        </row>
        <row r="79">
          <cell r="B79">
            <v>0</v>
          </cell>
          <cell r="AB79">
            <v>0</v>
          </cell>
        </row>
        <row r="80">
          <cell r="B80">
            <v>94</v>
          </cell>
          <cell r="E80" t="str">
            <v>555MarketCenterOM (1)</v>
          </cell>
          <cell r="F80" t="str">
            <v>Uber</v>
          </cell>
          <cell r="G80" t="str">
            <v>Contract</v>
          </cell>
          <cell r="H80" t="str">
            <v>40-0800</v>
          </cell>
          <cell r="I80">
            <v>42217</v>
          </cell>
          <cell r="J80">
            <v>45138</v>
          </cell>
          <cell r="K80">
            <v>11571</v>
          </cell>
          <cell r="M80" t="e">
            <v>#VALUE!</v>
          </cell>
          <cell r="O80">
            <v>42552</v>
          </cell>
          <cell r="P80">
            <v>11571</v>
          </cell>
          <cell r="Q80">
            <v>64.999740731138189</v>
          </cell>
          <cell r="R80">
            <v>752112</v>
          </cell>
          <cell r="S80" t="str">
            <v>Std. BY</v>
          </cell>
          <cell r="T80">
            <v>79.94</v>
          </cell>
          <cell r="U80">
            <v>82.4</v>
          </cell>
          <cell r="V80">
            <v>0.97014563106796103</v>
          </cell>
          <cell r="W80" t="str">
            <v>Market</v>
          </cell>
          <cell r="X80" t="str">
            <v>Floors 6 - 15</v>
          </cell>
          <cell r="Y80">
            <v>0</v>
          </cell>
          <cell r="AB80" t="str">
            <v>Uber40-080042217</v>
          </cell>
        </row>
        <row r="81">
          <cell r="B81">
            <v>0</v>
          </cell>
          <cell r="O81">
            <v>42583</v>
          </cell>
          <cell r="Q81">
            <v>66.950479647394346</v>
          </cell>
          <cell r="AB81">
            <v>0</v>
          </cell>
        </row>
        <row r="82">
          <cell r="B82">
            <v>0</v>
          </cell>
          <cell r="O82">
            <v>42948</v>
          </cell>
          <cell r="Q82">
            <v>68.958257713248642</v>
          </cell>
          <cell r="AB82">
            <v>0</v>
          </cell>
        </row>
        <row r="83">
          <cell r="B83">
            <v>0</v>
          </cell>
          <cell r="O83">
            <v>43313</v>
          </cell>
          <cell r="Q83">
            <v>71.027223230490023</v>
          </cell>
          <cell r="AB83">
            <v>0</v>
          </cell>
        </row>
        <row r="84">
          <cell r="B84">
            <v>0</v>
          </cell>
          <cell r="O84">
            <v>43678</v>
          </cell>
          <cell r="Q84">
            <v>73.158413274565731</v>
          </cell>
          <cell r="AB84">
            <v>0</v>
          </cell>
        </row>
        <row r="85">
          <cell r="B85">
            <v>0</v>
          </cell>
          <cell r="O85">
            <v>44044</v>
          </cell>
          <cell r="Q85">
            <v>75.352864920922997</v>
          </cell>
          <cell r="AB85">
            <v>0</v>
          </cell>
        </row>
        <row r="86">
          <cell r="B86">
            <v>0</v>
          </cell>
          <cell r="O86">
            <v>44409</v>
          </cell>
          <cell r="Q86">
            <v>77.613689395903549</v>
          </cell>
          <cell r="AB86">
            <v>0</v>
          </cell>
        </row>
        <row r="87">
          <cell r="B87">
            <v>0</v>
          </cell>
          <cell r="O87">
            <v>44774</v>
          </cell>
          <cell r="Q87">
            <v>79.941923774954631</v>
          </cell>
          <cell r="AB87">
            <v>0</v>
          </cell>
        </row>
        <row r="88">
          <cell r="B88">
            <v>0</v>
          </cell>
          <cell r="AB88">
            <v>0</v>
          </cell>
        </row>
        <row r="89">
          <cell r="B89">
            <v>95</v>
          </cell>
          <cell r="E89" t="str">
            <v>555MarketCenterOM (1)</v>
          </cell>
          <cell r="F89" t="str">
            <v>Uber</v>
          </cell>
          <cell r="G89" t="str">
            <v>Contract</v>
          </cell>
          <cell r="H89" t="str">
            <v>40-0900</v>
          </cell>
          <cell r="I89">
            <v>42217</v>
          </cell>
          <cell r="J89">
            <v>45138</v>
          </cell>
          <cell r="K89">
            <v>11568</v>
          </cell>
          <cell r="M89" t="e">
            <v>#VALUE!</v>
          </cell>
          <cell r="O89">
            <v>42552</v>
          </cell>
          <cell r="P89">
            <v>11568</v>
          </cell>
          <cell r="Q89">
            <v>65</v>
          </cell>
          <cell r="R89">
            <v>751920</v>
          </cell>
          <cell r="S89" t="str">
            <v>Std. BY</v>
          </cell>
          <cell r="T89">
            <v>79.94</v>
          </cell>
          <cell r="U89">
            <v>82.4</v>
          </cell>
          <cell r="V89">
            <v>0.97014563106796103</v>
          </cell>
          <cell r="W89" t="str">
            <v>Market</v>
          </cell>
          <cell r="X89" t="str">
            <v>Floors 6 - 15</v>
          </cell>
          <cell r="Y89">
            <v>0</v>
          </cell>
          <cell r="AB89" t="str">
            <v>Uber40-090042217</v>
          </cell>
        </row>
        <row r="90">
          <cell r="B90">
            <v>0</v>
          </cell>
          <cell r="O90">
            <v>42583</v>
          </cell>
          <cell r="Q90">
            <v>66.950207468879668</v>
          </cell>
          <cell r="AB90">
            <v>0</v>
          </cell>
        </row>
        <row r="91">
          <cell r="B91">
            <v>0</v>
          </cell>
          <cell r="O91">
            <v>42948</v>
          </cell>
          <cell r="Q91">
            <v>68.958506224066383</v>
          </cell>
          <cell r="AB91">
            <v>0</v>
          </cell>
        </row>
        <row r="92">
          <cell r="B92">
            <v>0</v>
          </cell>
          <cell r="O92">
            <v>43313</v>
          </cell>
          <cell r="Q92">
            <v>71.026970954356841</v>
          </cell>
          <cell r="AB92">
            <v>0</v>
          </cell>
        </row>
        <row r="93">
          <cell r="B93">
            <v>0</v>
          </cell>
          <cell r="O93">
            <v>43678</v>
          </cell>
          <cell r="Q93">
            <v>73.157676348547724</v>
          </cell>
          <cell r="AB93">
            <v>0</v>
          </cell>
        </row>
        <row r="94">
          <cell r="B94">
            <v>0</v>
          </cell>
          <cell r="O94">
            <v>44044</v>
          </cell>
          <cell r="Q94">
            <v>75.352697095435687</v>
          </cell>
          <cell r="AB94">
            <v>0</v>
          </cell>
        </row>
        <row r="95">
          <cell r="B95">
            <v>0</v>
          </cell>
          <cell r="O95">
            <v>44409</v>
          </cell>
          <cell r="Q95">
            <v>77.613070539419084</v>
          </cell>
          <cell r="AB95">
            <v>0</v>
          </cell>
        </row>
        <row r="96">
          <cell r="B96">
            <v>0</v>
          </cell>
          <cell r="O96">
            <v>44774</v>
          </cell>
          <cell r="Q96">
            <v>79.941908713692939</v>
          </cell>
          <cell r="AB96">
            <v>0</v>
          </cell>
        </row>
        <row r="97">
          <cell r="B97">
            <v>0</v>
          </cell>
          <cell r="AB97">
            <v>0</v>
          </cell>
        </row>
        <row r="98">
          <cell r="B98">
            <v>96</v>
          </cell>
          <cell r="E98" t="str">
            <v>555MarketCenterOM (1)</v>
          </cell>
          <cell r="F98" t="str">
            <v>Uber</v>
          </cell>
          <cell r="G98" t="str">
            <v>Contract</v>
          </cell>
          <cell r="H98" t="str">
            <v>40-1000</v>
          </cell>
          <cell r="I98">
            <v>42217</v>
          </cell>
          <cell r="J98">
            <v>45138</v>
          </cell>
          <cell r="K98">
            <v>11571</v>
          </cell>
          <cell r="M98" t="e">
            <v>#VALUE!</v>
          </cell>
          <cell r="O98">
            <v>42552</v>
          </cell>
          <cell r="P98">
            <v>11571</v>
          </cell>
          <cell r="Q98">
            <v>64.999740731138189</v>
          </cell>
          <cell r="R98">
            <v>752112</v>
          </cell>
          <cell r="S98" t="str">
            <v>Std. BY</v>
          </cell>
          <cell r="T98">
            <v>79.94</v>
          </cell>
          <cell r="U98">
            <v>82.4</v>
          </cell>
          <cell r="V98">
            <v>0.97014563106796103</v>
          </cell>
          <cell r="W98" t="str">
            <v>Market</v>
          </cell>
          <cell r="X98" t="str">
            <v>Floors 6 - 15</v>
          </cell>
          <cell r="Y98">
            <v>0</v>
          </cell>
          <cell r="AB98" t="str">
            <v>Uber40-100042217</v>
          </cell>
        </row>
        <row r="99">
          <cell r="B99">
            <v>0</v>
          </cell>
          <cell r="O99">
            <v>42583</v>
          </cell>
          <cell r="Q99">
            <v>66.950479647394346</v>
          </cell>
          <cell r="AB99">
            <v>0</v>
          </cell>
        </row>
        <row r="100">
          <cell r="B100">
            <v>0</v>
          </cell>
          <cell r="O100">
            <v>42948</v>
          </cell>
          <cell r="Q100">
            <v>68.958257713248642</v>
          </cell>
          <cell r="AB100">
            <v>0</v>
          </cell>
        </row>
        <row r="101">
          <cell r="B101">
            <v>0</v>
          </cell>
          <cell r="O101">
            <v>43313</v>
          </cell>
          <cell r="Q101">
            <v>71.027223230490023</v>
          </cell>
          <cell r="AB101">
            <v>0</v>
          </cell>
        </row>
        <row r="102">
          <cell r="B102">
            <v>0</v>
          </cell>
          <cell r="O102">
            <v>43678</v>
          </cell>
          <cell r="Q102">
            <v>73.158413274565731</v>
          </cell>
          <cell r="AB102">
            <v>0</v>
          </cell>
        </row>
        <row r="103">
          <cell r="B103">
            <v>0</v>
          </cell>
          <cell r="O103">
            <v>44044</v>
          </cell>
          <cell r="Q103">
            <v>75.352864920922997</v>
          </cell>
          <cell r="AB103">
            <v>0</v>
          </cell>
        </row>
        <row r="104">
          <cell r="B104">
            <v>0</v>
          </cell>
          <cell r="O104">
            <v>44409</v>
          </cell>
          <cell r="Q104">
            <v>77.613689395903549</v>
          </cell>
          <cell r="AB104">
            <v>0</v>
          </cell>
        </row>
        <row r="105">
          <cell r="B105">
            <v>0</v>
          </cell>
          <cell r="O105">
            <v>44774</v>
          </cell>
          <cell r="Q105">
            <v>79.941923774954631</v>
          </cell>
          <cell r="AB105">
            <v>0</v>
          </cell>
        </row>
        <row r="106">
          <cell r="B106">
            <v>0</v>
          </cell>
          <cell r="AB106">
            <v>0</v>
          </cell>
        </row>
        <row r="107">
          <cell r="B107">
            <v>97</v>
          </cell>
          <cell r="E107" t="str">
            <v>555MarketCenterOM (1)</v>
          </cell>
          <cell r="F107" t="str">
            <v>Morrison &amp; Foerster</v>
          </cell>
          <cell r="G107" t="str">
            <v>Contract</v>
          </cell>
          <cell r="H107" t="str">
            <v>40-1100</v>
          </cell>
          <cell r="I107">
            <v>39083</v>
          </cell>
          <cell r="J107">
            <v>42643</v>
          </cell>
          <cell r="K107">
            <v>11102</v>
          </cell>
          <cell r="M107" t="e">
            <v>#VALUE!</v>
          </cell>
          <cell r="O107">
            <v>42552</v>
          </cell>
          <cell r="P107">
            <v>11102</v>
          </cell>
          <cell r="Q107">
            <v>42.999819852278868</v>
          </cell>
          <cell r="R107">
            <v>477384</v>
          </cell>
          <cell r="S107" t="str">
            <v>BY 2007 Exc. Park</v>
          </cell>
          <cell r="T107">
            <v>43</v>
          </cell>
          <cell r="U107">
            <v>67</v>
          </cell>
          <cell r="V107">
            <v>0.64179104477611937</v>
          </cell>
          <cell r="W107" t="str">
            <v>Reabsorb</v>
          </cell>
          <cell r="X107" t="str">
            <v>Floors 6 - 15</v>
          </cell>
          <cell r="Y107">
            <v>0</v>
          </cell>
          <cell r="AB107" t="str">
            <v>Morrison &amp; Foerster40-110039083</v>
          </cell>
        </row>
        <row r="108">
          <cell r="B108">
            <v>0</v>
          </cell>
          <cell r="AB108">
            <v>0</v>
          </cell>
        </row>
        <row r="109">
          <cell r="B109">
            <v>98</v>
          </cell>
          <cell r="E109" t="str">
            <v>555MarketCenterOM (1)</v>
          </cell>
          <cell r="F109" t="str">
            <v>Uber (Expansion)</v>
          </cell>
          <cell r="G109" t="str">
            <v>Contract</v>
          </cell>
          <cell r="H109" t="str">
            <v>40-1100</v>
          </cell>
          <cell r="I109">
            <v>42644</v>
          </cell>
          <cell r="J109">
            <v>45138</v>
          </cell>
          <cell r="K109">
            <v>11569</v>
          </cell>
          <cell r="M109" t="str">
            <v> </v>
          </cell>
          <cell r="O109">
            <v>42644</v>
          </cell>
          <cell r="P109">
            <v>11569</v>
          </cell>
          <cell r="Q109">
            <v>67.000432189471866</v>
          </cell>
          <cell r="S109" t="str">
            <v>Std. BY</v>
          </cell>
          <cell r="T109">
            <v>80</v>
          </cell>
          <cell r="U109">
            <v>82.4</v>
          </cell>
          <cell r="V109">
            <v>0.97087378640776689</v>
          </cell>
          <cell r="W109" t="str">
            <v>Market</v>
          </cell>
          <cell r="X109" t="str">
            <v>Floors 6 - 15</v>
          </cell>
          <cell r="Y109">
            <v>0</v>
          </cell>
          <cell r="AB109" t="str">
            <v>Uber (Expansion)40-110042644</v>
          </cell>
        </row>
        <row r="110">
          <cell r="B110">
            <v>0</v>
          </cell>
          <cell r="O110">
            <v>43009</v>
          </cell>
          <cell r="Q110">
            <v>69.009594606275385</v>
          </cell>
          <cell r="AB110">
            <v>0</v>
          </cell>
        </row>
        <row r="111">
          <cell r="B111">
            <v>0</v>
          </cell>
          <cell r="O111">
            <v>43374</v>
          </cell>
          <cell r="Q111">
            <v>71.07995505229492</v>
          </cell>
          <cell r="AB111">
            <v>0</v>
          </cell>
        </row>
        <row r="112">
          <cell r="B112">
            <v>0</v>
          </cell>
          <cell r="O112">
            <v>43739</v>
          </cell>
          <cell r="Q112">
            <v>73.21047627279799</v>
          </cell>
          <cell r="AB112">
            <v>0</v>
          </cell>
        </row>
        <row r="113">
          <cell r="B113">
            <v>0</v>
          </cell>
          <cell r="O113">
            <v>44105</v>
          </cell>
          <cell r="Q113">
            <v>75.410493560376864</v>
          </cell>
          <cell r="AB113">
            <v>0</v>
          </cell>
        </row>
        <row r="114">
          <cell r="B114">
            <v>0</v>
          </cell>
          <cell r="O114">
            <v>44470</v>
          </cell>
          <cell r="Q114">
            <v>77.669634367706806</v>
          </cell>
          <cell r="AB114">
            <v>0</v>
          </cell>
        </row>
        <row r="115">
          <cell r="B115">
            <v>0</v>
          </cell>
          <cell r="O115">
            <v>44835</v>
          </cell>
          <cell r="Q115">
            <v>80.000345751577498</v>
          </cell>
          <cell r="AB115">
            <v>0</v>
          </cell>
        </row>
        <row r="116">
          <cell r="B116">
            <v>0</v>
          </cell>
          <cell r="AB116">
            <v>0</v>
          </cell>
        </row>
        <row r="117">
          <cell r="B117">
            <v>99</v>
          </cell>
          <cell r="E117" t="str">
            <v>555MarketCenterOM (1)</v>
          </cell>
          <cell r="F117" t="str">
            <v>Morrison &amp; Foerster</v>
          </cell>
          <cell r="G117" t="str">
            <v>Contract</v>
          </cell>
          <cell r="H117" t="str">
            <v>40-1200</v>
          </cell>
          <cell r="I117">
            <v>39083</v>
          </cell>
          <cell r="J117">
            <v>42643</v>
          </cell>
          <cell r="K117">
            <v>11102</v>
          </cell>
          <cell r="M117" t="e">
            <v>#VALUE!</v>
          </cell>
          <cell r="O117">
            <v>42552</v>
          </cell>
          <cell r="P117">
            <v>11102</v>
          </cell>
          <cell r="Q117">
            <v>42.999819852278868</v>
          </cell>
          <cell r="R117">
            <v>477384</v>
          </cell>
          <cell r="S117" t="str">
            <v>BY 2007 Exc. Park</v>
          </cell>
          <cell r="T117">
            <v>43</v>
          </cell>
          <cell r="U117">
            <v>67</v>
          </cell>
          <cell r="V117">
            <v>0.64179104477611937</v>
          </cell>
          <cell r="W117" t="str">
            <v>Reabsorb</v>
          </cell>
          <cell r="X117" t="str">
            <v>Floors 6 - 15</v>
          </cell>
          <cell r="Y117">
            <v>0</v>
          </cell>
          <cell r="AB117" t="str">
            <v>Morrison &amp; Foerster40-120039083</v>
          </cell>
        </row>
        <row r="118">
          <cell r="B118">
            <v>0</v>
          </cell>
          <cell r="AB118">
            <v>0</v>
          </cell>
        </row>
        <row r="119">
          <cell r="B119">
            <v>100</v>
          </cell>
          <cell r="E119" t="str">
            <v>555MarketCenterOM (1)</v>
          </cell>
          <cell r="F119" t="str">
            <v>Uber (Expansion)</v>
          </cell>
          <cell r="G119" t="str">
            <v>Contract</v>
          </cell>
          <cell r="H119" t="str">
            <v>40-1200</v>
          </cell>
          <cell r="I119">
            <v>42644</v>
          </cell>
          <cell r="J119">
            <v>45138</v>
          </cell>
          <cell r="K119">
            <v>11571</v>
          </cell>
          <cell r="M119" t="str">
            <v> </v>
          </cell>
          <cell r="O119">
            <v>42644</v>
          </cell>
          <cell r="P119">
            <v>11571</v>
          </cell>
          <cell r="Q119">
            <v>67.000259268861811</v>
          </cell>
          <cell r="S119" t="str">
            <v>Std. BY</v>
          </cell>
          <cell r="T119">
            <v>80</v>
          </cell>
          <cell r="U119">
            <v>82.4</v>
          </cell>
          <cell r="V119">
            <v>0.97087378640776689</v>
          </cell>
          <cell r="W119" t="str">
            <v>Market</v>
          </cell>
          <cell r="X119" t="str">
            <v>Floors 6 - 15</v>
          </cell>
          <cell r="Y119">
            <v>0</v>
          </cell>
          <cell r="AB119" t="str">
            <v>Uber (Expansion)40-120042644</v>
          </cell>
        </row>
        <row r="120">
          <cell r="B120">
            <v>0</v>
          </cell>
          <cell r="O120">
            <v>43009</v>
          </cell>
          <cell r="Q120">
            <v>69.01011148561058</v>
          </cell>
          <cell r="AB120">
            <v>0</v>
          </cell>
        </row>
        <row r="121">
          <cell r="B121">
            <v>0</v>
          </cell>
          <cell r="O121">
            <v>43374</v>
          </cell>
          <cell r="Q121">
            <v>71.07907700285196</v>
          </cell>
          <cell r="AB121">
            <v>0</v>
          </cell>
        </row>
        <row r="122">
          <cell r="B122">
            <v>0</v>
          </cell>
          <cell r="O122">
            <v>43739</v>
          </cell>
          <cell r="Q122">
            <v>73.209229971480426</v>
          </cell>
          <cell r="AB122">
            <v>0</v>
          </cell>
        </row>
        <row r="123">
          <cell r="B123">
            <v>0</v>
          </cell>
          <cell r="O123">
            <v>44105</v>
          </cell>
          <cell r="Q123">
            <v>75.409904070521137</v>
          </cell>
          <cell r="AB123">
            <v>0</v>
          </cell>
        </row>
        <row r="124">
          <cell r="B124">
            <v>0</v>
          </cell>
          <cell r="O124">
            <v>44470</v>
          </cell>
          <cell r="Q124">
            <v>77.670728545501689</v>
          </cell>
          <cell r="AB124">
            <v>0</v>
          </cell>
        </row>
        <row r="125">
          <cell r="B125">
            <v>0</v>
          </cell>
          <cell r="O125">
            <v>44835</v>
          </cell>
          <cell r="Q125">
            <v>80</v>
          </cell>
          <cell r="AB125">
            <v>0</v>
          </cell>
        </row>
        <row r="126">
          <cell r="B126">
            <v>0</v>
          </cell>
          <cell r="AB126">
            <v>0</v>
          </cell>
        </row>
        <row r="127">
          <cell r="B127">
            <v>101</v>
          </cell>
          <cell r="E127" t="str">
            <v>555MarketCenterOM (1)</v>
          </cell>
          <cell r="F127" t="str">
            <v>Uber</v>
          </cell>
          <cell r="G127" t="str">
            <v>Contract</v>
          </cell>
          <cell r="H127" t="str">
            <v>40-1300</v>
          </cell>
          <cell r="I127">
            <v>42217</v>
          </cell>
          <cell r="J127">
            <v>45138</v>
          </cell>
          <cell r="K127">
            <v>11568</v>
          </cell>
          <cell r="M127" t="e">
            <v>#VALUE!</v>
          </cell>
          <cell r="O127">
            <v>42552</v>
          </cell>
          <cell r="P127">
            <v>11568</v>
          </cell>
          <cell r="Q127">
            <v>65</v>
          </cell>
          <cell r="R127">
            <v>751920</v>
          </cell>
          <cell r="S127" t="str">
            <v>Std. BY</v>
          </cell>
          <cell r="T127">
            <v>79.94</v>
          </cell>
          <cell r="U127">
            <v>82.4</v>
          </cell>
          <cell r="V127">
            <v>0.97014563106796103</v>
          </cell>
          <cell r="W127" t="str">
            <v>Market</v>
          </cell>
          <cell r="X127" t="str">
            <v>Floors 6 - 15</v>
          </cell>
          <cell r="Y127">
            <v>0</v>
          </cell>
          <cell r="AB127" t="str">
            <v>Uber40-130042217</v>
          </cell>
        </row>
        <row r="128">
          <cell r="B128">
            <v>0</v>
          </cell>
          <cell r="O128">
            <v>42583</v>
          </cell>
          <cell r="Q128">
            <v>66.950207468879668</v>
          </cell>
          <cell r="AB128">
            <v>0</v>
          </cell>
        </row>
        <row r="129">
          <cell r="B129">
            <v>0</v>
          </cell>
          <cell r="O129">
            <v>42948</v>
          </cell>
          <cell r="Q129">
            <v>68.958506224066383</v>
          </cell>
          <cell r="AB129">
            <v>0</v>
          </cell>
        </row>
        <row r="130">
          <cell r="B130">
            <v>0</v>
          </cell>
          <cell r="O130">
            <v>43313</v>
          </cell>
          <cell r="Q130">
            <v>71.026970954356841</v>
          </cell>
          <cell r="AB130">
            <v>0</v>
          </cell>
        </row>
        <row r="131">
          <cell r="B131">
            <v>0</v>
          </cell>
          <cell r="O131">
            <v>43678</v>
          </cell>
          <cell r="Q131">
            <v>73.157676348547724</v>
          </cell>
          <cell r="AB131">
            <v>0</v>
          </cell>
        </row>
        <row r="132">
          <cell r="B132">
            <v>0</v>
          </cell>
          <cell r="O132">
            <v>44044</v>
          </cell>
          <cell r="Q132">
            <v>75.352697095435687</v>
          </cell>
          <cell r="AB132">
            <v>0</v>
          </cell>
        </row>
        <row r="133">
          <cell r="B133">
            <v>0</v>
          </cell>
          <cell r="O133">
            <v>44409</v>
          </cell>
          <cell r="Q133">
            <v>77.613070539419084</v>
          </cell>
          <cell r="AB133">
            <v>0</v>
          </cell>
        </row>
        <row r="134">
          <cell r="B134">
            <v>0</v>
          </cell>
          <cell r="O134">
            <v>44774</v>
          </cell>
          <cell r="Q134">
            <v>79.941908713692939</v>
          </cell>
          <cell r="AB134">
            <v>0</v>
          </cell>
        </row>
        <row r="135">
          <cell r="B135">
            <v>0</v>
          </cell>
          <cell r="AB135">
            <v>0</v>
          </cell>
        </row>
        <row r="136">
          <cell r="B136">
            <v>102</v>
          </cell>
          <cell r="E136" t="str">
            <v>555MarketCenterOM (1)</v>
          </cell>
          <cell r="F136" t="str">
            <v>Morrison &amp; Foerster</v>
          </cell>
          <cell r="G136" t="str">
            <v>Contract</v>
          </cell>
          <cell r="H136" t="str">
            <v>40-1400</v>
          </cell>
          <cell r="I136">
            <v>39083</v>
          </cell>
          <cell r="J136">
            <v>42643</v>
          </cell>
          <cell r="K136">
            <v>11102</v>
          </cell>
          <cell r="M136" t="e">
            <v>#VALUE!</v>
          </cell>
          <cell r="O136">
            <v>42552</v>
          </cell>
          <cell r="P136">
            <v>11102</v>
          </cell>
          <cell r="Q136">
            <v>42.999819852278868</v>
          </cell>
          <cell r="R136">
            <v>477384</v>
          </cell>
          <cell r="S136" t="str">
            <v>BY 2007 Exc. Park</v>
          </cell>
          <cell r="T136">
            <v>43</v>
          </cell>
          <cell r="U136">
            <v>67</v>
          </cell>
          <cell r="V136">
            <v>0.64179104477611937</v>
          </cell>
          <cell r="W136" t="str">
            <v>Reabsorb</v>
          </cell>
          <cell r="X136" t="str">
            <v>Floors 6 - 15</v>
          </cell>
          <cell r="Y136">
            <v>0</v>
          </cell>
          <cell r="AB136" t="str">
            <v>Morrison &amp; Foerster40-140039083</v>
          </cell>
        </row>
        <row r="137">
          <cell r="B137">
            <v>0</v>
          </cell>
          <cell r="AB137">
            <v>0</v>
          </cell>
        </row>
        <row r="138">
          <cell r="B138">
            <v>103</v>
          </cell>
          <cell r="E138" t="str">
            <v>555MarketCenterOM (1)</v>
          </cell>
          <cell r="F138" t="str">
            <v>Uber (Expansion)</v>
          </cell>
          <cell r="G138" t="str">
            <v>Contract</v>
          </cell>
          <cell r="H138" t="str">
            <v>40-1400</v>
          </cell>
          <cell r="I138">
            <v>42644</v>
          </cell>
          <cell r="J138">
            <v>45138</v>
          </cell>
          <cell r="K138">
            <v>11571</v>
          </cell>
          <cell r="M138" t="str">
            <v> </v>
          </cell>
          <cell r="O138">
            <v>42644</v>
          </cell>
          <cell r="P138">
            <v>11571</v>
          </cell>
          <cell r="Q138">
            <v>67.000259268861811</v>
          </cell>
          <cell r="S138" t="str">
            <v>Std. BY</v>
          </cell>
          <cell r="T138">
            <v>80</v>
          </cell>
          <cell r="U138">
            <v>82.4</v>
          </cell>
          <cell r="V138">
            <v>0.97087378640776689</v>
          </cell>
          <cell r="W138" t="str">
            <v>Market</v>
          </cell>
          <cell r="X138" t="str">
            <v>Floors 6 - 15</v>
          </cell>
          <cell r="Y138">
            <v>0</v>
          </cell>
          <cell r="AB138" t="str">
            <v>Uber (Expansion)40-140042644</v>
          </cell>
        </row>
        <row r="139">
          <cell r="B139">
            <v>0</v>
          </cell>
          <cell r="O139">
            <v>43009</v>
          </cell>
          <cell r="Q139">
            <v>69.01011148561058</v>
          </cell>
          <cell r="AB139">
            <v>0</v>
          </cell>
        </row>
        <row r="140">
          <cell r="B140">
            <v>0</v>
          </cell>
          <cell r="O140">
            <v>43374</v>
          </cell>
          <cell r="Q140">
            <v>71.07907700285196</v>
          </cell>
          <cell r="AB140">
            <v>0</v>
          </cell>
        </row>
        <row r="141">
          <cell r="B141">
            <v>0</v>
          </cell>
          <cell r="O141">
            <v>43739</v>
          </cell>
          <cell r="Q141">
            <v>73.209229971480426</v>
          </cell>
          <cell r="AB141">
            <v>0</v>
          </cell>
        </row>
        <row r="142">
          <cell r="B142">
            <v>0</v>
          </cell>
          <cell r="O142">
            <v>44105</v>
          </cell>
          <cell r="Q142">
            <v>75.409904070521137</v>
          </cell>
          <cell r="AB142">
            <v>0</v>
          </cell>
        </row>
        <row r="143">
          <cell r="B143">
            <v>0</v>
          </cell>
          <cell r="O143">
            <v>44470</v>
          </cell>
          <cell r="Q143">
            <v>77.670728545501689</v>
          </cell>
          <cell r="AB143">
            <v>0</v>
          </cell>
        </row>
        <row r="144">
          <cell r="B144">
            <v>0</v>
          </cell>
          <cell r="O144">
            <v>44835</v>
          </cell>
          <cell r="Q144">
            <v>80</v>
          </cell>
          <cell r="AB144">
            <v>0</v>
          </cell>
        </row>
        <row r="145">
          <cell r="B145">
            <v>0</v>
          </cell>
          <cell r="AB145">
            <v>0</v>
          </cell>
        </row>
        <row r="146">
          <cell r="B146">
            <v>104</v>
          </cell>
          <cell r="E146" t="str">
            <v>555MarketCenterOM (1)</v>
          </cell>
          <cell r="F146" t="str">
            <v>Tetra Tech</v>
          </cell>
          <cell r="G146" t="str">
            <v>Contract</v>
          </cell>
          <cell r="H146" t="str">
            <v>40-1500</v>
          </cell>
          <cell r="I146">
            <v>40087</v>
          </cell>
          <cell r="J146">
            <v>42643</v>
          </cell>
          <cell r="K146">
            <v>11102</v>
          </cell>
          <cell r="M146" t="e">
            <v>#VALUE!</v>
          </cell>
          <cell r="O146">
            <v>42552</v>
          </cell>
          <cell r="P146">
            <v>11102</v>
          </cell>
          <cell r="Q146">
            <v>36</v>
          </cell>
          <cell r="R146">
            <v>399672</v>
          </cell>
          <cell r="S146" t="str">
            <v>Tetra Tech (Suite 1500)</v>
          </cell>
          <cell r="T146">
            <v>36</v>
          </cell>
          <cell r="U146">
            <v>67</v>
          </cell>
          <cell r="V146">
            <v>0.53731343283582089</v>
          </cell>
          <cell r="W146" t="str">
            <v>Option</v>
          </cell>
          <cell r="X146" t="str">
            <v>Floors 6 - 15</v>
          </cell>
          <cell r="Y146">
            <v>0</v>
          </cell>
          <cell r="AB146" t="str">
            <v>Tetra Tech40-150040087</v>
          </cell>
        </row>
        <row r="147">
          <cell r="B147">
            <v>0</v>
          </cell>
          <cell r="AB147">
            <v>0</v>
          </cell>
        </row>
        <row r="148">
          <cell r="B148">
            <v>105</v>
          </cell>
          <cell r="E148" t="str">
            <v>555MarketCenterOM (1)</v>
          </cell>
          <cell r="F148" t="str">
            <v>Uber</v>
          </cell>
          <cell r="G148" t="str">
            <v>Speculative</v>
          </cell>
          <cell r="H148" t="str">
            <v>40-1500</v>
          </cell>
          <cell r="I148">
            <v>42644</v>
          </cell>
          <cell r="J148">
            <v>45138</v>
          </cell>
          <cell r="K148">
            <v>11569</v>
          </cell>
          <cell r="M148" t="str">
            <v> </v>
          </cell>
          <cell r="O148">
            <v>42644</v>
          </cell>
          <cell r="P148">
            <v>11569</v>
          </cell>
          <cell r="Q148">
            <v>66.9496067075806</v>
          </cell>
          <cell r="S148" t="str">
            <v>Std. BY</v>
          </cell>
          <cell r="T148">
            <v>79.94</v>
          </cell>
          <cell r="U148">
            <v>82.4</v>
          </cell>
          <cell r="V148">
            <v>0.97014563106796103</v>
          </cell>
          <cell r="W148" t="str">
            <v>Market</v>
          </cell>
          <cell r="X148" t="str">
            <v>Floors 6 - 15</v>
          </cell>
          <cell r="Y148">
            <v>0</v>
          </cell>
          <cell r="AB148" t="str">
            <v>Uber40-150042644</v>
          </cell>
        </row>
        <row r="149">
          <cell r="B149">
            <v>0</v>
          </cell>
          <cell r="O149">
            <v>42948</v>
          </cell>
          <cell r="Q149">
            <v>68.958769124384133</v>
          </cell>
          <cell r="AB149">
            <v>0</v>
          </cell>
        </row>
        <row r="150">
          <cell r="B150">
            <v>0</v>
          </cell>
          <cell r="O150">
            <v>43313</v>
          </cell>
          <cell r="Q150">
            <v>71.027055060938721</v>
          </cell>
          <cell r="AB150">
            <v>0</v>
          </cell>
        </row>
        <row r="151">
          <cell r="B151">
            <v>0</v>
          </cell>
          <cell r="O151">
            <v>43678</v>
          </cell>
          <cell r="Q151">
            <v>73.157576281441777</v>
          </cell>
          <cell r="AB151">
            <v>0</v>
          </cell>
        </row>
        <row r="152">
          <cell r="B152">
            <v>0</v>
          </cell>
          <cell r="O152">
            <v>44044</v>
          </cell>
          <cell r="Q152">
            <v>75.35240729535829</v>
          </cell>
          <cell r="AB152">
            <v>0</v>
          </cell>
        </row>
        <row r="153">
          <cell r="B153">
            <v>0</v>
          </cell>
          <cell r="O153">
            <v>44409</v>
          </cell>
          <cell r="Q153">
            <v>77.613622612153165</v>
          </cell>
          <cell r="AB153">
            <v>0</v>
          </cell>
        </row>
        <row r="154">
          <cell r="B154">
            <v>0</v>
          </cell>
          <cell r="O154">
            <v>44774</v>
          </cell>
          <cell r="Q154">
            <v>79.94225948655891</v>
          </cell>
          <cell r="AB154">
            <v>0</v>
          </cell>
        </row>
        <row r="155">
          <cell r="B155">
            <v>0</v>
          </cell>
          <cell r="AB155">
            <v>0</v>
          </cell>
        </row>
        <row r="156">
          <cell r="B156">
            <v>106</v>
          </cell>
          <cell r="E156" t="str">
            <v>555MarketCenterOM (1)</v>
          </cell>
          <cell r="F156" t="str">
            <v>Uber</v>
          </cell>
          <cell r="G156" t="str">
            <v>Contract</v>
          </cell>
          <cell r="H156" t="str">
            <v>40-1600</v>
          </cell>
          <cell r="I156">
            <v>42217</v>
          </cell>
          <cell r="J156">
            <v>45138</v>
          </cell>
          <cell r="K156">
            <v>11571</v>
          </cell>
          <cell r="M156" t="e">
            <v>#VALUE!</v>
          </cell>
          <cell r="O156">
            <v>42552</v>
          </cell>
          <cell r="P156">
            <v>11571</v>
          </cell>
          <cell r="Q156">
            <v>64.999740731138189</v>
          </cell>
          <cell r="R156">
            <v>752112</v>
          </cell>
          <cell r="S156" t="str">
            <v>Std. BY</v>
          </cell>
          <cell r="T156">
            <v>79.94</v>
          </cell>
          <cell r="U156">
            <v>86.09</v>
          </cell>
          <cell r="V156">
            <v>0.92856313160645831</v>
          </cell>
          <cell r="W156" t="str">
            <v>Market</v>
          </cell>
          <cell r="X156" t="str">
            <v>Floors 16 - 21</v>
          </cell>
          <cell r="Y156">
            <v>0</v>
          </cell>
          <cell r="AB156" t="str">
            <v>Uber40-160042217</v>
          </cell>
        </row>
        <row r="157">
          <cell r="B157">
            <v>0</v>
          </cell>
          <cell r="O157">
            <v>42583</v>
          </cell>
          <cell r="Q157">
            <v>66.950479647394346</v>
          </cell>
          <cell r="AB157">
            <v>0</v>
          </cell>
        </row>
        <row r="158">
          <cell r="B158">
            <v>0</v>
          </cell>
          <cell r="O158">
            <v>42948</v>
          </cell>
          <cell r="Q158">
            <v>68.958257713248642</v>
          </cell>
          <cell r="AB158">
            <v>0</v>
          </cell>
        </row>
        <row r="159">
          <cell r="B159">
            <v>0</v>
          </cell>
          <cell r="O159">
            <v>43313</v>
          </cell>
          <cell r="Q159">
            <v>71.027223230490023</v>
          </cell>
          <cell r="AB159">
            <v>0</v>
          </cell>
        </row>
        <row r="160">
          <cell r="B160">
            <v>0</v>
          </cell>
          <cell r="O160">
            <v>43678</v>
          </cell>
          <cell r="Q160">
            <v>73.158413274565731</v>
          </cell>
          <cell r="AB160">
            <v>0</v>
          </cell>
        </row>
        <row r="161">
          <cell r="B161">
            <v>0</v>
          </cell>
          <cell r="O161">
            <v>44044</v>
          </cell>
          <cell r="Q161">
            <v>75.352864920922997</v>
          </cell>
          <cell r="AB161">
            <v>0</v>
          </cell>
        </row>
        <row r="162">
          <cell r="B162">
            <v>0</v>
          </cell>
          <cell r="O162">
            <v>44409</v>
          </cell>
          <cell r="Q162">
            <v>77.613689395903549</v>
          </cell>
          <cell r="AB162">
            <v>0</v>
          </cell>
        </row>
        <row r="163">
          <cell r="B163">
            <v>0</v>
          </cell>
          <cell r="O163">
            <v>44774</v>
          </cell>
          <cell r="Q163">
            <v>79.941923774954631</v>
          </cell>
          <cell r="AB163">
            <v>0</v>
          </cell>
        </row>
        <row r="164">
          <cell r="B164">
            <v>0</v>
          </cell>
          <cell r="AB164">
            <v>0</v>
          </cell>
        </row>
        <row r="165">
          <cell r="B165">
            <v>107</v>
          </cell>
          <cell r="E165" t="str">
            <v>555MarketCenterOM (1)</v>
          </cell>
          <cell r="F165" t="str">
            <v>Uber</v>
          </cell>
          <cell r="G165" t="str">
            <v>Contract</v>
          </cell>
          <cell r="H165" t="str">
            <v>40-1700</v>
          </cell>
          <cell r="I165">
            <v>42217</v>
          </cell>
          <cell r="J165">
            <v>45138</v>
          </cell>
          <cell r="K165">
            <v>11568</v>
          </cell>
          <cell r="M165" t="e">
            <v>#VALUE!</v>
          </cell>
          <cell r="O165">
            <v>42552</v>
          </cell>
          <cell r="P165">
            <v>11568</v>
          </cell>
          <cell r="Q165">
            <v>65</v>
          </cell>
          <cell r="R165">
            <v>751920</v>
          </cell>
          <cell r="S165" t="str">
            <v>Std. BY</v>
          </cell>
          <cell r="T165">
            <v>79.94</v>
          </cell>
          <cell r="U165">
            <v>86.09</v>
          </cell>
          <cell r="V165">
            <v>0.92856313160645831</v>
          </cell>
          <cell r="W165" t="str">
            <v>Market</v>
          </cell>
          <cell r="X165" t="str">
            <v>Floors 16 - 21</v>
          </cell>
          <cell r="Y165">
            <v>0</v>
          </cell>
          <cell r="AB165" t="str">
            <v>Uber40-170042217</v>
          </cell>
        </row>
        <row r="166">
          <cell r="B166">
            <v>0</v>
          </cell>
          <cell r="O166">
            <v>42583</v>
          </cell>
          <cell r="Q166">
            <v>66.950207468879668</v>
          </cell>
          <cell r="AB166">
            <v>0</v>
          </cell>
        </row>
        <row r="167">
          <cell r="B167">
            <v>0</v>
          </cell>
          <cell r="O167">
            <v>42948</v>
          </cell>
          <cell r="Q167">
            <v>68.958506224066383</v>
          </cell>
          <cell r="AB167">
            <v>0</v>
          </cell>
        </row>
        <row r="168">
          <cell r="B168">
            <v>0</v>
          </cell>
          <cell r="O168">
            <v>43313</v>
          </cell>
          <cell r="Q168">
            <v>71.026970954356841</v>
          </cell>
          <cell r="AB168">
            <v>0</v>
          </cell>
        </row>
        <row r="169">
          <cell r="B169">
            <v>0</v>
          </cell>
          <cell r="O169">
            <v>43678</v>
          </cell>
          <cell r="Q169">
            <v>73.157676348547724</v>
          </cell>
          <cell r="AB169">
            <v>0</v>
          </cell>
        </row>
        <row r="170">
          <cell r="B170">
            <v>0</v>
          </cell>
          <cell r="O170">
            <v>44044</v>
          </cell>
          <cell r="Q170">
            <v>75.352697095435687</v>
          </cell>
          <cell r="AB170">
            <v>0</v>
          </cell>
        </row>
        <row r="171">
          <cell r="B171">
            <v>0</v>
          </cell>
          <cell r="O171">
            <v>44409</v>
          </cell>
          <cell r="Q171">
            <v>77.613070539419084</v>
          </cell>
          <cell r="AB171">
            <v>0</v>
          </cell>
        </row>
        <row r="172">
          <cell r="B172">
            <v>0</v>
          </cell>
          <cell r="O172">
            <v>44774</v>
          </cell>
          <cell r="Q172">
            <v>79.941908713692939</v>
          </cell>
          <cell r="AB172">
            <v>0</v>
          </cell>
        </row>
        <row r="173">
          <cell r="B173">
            <v>0</v>
          </cell>
          <cell r="AB173">
            <v>0</v>
          </cell>
        </row>
        <row r="174">
          <cell r="B174">
            <v>108</v>
          </cell>
          <cell r="E174" t="str">
            <v>555MarketCenterOM (1)</v>
          </cell>
          <cell r="F174" t="str">
            <v>Protiviti</v>
          </cell>
          <cell r="G174" t="str">
            <v>Contract</v>
          </cell>
          <cell r="H174" t="str">
            <v>40-1800</v>
          </cell>
          <cell r="I174">
            <v>41518</v>
          </cell>
          <cell r="J174">
            <v>44074</v>
          </cell>
          <cell r="K174">
            <v>11101</v>
          </cell>
          <cell r="M174" t="e">
            <v>#VALUE!</v>
          </cell>
          <cell r="O174">
            <v>42552</v>
          </cell>
          <cell r="P174">
            <v>11101</v>
          </cell>
          <cell r="Q174">
            <v>51.999639672101615</v>
          </cell>
          <cell r="R174">
            <v>577248</v>
          </cell>
          <cell r="S174" t="str">
            <v>BY 2013</v>
          </cell>
          <cell r="T174">
            <v>56</v>
          </cell>
          <cell r="U174">
            <v>78.790000000000006</v>
          </cell>
          <cell r="V174">
            <v>0.71075009518974486</v>
          </cell>
          <cell r="W174" t="str">
            <v>Market</v>
          </cell>
          <cell r="X174" t="str">
            <v>Floors 16 - 21</v>
          </cell>
          <cell r="Y174">
            <v>0</v>
          </cell>
          <cell r="AB174" t="str">
            <v>Protiviti40-180041518</v>
          </cell>
        </row>
        <row r="175">
          <cell r="B175">
            <v>0</v>
          </cell>
          <cell r="O175">
            <v>42614</v>
          </cell>
          <cell r="Q175">
            <v>52.999549590127017</v>
          </cell>
          <cell r="AB175">
            <v>0</v>
          </cell>
        </row>
        <row r="176">
          <cell r="B176">
            <v>0</v>
          </cell>
          <cell r="O176">
            <v>42979</v>
          </cell>
          <cell r="Q176">
            <v>54.00054049184758</v>
          </cell>
          <cell r="AB176">
            <v>0</v>
          </cell>
        </row>
        <row r="177">
          <cell r="B177">
            <v>0</v>
          </cell>
          <cell r="O177">
            <v>43344</v>
          </cell>
          <cell r="Q177">
            <v>55.000450409872983</v>
          </cell>
          <cell r="AB177">
            <v>0</v>
          </cell>
        </row>
        <row r="178">
          <cell r="B178">
            <v>0</v>
          </cell>
          <cell r="O178">
            <v>43709</v>
          </cell>
          <cell r="Q178">
            <v>56.000360327898385</v>
          </cell>
          <cell r="AB178">
            <v>0</v>
          </cell>
        </row>
        <row r="179">
          <cell r="B179">
            <v>0</v>
          </cell>
          <cell r="AB179">
            <v>0</v>
          </cell>
        </row>
        <row r="180">
          <cell r="B180">
            <v>109</v>
          </cell>
          <cell r="E180" t="str">
            <v>555MarketCenterOM (1)</v>
          </cell>
          <cell r="F180" t="str">
            <v>Uber</v>
          </cell>
          <cell r="G180" t="str">
            <v>Contract</v>
          </cell>
          <cell r="H180" t="str">
            <v>40-1900</v>
          </cell>
          <cell r="I180">
            <v>42217</v>
          </cell>
          <cell r="J180">
            <v>45138</v>
          </cell>
          <cell r="K180">
            <v>11569</v>
          </cell>
          <cell r="M180" t="e">
            <v>#VALUE!</v>
          </cell>
          <cell r="O180">
            <v>42552</v>
          </cell>
          <cell r="P180">
            <v>11569</v>
          </cell>
          <cell r="Q180">
            <v>64.999567810528134</v>
          </cell>
          <cell r="R180">
            <v>751980</v>
          </cell>
          <cell r="S180" t="str">
            <v>Std. BY</v>
          </cell>
          <cell r="T180">
            <v>79.94</v>
          </cell>
          <cell r="U180">
            <v>86.09</v>
          </cell>
          <cell r="V180">
            <v>0.92856313160645831</v>
          </cell>
          <cell r="W180" t="str">
            <v>Market</v>
          </cell>
          <cell r="X180" t="str">
            <v>Floors 16 - 21</v>
          </cell>
          <cell r="Y180">
            <v>0</v>
          </cell>
          <cell r="AB180" t="str">
            <v>Uber40-190042217</v>
          </cell>
        </row>
        <row r="181">
          <cell r="B181">
            <v>0</v>
          </cell>
          <cell r="O181">
            <v>42583</v>
          </cell>
          <cell r="Q181">
            <v>66.9496067075806</v>
          </cell>
          <cell r="AB181">
            <v>0</v>
          </cell>
        </row>
        <row r="182">
          <cell r="B182">
            <v>0</v>
          </cell>
          <cell r="O182">
            <v>42948</v>
          </cell>
          <cell r="Q182">
            <v>68.958769124384133</v>
          </cell>
          <cell r="AB182">
            <v>0</v>
          </cell>
        </row>
        <row r="183">
          <cell r="B183">
            <v>0</v>
          </cell>
          <cell r="O183">
            <v>43313</v>
          </cell>
          <cell r="Q183">
            <v>71.027055060938721</v>
          </cell>
          <cell r="AB183">
            <v>0</v>
          </cell>
        </row>
        <row r="184">
          <cell r="B184">
            <v>0</v>
          </cell>
          <cell r="O184">
            <v>43678</v>
          </cell>
          <cell r="Q184">
            <v>73.157576281441777</v>
          </cell>
          <cell r="AB184">
            <v>0</v>
          </cell>
        </row>
        <row r="185">
          <cell r="B185">
            <v>0</v>
          </cell>
          <cell r="O185">
            <v>44044</v>
          </cell>
          <cell r="Q185">
            <v>75.35240729535829</v>
          </cell>
          <cell r="AB185">
            <v>0</v>
          </cell>
        </row>
        <row r="186">
          <cell r="B186">
            <v>0</v>
          </cell>
          <cell r="O186">
            <v>44409</v>
          </cell>
          <cell r="Q186">
            <v>77.613622612153165</v>
          </cell>
          <cell r="AB186">
            <v>0</v>
          </cell>
        </row>
        <row r="187">
          <cell r="B187">
            <v>0</v>
          </cell>
          <cell r="O187">
            <v>44774</v>
          </cell>
          <cell r="Q187">
            <v>79.94225948655891</v>
          </cell>
          <cell r="AB187">
            <v>0</v>
          </cell>
        </row>
        <row r="188">
          <cell r="B188">
            <v>0</v>
          </cell>
          <cell r="AB188">
            <v>0</v>
          </cell>
        </row>
        <row r="189">
          <cell r="B189">
            <v>110</v>
          </cell>
          <cell r="E189" t="str">
            <v>555MarketCenterOM (1)</v>
          </cell>
          <cell r="F189" t="str">
            <v>Uber</v>
          </cell>
          <cell r="G189" t="str">
            <v>Contract</v>
          </cell>
          <cell r="H189" t="str">
            <v>40-2000</v>
          </cell>
          <cell r="I189">
            <v>42217</v>
          </cell>
          <cell r="J189">
            <v>45138</v>
          </cell>
          <cell r="K189">
            <v>11596</v>
          </cell>
          <cell r="M189" t="e">
            <v>#VALUE!</v>
          </cell>
          <cell r="O189">
            <v>42552</v>
          </cell>
          <cell r="P189">
            <v>11596</v>
          </cell>
          <cell r="Q189">
            <v>65.000344946533289</v>
          </cell>
          <cell r="R189">
            <v>753744</v>
          </cell>
          <cell r="S189" t="str">
            <v>Std. BY</v>
          </cell>
          <cell r="T189">
            <v>79.94</v>
          </cell>
          <cell r="U189">
            <v>86.09</v>
          </cell>
          <cell r="V189">
            <v>0.92856313160645831</v>
          </cell>
          <cell r="W189" t="str">
            <v>Market</v>
          </cell>
          <cell r="X189" t="str">
            <v>Floors 16 - 21</v>
          </cell>
          <cell r="Y189">
            <v>0</v>
          </cell>
          <cell r="AB189" t="str">
            <v>Uber40-200042217</v>
          </cell>
        </row>
        <row r="190">
          <cell r="B190">
            <v>0</v>
          </cell>
          <cell r="O190">
            <v>42583</v>
          </cell>
          <cell r="Q190">
            <v>66.949982752673336</v>
          </cell>
          <cell r="AB190">
            <v>0</v>
          </cell>
        </row>
        <row r="191">
          <cell r="B191">
            <v>0</v>
          </cell>
          <cell r="O191">
            <v>42948</v>
          </cell>
          <cell r="Q191">
            <v>68.958606416005523</v>
          </cell>
          <cell r="AB191">
            <v>0</v>
          </cell>
        </row>
        <row r="192">
          <cell r="B192">
            <v>0</v>
          </cell>
          <cell r="O192">
            <v>43313</v>
          </cell>
          <cell r="Q192">
            <v>71.027250776129705</v>
          </cell>
          <cell r="AB192">
            <v>0</v>
          </cell>
        </row>
        <row r="193">
          <cell r="B193">
            <v>0</v>
          </cell>
          <cell r="O193">
            <v>43678</v>
          </cell>
          <cell r="Q193">
            <v>73.157985512245602</v>
          </cell>
          <cell r="AB193">
            <v>0</v>
          </cell>
        </row>
        <row r="194">
          <cell r="B194">
            <v>0</v>
          </cell>
          <cell r="O194">
            <v>44044</v>
          </cell>
          <cell r="Q194">
            <v>75.352880303552951</v>
          </cell>
          <cell r="AB194">
            <v>0</v>
          </cell>
        </row>
        <row r="195">
          <cell r="B195">
            <v>0</v>
          </cell>
          <cell r="O195">
            <v>44409</v>
          </cell>
          <cell r="Q195">
            <v>77.612969989651603</v>
          </cell>
          <cell r="AB195">
            <v>0</v>
          </cell>
        </row>
        <row r="196">
          <cell r="B196">
            <v>0</v>
          </cell>
          <cell r="O196">
            <v>44774</v>
          </cell>
          <cell r="Q196">
            <v>79.941359089341148</v>
          </cell>
          <cell r="AB196">
            <v>0</v>
          </cell>
        </row>
        <row r="197">
          <cell r="B197">
            <v>0</v>
          </cell>
          <cell r="AB197">
            <v>0</v>
          </cell>
        </row>
        <row r="198">
          <cell r="B198">
            <v>111</v>
          </cell>
          <cell r="E198" t="str">
            <v>555MarketCenterOM (1)</v>
          </cell>
          <cell r="F198" t="str">
            <v>Uber</v>
          </cell>
          <cell r="G198" t="str">
            <v>Contract</v>
          </cell>
          <cell r="H198" t="str">
            <v>40-2100</v>
          </cell>
          <cell r="I198">
            <v>42217</v>
          </cell>
          <cell r="J198">
            <v>45138</v>
          </cell>
          <cell r="K198">
            <v>10042</v>
          </cell>
          <cell r="M198" t="e">
            <v>#VALUE!</v>
          </cell>
          <cell r="O198">
            <v>42552</v>
          </cell>
          <cell r="P198">
            <v>10042</v>
          </cell>
          <cell r="Q198">
            <v>64.999800836486756</v>
          </cell>
          <cell r="R198">
            <v>652728</v>
          </cell>
          <cell r="S198" t="str">
            <v>Std. BY</v>
          </cell>
          <cell r="T198">
            <v>79.94</v>
          </cell>
          <cell r="U198">
            <v>86.09</v>
          </cell>
          <cell r="V198">
            <v>0.92856313160645831</v>
          </cell>
          <cell r="W198" t="str">
            <v>Market</v>
          </cell>
          <cell r="X198" t="str">
            <v>Floors 16 - 21</v>
          </cell>
          <cell r="Y198">
            <v>0</v>
          </cell>
          <cell r="AB198" t="str">
            <v>Uber40-210042217</v>
          </cell>
        </row>
        <row r="199">
          <cell r="B199">
            <v>0</v>
          </cell>
          <cell r="O199">
            <v>42583</v>
          </cell>
          <cell r="Q199">
            <v>66.950009958175656</v>
          </cell>
          <cell r="AB199">
            <v>0</v>
          </cell>
        </row>
        <row r="200">
          <cell r="B200">
            <v>0</v>
          </cell>
          <cell r="O200">
            <v>42948</v>
          </cell>
          <cell r="Q200">
            <v>68.958773152758411</v>
          </cell>
          <cell r="AB200">
            <v>0</v>
          </cell>
        </row>
        <row r="201">
          <cell r="B201">
            <v>0</v>
          </cell>
          <cell r="O201">
            <v>43313</v>
          </cell>
          <cell r="Q201">
            <v>71.027285401314472</v>
          </cell>
          <cell r="AB201">
            <v>0</v>
          </cell>
        </row>
        <row r="202">
          <cell r="B202">
            <v>0</v>
          </cell>
          <cell r="O202">
            <v>43678</v>
          </cell>
          <cell r="Q202">
            <v>73.157936666002783</v>
          </cell>
          <cell r="AB202">
            <v>0</v>
          </cell>
        </row>
        <row r="203">
          <cell r="B203">
            <v>0</v>
          </cell>
          <cell r="O203">
            <v>44044</v>
          </cell>
          <cell r="Q203">
            <v>75.353116908982273</v>
          </cell>
          <cell r="AB203">
            <v>0</v>
          </cell>
        </row>
        <row r="204">
          <cell r="B204">
            <v>0</v>
          </cell>
          <cell r="O204">
            <v>44409</v>
          </cell>
          <cell r="Q204">
            <v>77.612826130252941</v>
          </cell>
          <cell r="AB204">
            <v>0</v>
          </cell>
        </row>
        <row r="205">
          <cell r="B205">
            <v>0</v>
          </cell>
          <cell r="O205">
            <v>44774</v>
          </cell>
          <cell r="Q205">
            <v>79.941844254132647</v>
          </cell>
        </row>
        <row r="206">
          <cell r="B206">
            <v>0</v>
          </cell>
        </row>
        <row r="207">
          <cell r="B207">
            <v>0</v>
          </cell>
        </row>
        <row r="208">
          <cell r="B208">
            <v>0</v>
          </cell>
          <cell r="J208" t="str">
            <v>Total SF:</v>
          </cell>
          <cell r="K208">
            <v>323336</v>
          </cell>
          <cell r="Q208" t="str">
            <v>Total Current Rent/Yr:</v>
          </cell>
          <cell r="R208">
            <v>16483188</v>
          </cell>
        </row>
        <row r="209">
          <cell r="B209">
            <v>0</v>
          </cell>
          <cell r="J209" t="str">
            <v>"Option" SF:</v>
          </cell>
          <cell r="K209">
            <v>-11102</v>
          </cell>
        </row>
        <row r="210">
          <cell r="B210">
            <v>0</v>
          </cell>
          <cell r="J210" t="str">
            <v>"Reabsorb" SF:</v>
          </cell>
          <cell r="K210">
            <v>-33306</v>
          </cell>
        </row>
        <row r="211">
          <cell r="B211">
            <v>0</v>
          </cell>
          <cell r="J211" t="str">
            <v>SF:</v>
          </cell>
          <cell r="K211">
            <v>278928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0</v>
          </cell>
        </row>
        <row r="215">
          <cell r="B215">
            <v>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>
            <v>0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B224">
            <v>0</v>
          </cell>
        </row>
        <row r="225">
          <cell r="B225">
            <v>0</v>
          </cell>
        </row>
        <row r="226">
          <cell r="B226">
            <v>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0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0</v>
          </cell>
        </row>
        <row r="241">
          <cell r="B241">
            <v>0</v>
          </cell>
        </row>
        <row r="242">
          <cell r="B242">
            <v>0</v>
          </cell>
        </row>
        <row r="243">
          <cell r="B243">
            <v>0</v>
          </cell>
        </row>
        <row r="244">
          <cell r="B244">
            <v>0</v>
          </cell>
        </row>
        <row r="245">
          <cell r="B245">
            <v>0</v>
          </cell>
        </row>
        <row r="246">
          <cell r="B246">
            <v>0</v>
          </cell>
        </row>
        <row r="247">
          <cell r="B247">
            <v>0</v>
          </cell>
        </row>
        <row r="248">
          <cell r="B248">
            <v>0</v>
          </cell>
        </row>
        <row r="249">
          <cell r="B249">
            <v>0</v>
          </cell>
        </row>
        <row r="250">
          <cell r="B250">
            <v>0</v>
          </cell>
        </row>
        <row r="251">
          <cell r="B251">
            <v>0</v>
          </cell>
        </row>
        <row r="252">
          <cell r="B252">
            <v>0</v>
          </cell>
        </row>
        <row r="253">
          <cell r="B253">
            <v>0</v>
          </cell>
        </row>
        <row r="254">
          <cell r="B254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0</v>
          </cell>
        </row>
        <row r="259">
          <cell r="B259">
            <v>0</v>
          </cell>
        </row>
        <row r="260">
          <cell r="B260">
            <v>0</v>
          </cell>
        </row>
        <row r="261">
          <cell r="B261">
            <v>0</v>
          </cell>
        </row>
        <row r="262">
          <cell r="B262">
            <v>0</v>
          </cell>
        </row>
        <row r="263">
          <cell r="B263">
            <v>0</v>
          </cell>
        </row>
        <row r="264">
          <cell r="B264">
            <v>0</v>
          </cell>
        </row>
        <row r="265">
          <cell r="B265">
            <v>0</v>
          </cell>
        </row>
        <row r="266">
          <cell r="B266">
            <v>0</v>
          </cell>
        </row>
        <row r="267">
          <cell r="B267">
            <v>0</v>
          </cell>
        </row>
        <row r="268">
          <cell r="B268">
            <v>0</v>
          </cell>
        </row>
        <row r="269">
          <cell r="B269">
            <v>0</v>
          </cell>
        </row>
        <row r="270">
          <cell r="B270">
            <v>0</v>
          </cell>
        </row>
        <row r="271">
          <cell r="B271">
            <v>0</v>
          </cell>
        </row>
        <row r="272">
          <cell r="B272">
            <v>0</v>
          </cell>
        </row>
        <row r="273">
          <cell r="B273">
            <v>0</v>
          </cell>
        </row>
        <row r="274">
          <cell r="B274">
            <v>0</v>
          </cell>
        </row>
        <row r="275">
          <cell r="B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0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0</v>
          </cell>
        </row>
        <row r="295">
          <cell r="B295">
            <v>0</v>
          </cell>
        </row>
        <row r="296">
          <cell r="B296">
            <v>0</v>
          </cell>
        </row>
        <row r="297">
          <cell r="B297">
            <v>0</v>
          </cell>
        </row>
        <row r="298">
          <cell r="B298">
            <v>0</v>
          </cell>
        </row>
        <row r="299">
          <cell r="B299">
            <v>0</v>
          </cell>
        </row>
        <row r="300">
          <cell r="B300">
            <v>0</v>
          </cell>
        </row>
        <row r="301">
          <cell r="B301">
            <v>0</v>
          </cell>
        </row>
        <row r="302">
          <cell r="B302">
            <v>0</v>
          </cell>
        </row>
        <row r="303">
          <cell r="B303">
            <v>0</v>
          </cell>
        </row>
        <row r="304">
          <cell r="B304">
            <v>0</v>
          </cell>
        </row>
        <row r="305">
          <cell r="B305">
            <v>0</v>
          </cell>
        </row>
        <row r="306">
          <cell r="B306">
            <v>0</v>
          </cell>
        </row>
        <row r="307">
          <cell r="B307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0</v>
          </cell>
        </row>
        <row r="321">
          <cell r="B321">
            <v>0</v>
          </cell>
        </row>
        <row r="322">
          <cell r="B322">
            <v>0</v>
          </cell>
        </row>
        <row r="323">
          <cell r="B323">
            <v>0</v>
          </cell>
        </row>
        <row r="324">
          <cell r="B324">
            <v>0</v>
          </cell>
        </row>
        <row r="325">
          <cell r="B325">
            <v>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0">
          <cell r="B330">
            <v>0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0</v>
          </cell>
        </row>
        <row r="339">
          <cell r="B339">
            <v>0</v>
          </cell>
        </row>
        <row r="340">
          <cell r="B340">
            <v>0</v>
          </cell>
        </row>
        <row r="341">
          <cell r="B341">
            <v>0</v>
          </cell>
        </row>
        <row r="342">
          <cell r="B342">
            <v>0</v>
          </cell>
        </row>
        <row r="343">
          <cell r="B343">
            <v>0</v>
          </cell>
        </row>
        <row r="344">
          <cell r="B344">
            <v>0</v>
          </cell>
        </row>
        <row r="345">
          <cell r="B345">
            <v>0</v>
          </cell>
        </row>
        <row r="346">
          <cell r="B346">
            <v>0</v>
          </cell>
        </row>
        <row r="347">
          <cell r="B347">
            <v>0</v>
          </cell>
        </row>
        <row r="348">
          <cell r="B348">
            <v>0</v>
          </cell>
        </row>
        <row r="349">
          <cell r="B349">
            <v>0</v>
          </cell>
        </row>
        <row r="350">
          <cell r="B350">
            <v>0</v>
          </cell>
        </row>
        <row r="351">
          <cell r="B351">
            <v>0</v>
          </cell>
        </row>
        <row r="352">
          <cell r="B352">
            <v>0</v>
          </cell>
        </row>
        <row r="353">
          <cell r="B353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0</v>
          </cell>
        </row>
        <row r="359">
          <cell r="B359">
            <v>0</v>
          </cell>
        </row>
        <row r="360">
          <cell r="B360">
            <v>0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0</v>
          </cell>
        </row>
        <row r="364">
          <cell r="B364">
            <v>0</v>
          </cell>
        </row>
        <row r="365">
          <cell r="B365">
            <v>0</v>
          </cell>
        </row>
        <row r="366">
          <cell r="B366">
            <v>0</v>
          </cell>
        </row>
        <row r="367">
          <cell r="B367">
            <v>0</v>
          </cell>
        </row>
        <row r="368">
          <cell r="B368">
            <v>0</v>
          </cell>
        </row>
        <row r="369">
          <cell r="B369">
            <v>0</v>
          </cell>
        </row>
        <row r="370">
          <cell r="B370">
            <v>0</v>
          </cell>
        </row>
        <row r="371">
          <cell r="B371">
            <v>0</v>
          </cell>
        </row>
        <row r="372">
          <cell r="B372">
            <v>0</v>
          </cell>
        </row>
        <row r="373">
          <cell r="B373">
            <v>0</v>
          </cell>
        </row>
        <row r="374">
          <cell r="B374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79">
          <cell r="B379">
            <v>0</v>
          </cell>
        </row>
        <row r="380">
          <cell r="B380">
            <v>0</v>
          </cell>
        </row>
        <row r="381">
          <cell r="B381">
            <v>0</v>
          </cell>
        </row>
        <row r="382">
          <cell r="B382">
            <v>0</v>
          </cell>
        </row>
        <row r="383">
          <cell r="B383">
            <v>0</v>
          </cell>
        </row>
        <row r="384">
          <cell r="B384">
            <v>0</v>
          </cell>
        </row>
        <row r="385">
          <cell r="B385">
            <v>0</v>
          </cell>
        </row>
        <row r="386">
          <cell r="B386">
            <v>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0</v>
          </cell>
        </row>
        <row r="393">
          <cell r="B393">
            <v>0</v>
          </cell>
        </row>
        <row r="394">
          <cell r="B394">
            <v>0</v>
          </cell>
        </row>
        <row r="395">
          <cell r="B395">
            <v>0</v>
          </cell>
        </row>
        <row r="396">
          <cell r="B396">
            <v>0</v>
          </cell>
        </row>
        <row r="397">
          <cell r="B397">
            <v>0</v>
          </cell>
        </row>
        <row r="398">
          <cell r="B398">
            <v>0</v>
          </cell>
        </row>
        <row r="399">
          <cell r="B399">
            <v>0</v>
          </cell>
        </row>
        <row r="400">
          <cell r="B400">
            <v>0</v>
          </cell>
        </row>
        <row r="401">
          <cell r="B401">
            <v>0</v>
          </cell>
        </row>
        <row r="402">
          <cell r="B402">
            <v>0</v>
          </cell>
        </row>
        <row r="403">
          <cell r="B403">
            <v>0</v>
          </cell>
        </row>
        <row r="404">
          <cell r="B404">
            <v>0</v>
          </cell>
        </row>
        <row r="405">
          <cell r="B405">
            <v>0</v>
          </cell>
        </row>
        <row r="406">
          <cell r="B406">
            <v>0</v>
          </cell>
        </row>
        <row r="407">
          <cell r="B407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0</v>
          </cell>
        </row>
        <row r="424">
          <cell r="B424">
            <v>0</v>
          </cell>
        </row>
        <row r="425">
          <cell r="B425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0">
          <cell r="B430">
            <v>0</v>
          </cell>
        </row>
        <row r="431">
          <cell r="B431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0</v>
          </cell>
        </row>
        <row r="447">
          <cell r="B447">
            <v>0</v>
          </cell>
        </row>
        <row r="448">
          <cell r="B448">
            <v>0</v>
          </cell>
        </row>
        <row r="449">
          <cell r="B449">
            <v>0</v>
          </cell>
        </row>
        <row r="450">
          <cell r="B450">
            <v>0</v>
          </cell>
        </row>
        <row r="451">
          <cell r="B451">
            <v>0</v>
          </cell>
        </row>
        <row r="452">
          <cell r="B452">
            <v>0</v>
          </cell>
        </row>
        <row r="453">
          <cell r="B453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0</v>
          </cell>
        </row>
        <row r="460">
          <cell r="B460">
            <v>0</v>
          </cell>
        </row>
        <row r="461">
          <cell r="B461">
            <v>0</v>
          </cell>
        </row>
        <row r="462">
          <cell r="B462">
            <v>0</v>
          </cell>
        </row>
        <row r="463">
          <cell r="B463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8">
          <cell r="B468">
            <v>0</v>
          </cell>
        </row>
        <row r="469">
          <cell r="B469">
            <v>0</v>
          </cell>
        </row>
        <row r="470">
          <cell r="B470">
            <v>0</v>
          </cell>
        </row>
        <row r="471">
          <cell r="B471">
            <v>0</v>
          </cell>
        </row>
        <row r="472">
          <cell r="B472">
            <v>0</v>
          </cell>
        </row>
        <row r="473">
          <cell r="B473">
            <v>0</v>
          </cell>
        </row>
        <row r="474">
          <cell r="B474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79">
          <cell r="B479">
            <v>0</v>
          </cell>
        </row>
        <row r="480">
          <cell r="B480">
            <v>0</v>
          </cell>
        </row>
        <row r="481">
          <cell r="B481">
            <v>0</v>
          </cell>
        </row>
        <row r="482">
          <cell r="B482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494">
          <cell r="B494">
            <v>0</v>
          </cell>
        </row>
        <row r="495">
          <cell r="B495">
            <v>0</v>
          </cell>
        </row>
        <row r="496">
          <cell r="B496">
            <v>0</v>
          </cell>
        </row>
        <row r="497">
          <cell r="B497">
            <v>0</v>
          </cell>
        </row>
        <row r="498">
          <cell r="B498">
            <v>0</v>
          </cell>
        </row>
        <row r="499">
          <cell r="B499">
            <v>0</v>
          </cell>
        </row>
        <row r="500">
          <cell r="B500">
            <v>0</v>
          </cell>
        </row>
      </sheetData>
      <sheetData sheetId="32">
        <row r="1"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>
            <v>22</v>
          </cell>
          <cell r="X1">
            <v>23</v>
          </cell>
          <cell r="Y1">
            <v>24</v>
          </cell>
          <cell r="Z1">
            <v>25</v>
          </cell>
          <cell r="AA1">
            <v>26</v>
          </cell>
          <cell r="AB1">
            <v>27</v>
          </cell>
          <cell r="AC1">
            <v>28</v>
          </cell>
          <cell r="AD1">
            <v>29</v>
          </cell>
          <cell r="AE1">
            <v>30</v>
          </cell>
          <cell r="AF1">
            <v>31</v>
          </cell>
          <cell r="AG1">
            <v>32</v>
          </cell>
          <cell r="AH1">
            <v>33</v>
          </cell>
          <cell r="AI1">
            <v>34</v>
          </cell>
          <cell r="AJ1">
            <v>35</v>
          </cell>
          <cell r="AK1">
            <v>36</v>
          </cell>
          <cell r="AL1">
            <v>37</v>
          </cell>
          <cell r="AM1">
            <v>38</v>
          </cell>
          <cell r="AN1">
            <v>39</v>
          </cell>
          <cell r="AO1">
            <v>40</v>
          </cell>
          <cell r="AP1">
            <v>41</v>
          </cell>
          <cell r="AQ1">
            <v>42</v>
          </cell>
          <cell r="AR1">
            <v>43</v>
          </cell>
          <cell r="AS1">
            <v>44</v>
          </cell>
          <cell r="AT1">
            <v>45</v>
          </cell>
          <cell r="AU1">
            <v>46</v>
          </cell>
          <cell r="AV1">
            <v>47</v>
          </cell>
          <cell r="AW1">
            <v>48</v>
          </cell>
          <cell r="AX1">
            <v>49</v>
          </cell>
          <cell r="AY1">
            <v>50</v>
          </cell>
          <cell r="AZ1">
            <v>51</v>
          </cell>
          <cell r="BA1">
            <v>52</v>
          </cell>
          <cell r="BB1">
            <v>53</v>
          </cell>
          <cell r="BC1">
            <v>54</v>
          </cell>
          <cell r="BD1">
            <v>55</v>
          </cell>
          <cell r="BE1">
            <v>56</v>
          </cell>
          <cell r="BF1">
            <v>57</v>
          </cell>
          <cell r="BG1">
            <v>58</v>
          </cell>
          <cell r="BH1">
            <v>59</v>
          </cell>
        </row>
        <row r="4">
          <cell r="D4" t="str">
            <v>Realogic Tools Portfolio</v>
          </cell>
        </row>
        <row r="5">
          <cell r="D5" t="str">
            <v>Base Case</v>
          </cell>
        </row>
        <row r="6">
          <cell r="D6" t="str">
            <v>Rent Roll</v>
          </cell>
        </row>
        <row r="9">
          <cell r="R9" t="str">
            <v>Maximum Rent Alert ($/SF)</v>
          </cell>
        </row>
        <row r="10">
          <cell r="R10" t="str">
            <v>Threshold:</v>
          </cell>
          <cell r="S10">
            <v>100</v>
          </cell>
        </row>
        <row r="11">
          <cell r="R11" t="str">
            <v>Violations:</v>
          </cell>
          <cell r="S11">
            <v>3</v>
          </cell>
        </row>
        <row r="14">
          <cell r="D14" t="str">
            <v>TENANT INFORMATION</v>
          </cell>
          <cell r="O14" t="str">
            <v>BASE RENT</v>
          </cell>
          <cell r="T14" t="str">
            <v>UPON EXPIRATION</v>
          </cell>
        </row>
        <row r="15">
          <cell r="I15" t="str">
            <v>Lease</v>
          </cell>
          <cell r="J15" t="str">
            <v>Lease</v>
          </cell>
          <cell r="M15" t="str">
            <v>Current</v>
          </cell>
          <cell r="R15" t="str">
            <v>Current</v>
          </cell>
          <cell r="S15" t="str">
            <v>Recovery</v>
          </cell>
          <cell r="T15" t="str">
            <v>Contract</v>
          </cell>
          <cell r="U15" t="str">
            <v>Market</v>
          </cell>
          <cell r="V15" t="str">
            <v>% of</v>
          </cell>
          <cell r="W15" t="str">
            <v>Expiration</v>
          </cell>
          <cell r="X15" t="str">
            <v>Assigned</v>
          </cell>
        </row>
        <row r="16">
          <cell r="B16" t="str">
            <v>BREP ID</v>
          </cell>
          <cell r="E16" t="str">
            <v>Building Name</v>
          </cell>
          <cell r="F16" t="str">
            <v>Tenant Name</v>
          </cell>
          <cell r="G16" t="str">
            <v>Status</v>
          </cell>
          <cell r="H16" t="str">
            <v>Suite #</v>
          </cell>
          <cell r="I16" t="str">
            <v>Start</v>
          </cell>
          <cell r="J16" t="str">
            <v>End</v>
          </cell>
          <cell r="K16" t="str">
            <v>SF</v>
          </cell>
          <cell r="M16" t="str">
            <v>Rent/Annum</v>
          </cell>
          <cell r="O16" t="str">
            <v>Date</v>
          </cell>
          <cell r="P16" t="str">
            <v>SF</v>
          </cell>
          <cell r="Q16" t="str">
            <v>$/SF</v>
          </cell>
          <cell r="R16" t="str">
            <v>Rent/Yr</v>
          </cell>
          <cell r="S16" t="str">
            <v>Method</v>
          </cell>
          <cell r="T16" t="str">
            <v>Rent</v>
          </cell>
          <cell r="U16" t="str">
            <v>Rent</v>
          </cell>
          <cell r="V16" t="str">
            <v>Market</v>
          </cell>
          <cell r="W16" t="str">
            <v>Assumption</v>
          </cell>
          <cell r="X16" t="str">
            <v>MLA</v>
          </cell>
          <cell r="Y16" t="str">
            <v>Notes</v>
          </cell>
        </row>
        <row r="17">
          <cell r="AC17">
            <v>0</v>
          </cell>
        </row>
        <row r="18">
          <cell r="B18">
            <v>1</v>
          </cell>
          <cell r="E18" t="str">
            <v>575MarketCenterOM (1)</v>
          </cell>
          <cell r="F18" t="str">
            <v>McDonalds</v>
          </cell>
          <cell r="G18" t="str">
            <v>Contract</v>
          </cell>
          <cell r="H18" t="str">
            <v>30-0100</v>
          </cell>
          <cell r="I18">
            <v>35247</v>
          </cell>
          <cell r="J18">
            <v>42551</v>
          </cell>
          <cell r="K18">
            <v>1486</v>
          </cell>
          <cell r="M18" t="str">
            <v> </v>
          </cell>
          <cell r="S18" t="str">
            <v>NNN - Taxes</v>
          </cell>
          <cell r="T18">
            <v>49.32</v>
          </cell>
          <cell r="U18">
            <v>90</v>
          </cell>
          <cell r="V18">
            <v>0.54800000000000004</v>
          </cell>
          <cell r="W18" t="str">
            <v>Reabsorb</v>
          </cell>
          <cell r="X18" t="str">
            <v>Retail</v>
          </cell>
          <cell r="Y18">
            <v>0</v>
          </cell>
          <cell r="AC18" t="str">
            <v>McDonalds30-010035247</v>
          </cell>
        </row>
        <row r="19">
          <cell r="B19">
            <v>0</v>
          </cell>
          <cell r="AC19">
            <v>0</v>
          </cell>
        </row>
        <row r="20">
          <cell r="B20">
            <v>2</v>
          </cell>
          <cell r="E20" t="str">
            <v>575MarketCenterOM (1)</v>
          </cell>
          <cell r="F20" t="str">
            <v>Noodles &amp; Co.</v>
          </cell>
          <cell r="G20" t="str">
            <v>Contract</v>
          </cell>
          <cell r="H20" t="str">
            <v>30-0150</v>
          </cell>
          <cell r="I20">
            <v>41791</v>
          </cell>
          <cell r="J20">
            <v>45596</v>
          </cell>
          <cell r="K20">
            <v>3475</v>
          </cell>
          <cell r="M20" t="e">
            <v>#VALUE!</v>
          </cell>
          <cell r="O20">
            <v>42552</v>
          </cell>
          <cell r="P20">
            <v>3475</v>
          </cell>
          <cell r="Q20">
            <v>42.001726618705035</v>
          </cell>
          <cell r="R20">
            <v>145956</v>
          </cell>
          <cell r="S20" t="str">
            <v>NNN Retail</v>
          </cell>
          <cell r="T20">
            <v>46.2</v>
          </cell>
          <cell r="U20">
            <v>114.01</v>
          </cell>
          <cell r="V20">
            <v>0.4052276116130164</v>
          </cell>
          <cell r="W20" t="str">
            <v>Market</v>
          </cell>
          <cell r="X20" t="str">
            <v>Retail</v>
          </cell>
          <cell r="Y20">
            <v>0</v>
          </cell>
          <cell r="AC20" t="str">
            <v>Noodles &amp; Co.30-015041791</v>
          </cell>
        </row>
        <row r="21">
          <cell r="B21">
            <v>0</v>
          </cell>
          <cell r="O21">
            <v>43770</v>
          </cell>
          <cell r="Q21">
            <v>46.200863309352521</v>
          </cell>
          <cell r="AC21">
            <v>0</v>
          </cell>
        </row>
        <row r="22">
          <cell r="B22">
            <v>0</v>
          </cell>
          <cell r="AC22">
            <v>0</v>
          </cell>
        </row>
        <row r="23">
          <cell r="B23">
            <v>3</v>
          </cell>
          <cell r="E23" t="str">
            <v>575MarketCenterOM (1)</v>
          </cell>
          <cell r="F23" t="str">
            <v>John Hancock</v>
          </cell>
          <cell r="G23" t="str">
            <v>Speculative</v>
          </cell>
          <cell r="H23" t="str">
            <v>30-0300</v>
          </cell>
          <cell r="I23">
            <v>42461</v>
          </cell>
          <cell r="J23">
            <v>44316</v>
          </cell>
          <cell r="K23">
            <v>4185</v>
          </cell>
          <cell r="M23" t="e">
            <v>#VALUE!</v>
          </cell>
          <cell r="O23">
            <v>42552</v>
          </cell>
          <cell r="P23">
            <v>4185</v>
          </cell>
          <cell r="Q23">
            <v>58.964874551971327</v>
          </cell>
          <cell r="R23">
            <v>246768</v>
          </cell>
          <cell r="S23" t="str">
            <v>Std BY</v>
          </cell>
          <cell r="T23">
            <v>66.36</v>
          </cell>
          <cell r="U23">
            <v>75.349999999999994</v>
          </cell>
          <cell r="V23">
            <v>0.88069011280690124</v>
          </cell>
          <cell r="W23" t="str">
            <v>Market</v>
          </cell>
          <cell r="X23" t="str">
            <v>Floors 2-5</v>
          </cell>
          <cell r="Y23">
            <v>0</v>
          </cell>
          <cell r="AC23" t="str">
            <v>John Hancock30-030042461</v>
          </cell>
        </row>
        <row r="24">
          <cell r="B24">
            <v>0</v>
          </cell>
          <cell r="O24">
            <v>42826</v>
          </cell>
          <cell r="Q24">
            <v>60.734050179211472</v>
          </cell>
          <cell r="AC24">
            <v>0</v>
          </cell>
        </row>
        <row r="25">
          <cell r="B25">
            <v>0</v>
          </cell>
          <cell r="O25">
            <v>43191</v>
          </cell>
          <cell r="Q25">
            <v>62.557706093189964</v>
          </cell>
          <cell r="AC25">
            <v>0</v>
          </cell>
        </row>
        <row r="26">
          <cell r="B26">
            <v>0</v>
          </cell>
          <cell r="O26">
            <v>43556</v>
          </cell>
          <cell r="Q26">
            <v>64.432974910394265</v>
          </cell>
          <cell r="AC26">
            <v>0</v>
          </cell>
        </row>
        <row r="27">
          <cell r="B27">
            <v>0</v>
          </cell>
          <cell r="O27">
            <v>43922</v>
          </cell>
          <cell r="Q27">
            <v>66.362724014336919</v>
          </cell>
          <cell r="AC27">
            <v>0</v>
          </cell>
        </row>
        <row r="28">
          <cell r="B28">
            <v>0</v>
          </cell>
          <cell r="AC28">
            <v>0</v>
          </cell>
        </row>
        <row r="29">
          <cell r="B29">
            <v>4</v>
          </cell>
          <cell r="E29" t="str">
            <v>575MarketCenterOM (1)</v>
          </cell>
          <cell r="F29" t="str">
            <v>Building Storage</v>
          </cell>
          <cell r="G29" t="str">
            <v>Speculative</v>
          </cell>
          <cell r="H29" t="str">
            <v>30-0300A/</v>
          </cell>
          <cell r="I29">
            <v>42005</v>
          </cell>
          <cell r="J29">
            <v>78163</v>
          </cell>
          <cell r="K29">
            <v>91</v>
          </cell>
          <cell r="M29" t="e">
            <v>#VALUE!</v>
          </cell>
          <cell r="O29">
            <v>42552</v>
          </cell>
          <cell r="P29">
            <v>91</v>
          </cell>
          <cell r="Q29">
            <v>0</v>
          </cell>
          <cell r="R29">
            <v>0</v>
          </cell>
          <cell r="S29" t="str">
            <v>None</v>
          </cell>
          <cell r="U29" t="str">
            <v>Expires after Report Term</v>
          </cell>
          <cell r="W29" t="str">
            <v>Market</v>
          </cell>
          <cell r="X29" t="str">
            <v>Storage</v>
          </cell>
          <cell r="Y29">
            <v>0</v>
          </cell>
          <cell r="AC29" t="str">
            <v>Building Storage30-0300A/42005</v>
          </cell>
        </row>
        <row r="30">
          <cell r="B30">
            <v>0</v>
          </cell>
          <cell r="Q30" t="str">
            <v>Rent continues after Report Term</v>
          </cell>
          <cell r="AC30">
            <v>0</v>
          </cell>
        </row>
        <row r="31">
          <cell r="B31">
            <v>0</v>
          </cell>
          <cell r="AC31">
            <v>0</v>
          </cell>
        </row>
        <row r="32">
          <cell r="B32">
            <v>5</v>
          </cell>
          <cell r="E32" t="str">
            <v>575MarketCenterOM (1)</v>
          </cell>
          <cell r="F32" t="str">
            <v>WCML</v>
          </cell>
          <cell r="G32" t="str">
            <v>Contract</v>
          </cell>
          <cell r="H32" t="str">
            <v>30-0325</v>
          </cell>
          <cell r="I32">
            <v>41730</v>
          </cell>
          <cell r="J32">
            <v>42825</v>
          </cell>
          <cell r="K32">
            <v>732</v>
          </cell>
          <cell r="M32" t="e">
            <v>#VALUE!</v>
          </cell>
          <cell r="O32">
            <v>42552</v>
          </cell>
          <cell r="P32">
            <v>732</v>
          </cell>
          <cell r="Q32">
            <v>50</v>
          </cell>
          <cell r="R32">
            <v>36600</v>
          </cell>
          <cell r="S32" t="str">
            <v>BY 2014</v>
          </cell>
          <cell r="T32">
            <v>50</v>
          </cell>
          <cell r="U32">
            <v>66.95</v>
          </cell>
          <cell r="V32">
            <v>0.74682598954443613</v>
          </cell>
          <cell r="W32" t="str">
            <v>Market</v>
          </cell>
          <cell r="X32" t="str">
            <v>Floors 2-5</v>
          </cell>
          <cell r="Y32">
            <v>0</v>
          </cell>
          <cell r="AC32" t="str">
            <v>WCML30-032541730</v>
          </cell>
        </row>
        <row r="33">
          <cell r="B33">
            <v>0</v>
          </cell>
          <cell r="AC33">
            <v>0</v>
          </cell>
        </row>
        <row r="34">
          <cell r="B34">
            <v>6</v>
          </cell>
          <cell r="E34" t="str">
            <v>575MarketCenterOM (1)</v>
          </cell>
          <cell r="F34" t="str">
            <v>Management Office</v>
          </cell>
          <cell r="G34" t="str">
            <v>Contract</v>
          </cell>
          <cell r="H34" t="str">
            <v>30-0350</v>
          </cell>
          <cell r="I34">
            <v>42005</v>
          </cell>
          <cell r="J34">
            <v>78163</v>
          </cell>
          <cell r="K34">
            <v>4070</v>
          </cell>
          <cell r="M34" t="e">
            <v>#VALUE!</v>
          </cell>
          <cell r="O34">
            <v>42552</v>
          </cell>
          <cell r="P34">
            <v>4070</v>
          </cell>
          <cell r="Q34">
            <v>0</v>
          </cell>
          <cell r="R34">
            <v>0</v>
          </cell>
          <cell r="S34" t="str">
            <v>None</v>
          </cell>
          <cell r="U34" t="str">
            <v>Expires after Report Term</v>
          </cell>
          <cell r="W34" t="str">
            <v>Market</v>
          </cell>
          <cell r="X34" t="str">
            <v>Floors 2-5</v>
          </cell>
          <cell r="Y34">
            <v>0</v>
          </cell>
          <cell r="AC34" t="str">
            <v>Management Office30-035042005</v>
          </cell>
        </row>
        <row r="35">
          <cell r="B35">
            <v>0</v>
          </cell>
          <cell r="Q35" t="str">
            <v>Rent continues after Report Term</v>
          </cell>
          <cell r="AC35">
            <v>0</v>
          </cell>
        </row>
        <row r="36">
          <cell r="B36">
            <v>0</v>
          </cell>
          <cell r="AC36">
            <v>0</v>
          </cell>
        </row>
        <row r="37">
          <cell r="B37">
            <v>7</v>
          </cell>
          <cell r="E37" t="str">
            <v>575MarketCenterOM (1)</v>
          </cell>
          <cell r="F37" t="str">
            <v>State Govt of Victoria</v>
          </cell>
          <cell r="G37" t="str">
            <v>Contract</v>
          </cell>
          <cell r="H37" t="str">
            <v>30-0375</v>
          </cell>
          <cell r="I37">
            <v>40725</v>
          </cell>
          <cell r="J37">
            <v>42551</v>
          </cell>
          <cell r="K37">
            <v>2470</v>
          </cell>
          <cell r="M37" t="str">
            <v> </v>
          </cell>
          <cell r="S37" t="str">
            <v>BY 2011</v>
          </cell>
          <cell r="T37">
            <v>34</v>
          </cell>
          <cell r="U37">
            <v>65</v>
          </cell>
          <cell r="V37">
            <v>0.52307692307692311</v>
          </cell>
          <cell r="W37" t="str">
            <v>Market</v>
          </cell>
          <cell r="X37" t="str">
            <v>Floors 2-5</v>
          </cell>
          <cell r="Y37">
            <v>0</v>
          </cell>
          <cell r="AC37" t="str">
            <v>State Govt of Victoria30-037540725</v>
          </cell>
        </row>
        <row r="38">
          <cell r="B38">
            <v>0</v>
          </cell>
          <cell r="AC38">
            <v>0</v>
          </cell>
        </row>
        <row r="39">
          <cell r="B39">
            <v>8</v>
          </cell>
          <cell r="E39" t="str">
            <v>575MarketCenterOM (1)</v>
          </cell>
          <cell r="F39" t="str">
            <v>*VACANT</v>
          </cell>
          <cell r="G39" t="str">
            <v>Speculative</v>
          </cell>
          <cell r="H39" t="str">
            <v>30-0400</v>
          </cell>
          <cell r="I39">
            <v>54424</v>
          </cell>
          <cell r="J39">
            <v>56249</v>
          </cell>
          <cell r="K39">
            <v>12037</v>
          </cell>
          <cell r="M39" t="str">
            <v> </v>
          </cell>
          <cell r="S39" t="str">
            <v>Std BY</v>
          </cell>
          <cell r="U39" t="str">
            <v>Expires after Report Term</v>
          </cell>
          <cell r="W39" t="str">
            <v>Market</v>
          </cell>
          <cell r="X39" t="str">
            <v>Floors 2-5</v>
          </cell>
          <cell r="Y39">
            <v>0</v>
          </cell>
          <cell r="AC39" t="str">
            <v>*VACANT30-040054424</v>
          </cell>
        </row>
        <row r="40">
          <cell r="B40">
            <v>0</v>
          </cell>
          <cell r="AC40">
            <v>0</v>
          </cell>
        </row>
        <row r="41">
          <cell r="B41">
            <v>0</v>
          </cell>
          <cell r="AC41">
            <v>0</v>
          </cell>
        </row>
        <row r="42">
          <cell r="B42">
            <v>9</v>
          </cell>
          <cell r="E42" t="str">
            <v>575MarketCenterOM (1)</v>
          </cell>
          <cell r="F42" t="str">
            <v>*VACANT</v>
          </cell>
          <cell r="G42" t="str">
            <v>Speculative</v>
          </cell>
          <cell r="H42" t="str">
            <v>30-0500</v>
          </cell>
          <cell r="I42">
            <v>43040</v>
          </cell>
          <cell r="J42">
            <v>44865</v>
          </cell>
          <cell r="K42">
            <v>12037</v>
          </cell>
          <cell r="M42" t="str">
            <v> </v>
          </cell>
          <cell r="O42">
            <v>43040</v>
          </cell>
          <cell r="P42">
            <v>12037</v>
          </cell>
          <cell r="Q42">
            <v>66.949572152529697</v>
          </cell>
          <cell r="S42" t="str">
            <v>Std BY</v>
          </cell>
          <cell r="T42">
            <v>75.349999999999994</v>
          </cell>
          <cell r="U42">
            <v>77.61</v>
          </cell>
          <cell r="V42">
            <v>0.97088004123179994</v>
          </cell>
          <cell r="W42" t="str">
            <v>Market</v>
          </cell>
          <cell r="X42" t="str">
            <v>Floors 2-5</v>
          </cell>
          <cell r="Y42">
            <v>0</v>
          </cell>
          <cell r="AC42" t="str">
            <v>*VACANT30-050043040</v>
          </cell>
        </row>
        <row r="43">
          <cell r="B43">
            <v>0</v>
          </cell>
          <cell r="O43">
            <v>43405</v>
          </cell>
          <cell r="Q43">
            <v>68.958378333471799</v>
          </cell>
          <cell r="AC43">
            <v>0</v>
          </cell>
        </row>
        <row r="44">
          <cell r="B44">
            <v>0</v>
          </cell>
          <cell r="O44">
            <v>43770</v>
          </cell>
          <cell r="Q44">
            <v>71.027000083077183</v>
          </cell>
          <cell r="AC44">
            <v>0</v>
          </cell>
        </row>
        <row r="45">
          <cell r="B45">
            <v>0</v>
          </cell>
          <cell r="O45">
            <v>44136</v>
          </cell>
          <cell r="Q45">
            <v>73.158428179779008</v>
          </cell>
          <cell r="AC45">
            <v>0</v>
          </cell>
        </row>
        <row r="46">
          <cell r="B46">
            <v>0</v>
          </cell>
          <cell r="O46">
            <v>44501</v>
          </cell>
          <cell r="Q46">
            <v>75.352662623577302</v>
          </cell>
          <cell r="AC46">
            <v>0</v>
          </cell>
        </row>
        <row r="47">
          <cell r="B47">
            <v>0</v>
          </cell>
          <cell r="AC47">
            <v>0</v>
          </cell>
        </row>
        <row r="48">
          <cell r="B48">
            <v>10</v>
          </cell>
          <cell r="E48" t="str">
            <v>575MarketCenterOM (1)</v>
          </cell>
          <cell r="F48" t="str">
            <v>Pacific Business Group</v>
          </cell>
          <cell r="G48" t="str">
            <v>Contract</v>
          </cell>
          <cell r="H48" t="str">
            <v>30-0600</v>
          </cell>
          <cell r="I48">
            <v>41694</v>
          </cell>
          <cell r="J48">
            <v>44255</v>
          </cell>
          <cell r="K48">
            <v>12109</v>
          </cell>
          <cell r="M48" t="e">
            <v>#VALUE!</v>
          </cell>
          <cell r="O48">
            <v>42552</v>
          </cell>
          <cell r="P48">
            <v>12109</v>
          </cell>
          <cell r="Q48">
            <v>50.99975225039227</v>
          </cell>
          <cell r="R48">
            <v>617556</v>
          </cell>
          <cell r="S48" t="str">
            <v>BY 2014</v>
          </cell>
          <cell r="T48">
            <v>55</v>
          </cell>
          <cell r="U48">
            <v>77.67</v>
          </cell>
          <cell r="V48">
            <v>0.70812411484485638</v>
          </cell>
          <cell r="W48" t="str">
            <v>Market</v>
          </cell>
          <cell r="X48" t="str">
            <v>Floors 6-15</v>
          </cell>
          <cell r="Y48">
            <v>0</v>
          </cell>
          <cell r="AC48" t="str">
            <v>Pacific Business Group30-060041694</v>
          </cell>
        </row>
        <row r="49">
          <cell r="B49">
            <v>0</v>
          </cell>
          <cell r="O49">
            <v>42795</v>
          </cell>
          <cell r="Q49">
            <v>51.999669667189693</v>
          </cell>
          <cell r="AC49">
            <v>0</v>
          </cell>
        </row>
        <row r="50">
          <cell r="B50">
            <v>0</v>
          </cell>
          <cell r="O50">
            <v>43160</v>
          </cell>
          <cell r="Q50">
            <v>52.999587083987116</v>
          </cell>
          <cell r="AC50">
            <v>0</v>
          </cell>
        </row>
        <row r="51">
          <cell r="B51">
            <v>0</v>
          </cell>
          <cell r="O51">
            <v>43525</v>
          </cell>
          <cell r="Q51">
            <v>54.000495499215461</v>
          </cell>
          <cell r="AC51">
            <v>0</v>
          </cell>
        </row>
        <row r="52">
          <cell r="B52">
            <v>0</v>
          </cell>
          <cell r="O52">
            <v>43891</v>
          </cell>
          <cell r="Q52">
            <v>55.000412916012884</v>
          </cell>
          <cell r="AC52">
            <v>0</v>
          </cell>
        </row>
        <row r="53">
          <cell r="B53">
            <v>0</v>
          </cell>
          <cell r="AC53">
            <v>0</v>
          </cell>
        </row>
        <row r="54">
          <cell r="B54">
            <v>11</v>
          </cell>
          <cell r="E54" t="str">
            <v>575MarketCenterOM (1)</v>
          </cell>
          <cell r="F54" t="str">
            <v>HDR Engineering</v>
          </cell>
          <cell r="G54" t="str">
            <v>Contract</v>
          </cell>
          <cell r="H54" t="str">
            <v>30-0700</v>
          </cell>
          <cell r="I54">
            <v>39995</v>
          </cell>
          <cell r="J54">
            <v>42551</v>
          </cell>
          <cell r="K54">
            <v>12037</v>
          </cell>
          <cell r="M54" t="str">
            <v> </v>
          </cell>
          <cell r="S54" t="str">
            <v>HDR Engineering (Suite 700)</v>
          </cell>
          <cell r="T54">
            <v>37</v>
          </cell>
          <cell r="U54">
            <v>67</v>
          </cell>
          <cell r="V54">
            <v>0.55223880597014929</v>
          </cell>
          <cell r="W54" t="str">
            <v>Reabsorb</v>
          </cell>
          <cell r="X54" t="str">
            <v>Floors 6-15</v>
          </cell>
          <cell r="Y54">
            <v>0</v>
          </cell>
          <cell r="AC54" t="str">
            <v>HDR Engineering30-070039995</v>
          </cell>
        </row>
        <row r="55">
          <cell r="B55">
            <v>0</v>
          </cell>
          <cell r="AC55">
            <v>0</v>
          </cell>
        </row>
        <row r="56">
          <cell r="B56">
            <v>12</v>
          </cell>
          <cell r="E56" t="str">
            <v>575MarketCenterOM (1)</v>
          </cell>
          <cell r="F56" t="str">
            <v>*VACANT</v>
          </cell>
          <cell r="G56" t="str">
            <v>Speculative</v>
          </cell>
          <cell r="H56" t="str">
            <v>30-0700</v>
          </cell>
          <cell r="I56">
            <v>42826</v>
          </cell>
          <cell r="J56">
            <v>45382</v>
          </cell>
          <cell r="K56">
            <v>12037</v>
          </cell>
          <cell r="M56" t="str">
            <v> </v>
          </cell>
          <cell r="O56">
            <v>42826</v>
          </cell>
          <cell r="P56">
            <v>12037</v>
          </cell>
          <cell r="Q56">
            <v>69.010218492979973</v>
          </cell>
          <cell r="S56" t="str">
            <v>Std BY</v>
          </cell>
          <cell r="T56">
            <v>82.4</v>
          </cell>
          <cell r="U56">
            <v>84.87</v>
          </cell>
          <cell r="V56">
            <v>0.97089666548839404</v>
          </cell>
          <cell r="W56" t="str">
            <v>Market</v>
          </cell>
          <cell r="X56" t="str">
            <v>Floors 6-15</v>
          </cell>
          <cell r="Y56">
            <v>0</v>
          </cell>
          <cell r="AC56" t="str">
            <v>*VACANT30-070042826</v>
          </cell>
        </row>
        <row r="57">
          <cell r="B57">
            <v>0</v>
          </cell>
          <cell r="O57">
            <v>43191</v>
          </cell>
          <cell r="Q57">
            <v>71.079837168729753</v>
          </cell>
          <cell r="AC57">
            <v>0</v>
          </cell>
        </row>
        <row r="58">
          <cell r="B58">
            <v>0</v>
          </cell>
          <cell r="O58">
            <v>43556</v>
          </cell>
          <cell r="Q58">
            <v>73.212262191575974</v>
          </cell>
          <cell r="AC58">
            <v>0</v>
          </cell>
        </row>
        <row r="59">
          <cell r="B59">
            <v>0</v>
          </cell>
          <cell r="O59">
            <v>43922</v>
          </cell>
          <cell r="Q59">
            <v>75.409487413807426</v>
          </cell>
          <cell r="AC59">
            <v>0</v>
          </cell>
        </row>
        <row r="60">
          <cell r="B60">
            <v>0</v>
          </cell>
          <cell r="O60">
            <v>44287</v>
          </cell>
          <cell r="Q60">
            <v>77.67151283542411</v>
          </cell>
          <cell r="AC60">
            <v>0</v>
          </cell>
        </row>
        <row r="61">
          <cell r="B61">
            <v>0</v>
          </cell>
          <cell r="O61">
            <v>44652</v>
          </cell>
          <cell r="Q61">
            <v>80.001329234859185</v>
          </cell>
          <cell r="AC61">
            <v>0</v>
          </cell>
        </row>
        <row r="62">
          <cell r="B62">
            <v>0</v>
          </cell>
          <cell r="O62">
            <v>45017</v>
          </cell>
          <cell r="Q62">
            <v>82.401927390545822</v>
          </cell>
          <cell r="AC62">
            <v>0</v>
          </cell>
        </row>
        <row r="63">
          <cell r="B63">
            <v>0</v>
          </cell>
          <cell r="AC63">
            <v>0</v>
          </cell>
        </row>
        <row r="64">
          <cell r="B64">
            <v>13</v>
          </cell>
          <cell r="E64" t="str">
            <v>575MarketCenterOM (1)</v>
          </cell>
          <cell r="F64" t="str">
            <v>LegalZoom.com Inc.</v>
          </cell>
          <cell r="G64" t="str">
            <v>Contract</v>
          </cell>
          <cell r="H64" t="str">
            <v>30-0800</v>
          </cell>
          <cell r="I64">
            <v>40878</v>
          </cell>
          <cell r="J64">
            <v>42704</v>
          </cell>
          <cell r="K64">
            <v>5779</v>
          </cell>
          <cell r="M64" t="e">
            <v>#VALUE!</v>
          </cell>
          <cell r="O64">
            <v>42552</v>
          </cell>
          <cell r="P64">
            <v>5779</v>
          </cell>
          <cell r="Q64">
            <v>46.999134798408029</v>
          </cell>
          <cell r="R64">
            <v>271608</v>
          </cell>
          <cell r="S64" t="str">
            <v>BY 2012</v>
          </cell>
          <cell r="T64">
            <v>47</v>
          </cell>
          <cell r="U64">
            <v>67</v>
          </cell>
          <cell r="V64">
            <v>0.70149253731343286</v>
          </cell>
          <cell r="W64" t="str">
            <v>Vacate</v>
          </cell>
          <cell r="X64" t="str">
            <v>Floors 6-15</v>
          </cell>
          <cell r="Y64">
            <v>0</v>
          </cell>
          <cell r="AC64" t="str">
            <v>LegalZoom.com Inc.30-080040878</v>
          </cell>
        </row>
        <row r="65">
          <cell r="B65">
            <v>0</v>
          </cell>
          <cell r="AC65">
            <v>0</v>
          </cell>
        </row>
        <row r="66">
          <cell r="B66">
            <v>14</v>
          </cell>
          <cell r="E66" t="str">
            <v>575MarketCenterOM (1)</v>
          </cell>
          <cell r="F66" t="str">
            <v>Helix Education Inc.</v>
          </cell>
          <cell r="G66" t="str">
            <v>Contract</v>
          </cell>
          <cell r="H66" t="str">
            <v>30-0825</v>
          </cell>
          <cell r="I66">
            <v>41640</v>
          </cell>
          <cell r="J66">
            <v>42735</v>
          </cell>
          <cell r="K66">
            <v>3202</v>
          </cell>
          <cell r="M66" t="e">
            <v>#VALUE!</v>
          </cell>
          <cell r="O66">
            <v>42552</v>
          </cell>
          <cell r="P66">
            <v>3202</v>
          </cell>
          <cell r="Q66">
            <v>51.998750780762023</v>
          </cell>
          <cell r="R66">
            <v>166500</v>
          </cell>
          <cell r="S66" t="str">
            <v>BY 2014</v>
          </cell>
          <cell r="T66">
            <v>52</v>
          </cell>
          <cell r="U66">
            <v>67</v>
          </cell>
          <cell r="V66">
            <v>0.77611940298507465</v>
          </cell>
          <cell r="W66" t="str">
            <v>Vacate</v>
          </cell>
          <cell r="X66" t="str">
            <v>Floors 6-15</v>
          </cell>
          <cell r="Y66">
            <v>0</v>
          </cell>
          <cell r="AC66" t="str">
            <v>Helix Education Inc.30-082541640</v>
          </cell>
        </row>
        <row r="67">
          <cell r="B67">
            <v>0</v>
          </cell>
          <cell r="AC67">
            <v>0</v>
          </cell>
        </row>
        <row r="68">
          <cell r="B68">
            <v>15</v>
          </cell>
          <cell r="E68" t="str">
            <v>575MarketCenterOM (1)</v>
          </cell>
          <cell r="F68" t="str">
            <v>Cooper Roberts Research, Inc.</v>
          </cell>
          <cell r="G68" t="str">
            <v>Contract</v>
          </cell>
          <cell r="H68" t="str">
            <v>30-0850</v>
          </cell>
          <cell r="I68">
            <v>40817</v>
          </cell>
          <cell r="J68">
            <v>43373</v>
          </cell>
          <cell r="K68">
            <v>3128</v>
          </cell>
          <cell r="M68" t="e">
            <v>#VALUE!</v>
          </cell>
          <cell r="O68">
            <v>42552</v>
          </cell>
          <cell r="P68">
            <v>3128</v>
          </cell>
          <cell r="Q68">
            <v>36</v>
          </cell>
          <cell r="R68">
            <v>112608</v>
          </cell>
          <cell r="S68" t="str">
            <v>BY 2012</v>
          </cell>
          <cell r="T68">
            <v>38</v>
          </cell>
          <cell r="U68">
            <v>71.08</v>
          </cell>
          <cell r="V68">
            <v>0.53460889138998313</v>
          </cell>
          <cell r="W68" t="str">
            <v>Market</v>
          </cell>
          <cell r="X68" t="str">
            <v>Floors 6-15</v>
          </cell>
          <cell r="Y68">
            <v>0</v>
          </cell>
          <cell r="AC68" t="str">
            <v>Cooper Roberts Research, Inc.30-085040817</v>
          </cell>
        </row>
        <row r="69">
          <cell r="B69">
            <v>0</v>
          </cell>
          <cell r="O69">
            <v>42644</v>
          </cell>
          <cell r="Q69">
            <v>37.001278772378519</v>
          </cell>
          <cell r="AC69">
            <v>0</v>
          </cell>
        </row>
        <row r="70">
          <cell r="B70">
            <v>0</v>
          </cell>
          <cell r="O70">
            <v>43009</v>
          </cell>
          <cell r="Q70">
            <v>37.998721227621481</v>
          </cell>
          <cell r="AC70">
            <v>0</v>
          </cell>
        </row>
        <row r="71">
          <cell r="B71">
            <v>0</v>
          </cell>
          <cell r="AC71">
            <v>0</v>
          </cell>
        </row>
        <row r="72">
          <cell r="B72">
            <v>16</v>
          </cell>
          <cell r="E72" t="str">
            <v>575MarketCenterOM (1)</v>
          </cell>
          <cell r="F72" t="str">
            <v>Bank of SF</v>
          </cell>
          <cell r="G72" t="str">
            <v>Contract</v>
          </cell>
          <cell r="H72" t="str">
            <v>30-0900</v>
          </cell>
          <cell r="I72">
            <v>41153</v>
          </cell>
          <cell r="J72">
            <v>44804</v>
          </cell>
          <cell r="K72">
            <v>9000</v>
          </cell>
          <cell r="M72" t="e">
            <v>#VALUE!</v>
          </cell>
          <cell r="O72">
            <v>42552</v>
          </cell>
          <cell r="P72">
            <v>9000</v>
          </cell>
          <cell r="Q72">
            <v>40.00266666666667</v>
          </cell>
          <cell r="R72">
            <v>360024</v>
          </cell>
          <cell r="S72" t="str">
            <v>BY 2012</v>
          </cell>
          <cell r="T72">
            <v>46</v>
          </cell>
          <cell r="U72">
            <v>80</v>
          </cell>
          <cell r="V72">
            <v>0.57499999999999996</v>
          </cell>
          <cell r="W72" t="str">
            <v>Market</v>
          </cell>
          <cell r="X72" t="str">
            <v>Floors 6-15</v>
          </cell>
          <cell r="Y72">
            <v>0</v>
          </cell>
          <cell r="AC72" t="str">
            <v>Bank of SF30-090041153</v>
          </cell>
        </row>
        <row r="73">
          <cell r="B73">
            <v>0</v>
          </cell>
          <cell r="O73">
            <v>42614</v>
          </cell>
          <cell r="Q73">
            <v>41.003999999999998</v>
          </cell>
          <cell r="AC73">
            <v>0</v>
          </cell>
        </row>
        <row r="74">
          <cell r="B74">
            <v>0</v>
          </cell>
          <cell r="O74">
            <v>42979</v>
          </cell>
          <cell r="Q74">
            <v>42.003999999999998</v>
          </cell>
          <cell r="AC74">
            <v>0</v>
          </cell>
        </row>
        <row r="75">
          <cell r="B75">
            <v>0</v>
          </cell>
          <cell r="O75">
            <v>43344</v>
          </cell>
          <cell r="Q75">
            <v>43.003999999999998</v>
          </cell>
          <cell r="AC75">
            <v>0</v>
          </cell>
        </row>
        <row r="76">
          <cell r="B76">
            <v>0</v>
          </cell>
          <cell r="O76">
            <v>43709</v>
          </cell>
          <cell r="Q76">
            <v>44.003999999999998</v>
          </cell>
          <cell r="AC76">
            <v>0</v>
          </cell>
        </row>
        <row r="77">
          <cell r="B77">
            <v>0</v>
          </cell>
          <cell r="O77">
            <v>44075</v>
          </cell>
          <cell r="Q77">
            <v>45.003999999999998</v>
          </cell>
          <cell r="AC77">
            <v>0</v>
          </cell>
        </row>
        <row r="78">
          <cell r="B78">
            <v>0</v>
          </cell>
          <cell r="O78">
            <v>44440</v>
          </cell>
          <cell r="Q78">
            <v>46.003999999999998</v>
          </cell>
          <cell r="AC78">
            <v>0</v>
          </cell>
        </row>
        <row r="79">
          <cell r="B79">
            <v>0</v>
          </cell>
          <cell r="AC79">
            <v>0</v>
          </cell>
        </row>
        <row r="80">
          <cell r="B80">
            <v>17</v>
          </cell>
          <cell r="E80" t="str">
            <v>575MarketCenterOM (1)</v>
          </cell>
          <cell r="F80" t="str">
            <v>Bank of SF</v>
          </cell>
          <cell r="G80" t="str">
            <v>Contract</v>
          </cell>
          <cell r="H80" t="str">
            <v>30-0900A</v>
          </cell>
          <cell r="I80">
            <v>42248</v>
          </cell>
          <cell r="J80">
            <v>44804</v>
          </cell>
          <cell r="K80">
            <v>1608</v>
          </cell>
          <cell r="M80" t="e">
            <v>#VALUE!</v>
          </cell>
          <cell r="O80">
            <v>42552</v>
          </cell>
          <cell r="P80">
            <v>1608</v>
          </cell>
          <cell r="Q80">
            <v>40</v>
          </cell>
          <cell r="R80">
            <v>64320</v>
          </cell>
          <cell r="S80" t="str">
            <v>BY 2012</v>
          </cell>
          <cell r="T80">
            <v>46.01</v>
          </cell>
          <cell r="U80">
            <v>80</v>
          </cell>
          <cell r="V80">
            <v>0.575125</v>
          </cell>
          <cell r="W80" t="str">
            <v>Market</v>
          </cell>
          <cell r="X80" t="str">
            <v>Floors 6-15</v>
          </cell>
          <cell r="Y80">
            <v>0</v>
          </cell>
          <cell r="AC80" t="str">
            <v>Bank of SF30-0900A42248</v>
          </cell>
        </row>
        <row r="81">
          <cell r="B81">
            <v>0</v>
          </cell>
          <cell r="O81">
            <v>42614</v>
          </cell>
          <cell r="Q81">
            <v>41</v>
          </cell>
          <cell r="AC81">
            <v>0</v>
          </cell>
        </row>
        <row r="82">
          <cell r="B82">
            <v>0</v>
          </cell>
          <cell r="O82">
            <v>42979</v>
          </cell>
          <cell r="Q82">
            <v>42</v>
          </cell>
          <cell r="AC82">
            <v>0</v>
          </cell>
        </row>
        <row r="83">
          <cell r="B83">
            <v>0</v>
          </cell>
          <cell r="O83">
            <v>43344</v>
          </cell>
          <cell r="Q83">
            <v>43</v>
          </cell>
          <cell r="AC83">
            <v>0</v>
          </cell>
        </row>
        <row r="84">
          <cell r="B84">
            <v>0</v>
          </cell>
          <cell r="O84">
            <v>43709</v>
          </cell>
          <cell r="Q84">
            <v>44</v>
          </cell>
          <cell r="AC84">
            <v>0</v>
          </cell>
        </row>
        <row r="85">
          <cell r="B85">
            <v>0</v>
          </cell>
          <cell r="O85">
            <v>44075</v>
          </cell>
          <cell r="Q85">
            <v>45</v>
          </cell>
          <cell r="AC85">
            <v>0</v>
          </cell>
        </row>
        <row r="86">
          <cell r="B86">
            <v>0</v>
          </cell>
          <cell r="O86">
            <v>44440</v>
          </cell>
          <cell r="Q86">
            <v>46.007462686567166</v>
          </cell>
          <cell r="AC86">
            <v>0</v>
          </cell>
        </row>
        <row r="87">
          <cell r="B87">
            <v>0</v>
          </cell>
          <cell r="AC87">
            <v>0</v>
          </cell>
        </row>
        <row r="88">
          <cell r="B88">
            <v>18</v>
          </cell>
          <cell r="E88" t="str">
            <v>575MarketCenterOM (1)</v>
          </cell>
          <cell r="F88" t="str">
            <v>Bank of SF</v>
          </cell>
          <cell r="G88" t="str">
            <v>Contract</v>
          </cell>
          <cell r="H88" t="str">
            <v>30-0900B</v>
          </cell>
          <cell r="I88">
            <v>41699</v>
          </cell>
          <cell r="J88">
            <v>44804</v>
          </cell>
          <cell r="K88">
            <v>1500</v>
          </cell>
          <cell r="M88" t="e">
            <v>#VALUE!</v>
          </cell>
          <cell r="O88">
            <v>42552</v>
          </cell>
          <cell r="P88">
            <v>1500</v>
          </cell>
          <cell r="Q88">
            <v>40</v>
          </cell>
          <cell r="R88">
            <v>60000</v>
          </cell>
          <cell r="S88" t="str">
            <v>BY 2012</v>
          </cell>
          <cell r="T88">
            <v>46</v>
          </cell>
          <cell r="U88">
            <v>80</v>
          </cell>
          <cell r="V88">
            <v>0.57499999999999996</v>
          </cell>
          <cell r="W88" t="str">
            <v>Market</v>
          </cell>
          <cell r="X88" t="str">
            <v>Floors 6-15</v>
          </cell>
          <cell r="Y88">
            <v>0</v>
          </cell>
          <cell r="AC88" t="str">
            <v>Bank of SF30-0900B41699</v>
          </cell>
        </row>
        <row r="89">
          <cell r="B89">
            <v>0</v>
          </cell>
          <cell r="O89">
            <v>42614</v>
          </cell>
          <cell r="Q89">
            <v>41</v>
          </cell>
          <cell r="AC89">
            <v>0</v>
          </cell>
        </row>
        <row r="90">
          <cell r="B90">
            <v>0</v>
          </cell>
          <cell r="O90">
            <v>42979</v>
          </cell>
          <cell r="Q90">
            <v>42</v>
          </cell>
          <cell r="AC90">
            <v>0</v>
          </cell>
        </row>
        <row r="91">
          <cell r="B91">
            <v>0</v>
          </cell>
          <cell r="O91">
            <v>43344</v>
          </cell>
          <cell r="Q91">
            <v>43</v>
          </cell>
          <cell r="AC91">
            <v>0</v>
          </cell>
        </row>
        <row r="92">
          <cell r="B92">
            <v>0</v>
          </cell>
          <cell r="O92">
            <v>43709</v>
          </cell>
          <cell r="Q92">
            <v>44</v>
          </cell>
          <cell r="AC92">
            <v>0</v>
          </cell>
        </row>
        <row r="93">
          <cell r="B93">
            <v>0</v>
          </cell>
          <cell r="O93">
            <v>44075</v>
          </cell>
          <cell r="Q93">
            <v>45</v>
          </cell>
          <cell r="AC93">
            <v>0</v>
          </cell>
        </row>
        <row r="94">
          <cell r="B94">
            <v>0</v>
          </cell>
          <cell r="O94">
            <v>44440</v>
          </cell>
          <cell r="Q94">
            <v>46</v>
          </cell>
          <cell r="AC94">
            <v>0</v>
          </cell>
        </row>
        <row r="95">
          <cell r="B95">
            <v>0</v>
          </cell>
          <cell r="AC95">
            <v>0</v>
          </cell>
        </row>
        <row r="96">
          <cell r="B96">
            <v>19</v>
          </cell>
          <cell r="E96" t="str">
            <v>575MarketCenterOM (1)</v>
          </cell>
          <cell r="F96" t="str">
            <v>*VACANT</v>
          </cell>
          <cell r="G96" t="str">
            <v>Speculative</v>
          </cell>
          <cell r="H96" t="str">
            <v>30-1000</v>
          </cell>
          <cell r="I96">
            <v>43070</v>
          </cell>
          <cell r="J96">
            <v>44895</v>
          </cell>
          <cell r="K96">
            <v>12037</v>
          </cell>
          <cell r="M96" t="str">
            <v> </v>
          </cell>
          <cell r="O96">
            <v>43070</v>
          </cell>
          <cell r="P96">
            <v>12037</v>
          </cell>
          <cell r="Q96">
            <v>69.010218492979973</v>
          </cell>
          <cell r="S96" t="str">
            <v>Std BY</v>
          </cell>
          <cell r="T96">
            <v>77.67</v>
          </cell>
          <cell r="U96">
            <v>80</v>
          </cell>
          <cell r="V96">
            <v>0.97087500000000004</v>
          </cell>
          <cell r="W96" t="str">
            <v>Market</v>
          </cell>
          <cell r="X96" t="str">
            <v>Floors 6-15</v>
          </cell>
          <cell r="Y96">
            <v>0</v>
          </cell>
          <cell r="AC96" t="str">
            <v>*VACANT30-100043070</v>
          </cell>
        </row>
        <row r="97">
          <cell r="B97">
            <v>0</v>
          </cell>
          <cell r="O97">
            <v>43435</v>
          </cell>
          <cell r="Q97">
            <v>71.079837168729753</v>
          </cell>
          <cell r="AC97">
            <v>0</v>
          </cell>
        </row>
        <row r="98">
          <cell r="B98">
            <v>0</v>
          </cell>
          <cell r="O98">
            <v>43800</v>
          </cell>
          <cell r="Q98">
            <v>73.213259117720369</v>
          </cell>
          <cell r="AC98">
            <v>0</v>
          </cell>
        </row>
        <row r="99">
          <cell r="B99">
            <v>0</v>
          </cell>
          <cell r="O99">
            <v>44166</v>
          </cell>
          <cell r="Q99">
            <v>75.410484339951822</v>
          </cell>
          <cell r="AC99">
            <v>0</v>
          </cell>
        </row>
        <row r="100">
          <cell r="B100">
            <v>0</v>
          </cell>
          <cell r="O100">
            <v>44531</v>
          </cell>
          <cell r="Q100">
            <v>77.670515909279715</v>
          </cell>
          <cell r="AC100">
            <v>0</v>
          </cell>
        </row>
        <row r="101">
          <cell r="B101">
            <v>0</v>
          </cell>
          <cell r="AC101">
            <v>0</v>
          </cell>
        </row>
        <row r="102">
          <cell r="B102">
            <v>20</v>
          </cell>
          <cell r="E102" t="str">
            <v>575MarketCenterOM (1)</v>
          </cell>
          <cell r="F102" t="str">
            <v>Trifacta Inc.</v>
          </cell>
          <cell r="G102" t="str">
            <v>Contract</v>
          </cell>
          <cell r="H102" t="str">
            <v>30-1100</v>
          </cell>
          <cell r="I102">
            <v>41722</v>
          </cell>
          <cell r="J102">
            <v>43555</v>
          </cell>
          <cell r="K102">
            <v>12108</v>
          </cell>
          <cell r="M102" t="e">
            <v>#VALUE!</v>
          </cell>
          <cell r="O102">
            <v>42552</v>
          </cell>
          <cell r="P102">
            <v>12108</v>
          </cell>
          <cell r="Q102">
            <v>57.500495540138751</v>
          </cell>
          <cell r="R102">
            <v>696216</v>
          </cell>
          <cell r="S102" t="str">
            <v>BY 2014</v>
          </cell>
          <cell r="T102">
            <v>59.5</v>
          </cell>
          <cell r="U102">
            <v>73.209999999999994</v>
          </cell>
          <cell r="V102">
            <v>0.81273050129763702</v>
          </cell>
          <cell r="W102" t="str">
            <v>Market</v>
          </cell>
          <cell r="X102" t="str">
            <v>Floors 6-15</v>
          </cell>
          <cell r="Y102">
            <v>0</v>
          </cell>
          <cell r="AC102" t="str">
            <v>Trifacta Inc.30-110041722</v>
          </cell>
        </row>
        <row r="103">
          <cell r="B103">
            <v>0</v>
          </cell>
          <cell r="O103">
            <v>42826</v>
          </cell>
          <cell r="Q103">
            <v>58.500495540138751</v>
          </cell>
          <cell r="AC103">
            <v>0</v>
          </cell>
        </row>
        <row r="104">
          <cell r="B104">
            <v>0</v>
          </cell>
          <cell r="O104">
            <v>43191</v>
          </cell>
          <cell r="Q104">
            <v>59.500495540138751</v>
          </cell>
          <cell r="AC104">
            <v>0</v>
          </cell>
        </row>
        <row r="105">
          <cell r="B105">
            <v>0</v>
          </cell>
          <cell r="AC105">
            <v>0</v>
          </cell>
        </row>
        <row r="106">
          <cell r="B106">
            <v>21</v>
          </cell>
          <cell r="E106" t="str">
            <v>575MarketCenterOM (1)</v>
          </cell>
          <cell r="F106" t="str">
            <v>Lewis P.R. Inc.</v>
          </cell>
          <cell r="G106" t="str">
            <v>Contract</v>
          </cell>
          <cell r="H106" t="str">
            <v>30-1200</v>
          </cell>
          <cell r="I106">
            <v>41000</v>
          </cell>
          <cell r="J106">
            <v>43190</v>
          </cell>
          <cell r="K106">
            <v>12109</v>
          </cell>
          <cell r="M106" t="e">
            <v>#VALUE!</v>
          </cell>
          <cell r="O106">
            <v>42552</v>
          </cell>
          <cell r="P106">
            <v>12109</v>
          </cell>
          <cell r="Q106">
            <v>42.499958708398715</v>
          </cell>
          <cell r="R106">
            <v>514632</v>
          </cell>
          <cell r="S106" t="str">
            <v>BY 2012</v>
          </cell>
          <cell r="T106">
            <v>43.5</v>
          </cell>
          <cell r="U106">
            <v>71.08</v>
          </cell>
          <cell r="V106">
            <v>0.6119864940911649</v>
          </cell>
          <cell r="W106" t="str">
            <v>Market</v>
          </cell>
          <cell r="X106" t="str">
            <v>Floors 6-15</v>
          </cell>
          <cell r="Y106">
            <v>0</v>
          </cell>
          <cell r="AC106" t="str">
            <v>Lewis P.R. Inc.30-120041000</v>
          </cell>
        </row>
        <row r="107">
          <cell r="B107">
            <v>0</v>
          </cell>
          <cell r="O107">
            <v>42826</v>
          </cell>
          <cell r="Q107">
            <v>43.499876125196138</v>
          </cell>
          <cell r="AC107">
            <v>0</v>
          </cell>
        </row>
        <row r="108">
          <cell r="B108">
            <v>0</v>
          </cell>
          <cell r="AC108">
            <v>0</v>
          </cell>
        </row>
        <row r="109">
          <cell r="B109">
            <v>22</v>
          </cell>
          <cell r="E109" t="str">
            <v>575MarketCenterOM (1)</v>
          </cell>
          <cell r="F109" t="str">
            <v>Namely</v>
          </cell>
          <cell r="G109" t="str">
            <v>Contract</v>
          </cell>
          <cell r="H109" t="str">
            <v>30-1300</v>
          </cell>
          <cell r="I109">
            <v>42491</v>
          </cell>
          <cell r="J109">
            <v>45077</v>
          </cell>
          <cell r="K109">
            <v>12037</v>
          </cell>
          <cell r="M109" t="e">
            <v>#VALUE!</v>
          </cell>
          <cell r="O109">
            <v>42552</v>
          </cell>
          <cell r="P109">
            <v>12037</v>
          </cell>
          <cell r="Q109">
            <v>71.000083077178701</v>
          </cell>
          <cell r="R109">
            <v>854628</v>
          </cell>
          <cell r="S109" t="str">
            <v>Std BY</v>
          </cell>
          <cell r="T109">
            <v>87.32</v>
          </cell>
          <cell r="U109">
            <v>82.4</v>
          </cell>
          <cell r="V109">
            <v>1.0597087378640775</v>
          </cell>
          <cell r="W109" t="str">
            <v>Market</v>
          </cell>
          <cell r="X109" t="str">
            <v>Floors 6-15</v>
          </cell>
          <cell r="Y109">
            <v>0</v>
          </cell>
          <cell r="AC109" t="str">
            <v>Namely30-130042491</v>
          </cell>
        </row>
        <row r="110">
          <cell r="B110">
            <v>0</v>
          </cell>
          <cell r="O110">
            <v>42856</v>
          </cell>
          <cell r="Q110">
            <v>73.129517321591763</v>
          </cell>
          <cell r="AC110">
            <v>0</v>
          </cell>
        </row>
        <row r="111">
          <cell r="B111">
            <v>0</v>
          </cell>
          <cell r="O111">
            <v>43221</v>
          </cell>
          <cell r="Q111">
            <v>75.324748691534438</v>
          </cell>
          <cell r="AC111">
            <v>0</v>
          </cell>
        </row>
        <row r="112">
          <cell r="B112">
            <v>0</v>
          </cell>
          <cell r="O112">
            <v>43586</v>
          </cell>
          <cell r="Q112">
            <v>77.58378333471795</v>
          </cell>
          <cell r="AC112">
            <v>0</v>
          </cell>
        </row>
        <row r="113">
          <cell r="B113">
            <v>0</v>
          </cell>
          <cell r="O113">
            <v>43952</v>
          </cell>
          <cell r="Q113">
            <v>79.910608955719866</v>
          </cell>
          <cell r="AC113">
            <v>0</v>
          </cell>
        </row>
        <row r="114">
          <cell r="B114">
            <v>0</v>
          </cell>
          <cell r="O114">
            <v>44317</v>
          </cell>
          <cell r="Q114">
            <v>82.308216332973331</v>
          </cell>
          <cell r="AC114">
            <v>0</v>
          </cell>
        </row>
        <row r="115">
          <cell r="B115">
            <v>0</v>
          </cell>
          <cell r="O115">
            <v>44682</v>
          </cell>
          <cell r="Q115">
            <v>84.778599318767135</v>
          </cell>
          <cell r="AC115">
            <v>0</v>
          </cell>
        </row>
        <row r="116">
          <cell r="B116">
            <v>0</v>
          </cell>
          <cell r="O116">
            <v>45047</v>
          </cell>
          <cell r="Q116">
            <v>87.321757913101266</v>
          </cell>
          <cell r="AC116">
            <v>0</v>
          </cell>
        </row>
        <row r="117">
          <cell r="B117">
            <v>0</v>
          </cell>
          <cell r="AC117">
            <v>0</v>
          </cell>
        </row>
        <row r="118">
          <cell r="B118">
            <v>23</v>
          </cell>
          <cell r="E118" t="str">
            <v>575MarketCenterOM (1)</v>
          </cell>
          <cell r="F118" t="str">
            <v>TIBCO Software, Inc.</v>
          </cell>
          <cell r="G118" t="str">
            <v>Contract</v>
          </cell>
          <cell r="H118" t="str">
            <v>30-1400</v>
          </cell>
          <cell r="I118">
            <v>40725</v>
          </cell>
          <cell r="J118">
            <v>43496</v>
          </cell>
          <cell r="K118">
            <v>12108</v>
          </cell>
          <cell r="M118" t="e">
            <v>#VALUE!</v>
          </cell>
          <cell r="O118">
            <v>42552</v>
          </cell>
          <cell r="P118">
            <v>12108</v>
          </cell>
          <cell r="Q118">
            <v>38</v>
          </cell>
          <cell r="R118">
            <v>460104</v>
          </cell>
          <cell r="S118" t="str">
            <v>BY 2012</v>
          </cell>
          <cell r="T118">
            <v>38</v>
          </cell>
          <cell r="U118">
            <v>73.209999999999994</v>
          </cell>
          <cell r="V118">
            <v>0.51905477393798671</v>
          </cell>
          <cell r="W118" t="str">
            <v>Reabsorb</v>
          </cell>
          <cell r="X118" t="str">
            <v>Floors 6-15</v>
          </cell>
          <cell r="Y118">
            <v>0</v>
          </cell>
          <cell r="AC118" t="str">
            <v>TIBCO Software, Inc.30-140040725</v>
          </cell>
        </row>
        <row r="119">
          <cell r="B119">
            <v>0</v>
          </cell>
          <cell r="AC119">
            <v>0</v>
          </cell>
        </row>
        <row r="120">
          <cell r="B120">
            <v>24</v>
          </cell>
          <cell r="E120" t="str">
            <v>575MarketCenterOM (1)</v>
          </cell>
          <cell r="F120" t="str">
            <v>TIBCO Software, Inc.</v>
          </cell>
          <cell r="G120" t="str">
            <v>Contract</v>
          </cell>
          <cell r="H120" t="str">
            <v>30-1500</v>
          </cell>
          <cell r="I120">
            <v>40725</v>
          </cell>
          <cell r="J120">
            <v>43496</v>
          </cell>
          <cell r="K120">
            <v>7518</v>
          </cell>
          <cell r="M120" t="e">
            <v>#VALUE!</v>
          </cell>
          <cell r="O120">
            <v>42552</v>
          </cell>
          <cell r="P120">
            <v>7518</v>
          </cell>
          <cell r="Q120">
            <v>41.000798084596966</v>
          </cell>
          <cell r="R120">
            <v>308244</v>
          </cell>
          <cell r="S120" t="str">
            <v>BY 2013</v>
          </cell>
          <cell r="T120">
            <v>41</v>
          </cell>
          <cell r="U120">
            <v>73.209999999999994</v>
          </cell>
          <cell r="V120">
            <v>0.56003278240677512</v>
          </cell>
          <cell r="W120" t="str">
            <v>Market</v>
          </cell>
          <cell r="X120" t="str">
            <v>Floors 6-15</v>
          </cell>
          <cell r="Y120">
            <v>0</v>
          </cell>
          <cell r="AC120" t="str">
            <v>TIBCO Software, Inc.30-150040725</v>
          </cell>
        </row>
        <row r="121">
          <cell r="B121">
            <v>0</v>
          </cell>
          <cell r="AC121">
            <v>0</v>
          </cell>
        </row>
        <row r="122">
          <cell r="B122">
            <v>25</v>
          </cell>
          <cell r="E122" t="str">
            <v>575MarketCenterOM (1)</v>
          </cell>
          <cell r="F122" t="str">
            <v>TIBCO Software, Inc.</v>
          </cell>
          <cell r="G122" t="str">
            <v>Contract</v>
          </cell>
          <cell r="H122" t="str">
            <v>30-1550</v>
          </cell>
          <cell r="I122">
            <v>40725</v>
          </cell>
          <cell r="J122">
            <v>43496</v>
          </cell>
          <cell r="K122">
            <v>4592</v>
          </cell>
          <cell r="M122" t="e">
            <v>#VALUE!</v>
          </cell>
          <cell r="O122">
            <v>42552</v>
          </cell>
          <cell r="P122">
            <v>4592</v>
          </cell>
          <cell r="Q122">
            <v>37.999128919860624</v>
          </cell>
          <cell r="R122">
            <v>174492</v>
          </cell>
          <cell r="S122" t="str">
            <v>BY 2012</v>
          </cell>
          <cell r="T122">
            <v>38</v>
          </cell>
          <cell r="U122">
            <v>73.209999999999994</v>
          </cell>
          <cell r="V122">
            <v>0.51905477393798671</v>
          </cell>
          <cell r="W122" t="str">
            <v>Market</v>
          </cell>
          <cell r="X122" t="str">
            <v>Floors 6-15</v>
          </cell>
          <cell r="Y122">
            <v>0</v>
          </cell>
          <cell r="AC122" t="str">
            <v>TIBCO Software, Inc.30-155040725</v>
          </cell>
        </row>
        <row r="123">
          <cell r="B123">
            <v>0</v>
          </cell>
          <cell r="AC123">
            <v>0</v>
          </cell>
        </row>
        <row r="124">
          <cell r="B124">
            <v>26</v>
          </cell>
          <cell r="E124" t="str">
            <v>575MarketCenterOM (1)</v>
          </cell>
          <cell r="F124" t="str">
            <v>Waggener Edstrom Worldwide, In</v>
          </cell>
          <cell r="G124" t="str">
            <v>Contract</v>
          </cell>
          <cell r="H124" t="str">
            <v>30-1600</v>
          </cell>
          <cell r="I124">
            <v>40969</v>
          </cell>
          <cell r="J124">
            <v>42794</v>
          </cell>
          <cell r="K124">
            <v>5779</v>
          </cell>
          <cell r="M124" t="e">
            <v>#VALUE!</v>
          </cell>
          <cell r="O124">
            <v>42552</v>
          </cell>
          <cell r="P124">
            <v>5779</v>
          </cell>
          <cell r="Q124">
            <v>44.999480879044818</v>
          </cell>
          <cell r="R124">
            <v>260052</v>
          </cell>
          <cell r="S124" t="str">
            <v>BY 2012</v>
          </cell>
          <cell r="T124">
            <v>45</v>
          </cell>
          <cell r="U124">
            <v>72.099999999999994</v>
          </cell>
          <cell r="V124">
            <v>0.62413314840499312</v>
          </cell>
          <cell r="W124" t="str">
            <v>Market</v>
          </cell>
          <cell r="X124" t="str">
            <v>Floors 16-21</v>
          </cell>
          <cell r="Y124">
            <v>0</v>
          </cell>
          <cell r="AC124" t="str">
            <v>Waggener Edstrom Worldwide, In30-160040969</v>
          </cell>
        </row>
        <row r="125">
          <cell r="B125">
            <v>0</v>
          </cell>
          <cell r="AC125">
            <v>0</v>
          </cell>
        </row>
        <row r="126">
          <cell r="B126">
            <v>27</v>
          </cell>
          <cell r="E126" t="str">
            <v>575MarketCenterOM (1)</v>
          </cell>
          <cell r="F126" t="str">
            <v>Telstra</v>
          </cell>
          <cell r="G126" t="str">
            <v>Contract</v>
          </cell>
          <cell r="H126" t="str">
            <v>30-1650</v>
          </cell>
          <cell r="I126">
            <v>41365</v>
          </cell>
          <cell r="J126">
            <v>43190</v>
          </cell>
          <cell r="K126">
            <v>6330</v>
          </cell>
          <cell r="M126" t="e">
            <v>#VALUE!</v>
          </cell>
          <cell r="O126">
            <v>42552</v>
          </cell>
          <cell r="P126">
            <v>6330</v>
          </cell>
          <cell r="Q126">
            <v>49.000947867298578</v>
          </cell>
          <cell r="R126">
            <v>310176</v>
          </cell>
          <cell r="S126" t="str">
            <v>BY 2013</v>
          </cell>
          <cell r="T126">
            <v>50</v>
          </cell>
          <cell r="U126">
            <v>74.260000000000005</v>
          </cell>
          <cell r="V126">
            <v>0.67330999192028007</v>
          </cell>
          <cell r="W126" t="str">
            <v>Market</v>
          </cell>
          <cell r="X126" t="str">
            <v>Floors 16-21</v>
          </cell>
          <cell r="Y126">
            <v>0</v>
          </cell>
          <cell r="AC126" t="str">
            <v>Telstra30-165041365</v>
          </cell>
        </row>
        <row r="127">
          <cell r="B127">
            <v>0</v>
          </cell>
          <cell r="O127">
            <v>42826</v>
          </cell>
          <cell r="Q127">
            <v>50</v>
          </cell>
          <cell r="AC127">
            <v>0</v>
          </cell>
        </row>
        <row r="128">
          <cell r="B128">
            <v>0</v>
          </cell>
          <cell r="AC128">
            <v>0</v>
          </cell>
        </row>
        <row r="129">
          <cell r="B129">
            <v>28</v>
          </cell>
          <cell r="E129" t="str">
            <v>575MarketCenterOM (1)</v>
          </cell>
          <cell r="F129" t="str">
            <v>Villarreal Hutner</v>
          </cell>
          <cell r="G129" t="str">
            <v>Contract</v>
          </cell>
          <cell r="H129" t="str">
            <v>30-1700</v>
          </cell>
          <cell r="I129">
            <v>41365</v>
          </cell>
          <cell r="J129">
            <v>43890</v>
          </cell>
          <cell r="K129">
            <v>5727</v>
          </cell>
          <cell r="M129" t="e">
            <v>#VALUE!</v>
          </cell>
          <cell r="O129">
            <v>42552</v>
          </cell>
          <cell r="P129">
            <v>5727</v>
          </cell>
          <cell r="Q129">
            <v>47.698271346254586</v>
          </cell>
          <cell r="R129">
            <v>273168</v>
          </cell>
          <cell r="S129" t="str">
            <v>BY 2013</v>
          </cell>
          <cell r="T129">
            <v>50.68</v>
          </cell>
          <cell r="U129">
            <v>78.790000000000006</v>
          </cell>
          <cell r="V129">
            <v>0.64322883614671911</v>
          </cell>
          <cell r="W129" t="str">
            <v>Market</v>
          </cell>
          <cell r="X129" t="str">
            <v>Floors 16-21</v>
          </cell>
          <cell r="Y129">
            <v>0</v>
          </cell>
          <cell r="AC129" t="str">
            <v>Villarreal Hutner30-170041365</v>
          </cell>
        </row>
        <row r="130">
          <cell r="B130">
            <v>0</v>
          </cell>
          <cell r="O130">
            <v>42795</v>
          </cell>
          <cell r="Q130">
            <v>48.691461498166582</v>
          </cell>
          <cell r="AC130">
            <v>0</v>
          </cell>
        </row>
        <row r="131">
          <cell r="B131">
            <v>0</v>
          </cell>
          <cell r="O131">
            <v>43160</v>
          </cell>
          <cell r="Q131">
            <v>49.686746987951807</v>
          </cell>
          <cell r="AC131">
            <v>0</v>
          </cell>
        </row>
        <row r="132">
          <cell r="B132">
            <v>0</v>
          </cell>
          <cell r="O132">
            <v>43525</v>
          </cell>
          <cell r="Q132">
            <v>50.679937139863803</v>
          </cell>
          <cell r="AC132">
            <v>0</v>
          </cell>
        </row>
        <row r="133">
          <cell r="B133">
            <v>0</v>
          </cell>
          <cell r="AC133">
            <v>0</v>
          </cell>
        </row>
        <row r="134">
          <cell r="B134">
            <v>29</v>
          </cell>
          <cell r="E134" t="str">
            <v>575MarketCenterOM (1)</v>
          </cell>
          <cell r="F134" t="str">
            <v>LiveRail, Inc.</v>
          </cell>
          <cell r="G134" t="str">
            <v>Contract</v>
          </cell>
          <cell r="H134" t="str">
            <v>30-1750</v>
          </cell>
          <cell r="I134">
            <v>41122</v>
          </cell>
          <cell r="J134">
            <v>42947</v>
          </cell>
          <cell r="K134">
            <v>6459</v>
          </cell>
          <cell r="M134" t="e">
            <v>#VALUE!</v>
          </cell>
          <cell r="O134">
            <v>42552</v>
          </cell>
          <cell r="P134">
            <v>6459</v>
          </cell>
          <cell r="Q134">
            <v>47.500232234091968</v>
          </cell>
          <cell r="R134">
            <v>306804</v>
          </cell>
          <cell r="S134" t="str">
            <v>BY 2012</v>
          </cell>
          <cell r="T134">
            <v>48.5</v>
          </cell>
          <cell r="U134">
            <v>72.099999999999994</v>
          </cell>
          <cell r="V134">
            <v>0.67267683772538145</v>
          </cell>
          <cell r="W134" t="str">
            <v>Market</v>
          </cell>
          <cell r="X134" t="str">
            <v>Floors 16-21</v>
          </cell>
          <cell r="Y134">
            <v>0</v>
          </cell>
          <cell r="AC134" t="str">
            <v>LiveRail, Inc.30-175041122</v>
          </cell>
        </row>
        <row r="135">
          <cell r="B135">
            <v>0</v>
          </cell>
          <cell r="O135">
            <v>42583</v>
          </cell>
          <cell r="Q135">
            <v>48.499767765908032</v>
          </cell>
          <cell r="AC135">
            <v>0</v>
          </cell>
        </row>
        <row r="136">
          <cell r="B136">
            <v>0</v>
          </cell>
          <cell r="AC136">
            <v>0</v>
          </cell>
        </row>
        <row r="137">
          <cell r="B137">
            <v>30</v>
          </cell>
          <cell r="E137" t="str">
            <v>575MarketCenterOM (1)</v>
          </cell>
          <cell r="F137" t="str">
            <v>Commonwealth of Australia</v>
          </cell>
          <cell r="G137" t="str">
            <v>Contract</v>
          </cell>
          <cell r="H137" t="str">
            <v>30-1800</v>
          </cell>
          <cell r="I137">
            <v>40269</v>
          </cell>
          <cell r="J137">
            <v>42521</v>
          </cell>
          <cell r="K137">
            <v>3999</v>
          </cell>
          <cell r="M137" t="str">
            <v> </v>
          </cell>
          <cell r="S137" t="str">
            <v>Commonwealth (Suite 1800)</v>
          </cell>
          <cell r="T137">
            <v>38.25</v>
          </cell>
          <cell r="U137">
            <v>70</v>
          </cell>
          <cell r="V137">
            <v>0.54642857142857137</v>
          </cell>
          <cell r="W137" t="str">
            <v>Option</v>
          </cell>
          <cell r="X137" t="str">
            <v>Floors 16-21</v>
          </cell>
          <cell r="Y137">
            <v>0</v>
          </cell>
          <cell r="AC137" t="str">
            <v>Commonwealth of Australia30-180040269</v>
          </cell>
        </row>
        <row r="138">
          <cell r="B138">
            <v>0</v>
          </cell>
          <cell r="AC138">
            <v>0</v>
          </cell>
        </row>
        <row r="139">
          <cell r="B139">
            <v>31</v>
          </cell>
          <cell r="E139" t="str">
            <v>575MarketCenterOM (1)</v>
          </cell>
          <cell r="F139" t="str">
            <v>Commonwealth of Australia</v>
          </cell>
          <cell r="G139" t="str">
            <v>Contract</v>
          </cell>
          <cell r="H139" t="str">
            <v>30-1800</v>
          </cell>
          <cell r="I139">
            <v>42522</v>
          </cell>
          <cell r="J139">
            <v>44347</v>
          </cell>
          <cell r="K139">
            <v>3975</v>
          </cell>
          <cell r="M139" t="e">
            <v>#VALUE!</v>
          </cell>
          <cell r="O139">
            <v>42552</v>
          </cell>
          <cell r="P139">
            <v>3975</v>
          </cell>
          <cell r="Q139">
            <v>64.999245283018865</v>
          </cell>
          <cell r="R139">
            <v>258372</v>
          </cell>
          <cell r="S139" t="str">
            <v>Commonwealth Renewal (St 1800)</v>
          </cell>
          <cell r="T139">
            <v>73.16</v>
          </cell>
          <cell r="U139">
            <v>81.150000000000006</v>
          </cell>
          <cell r="V139">
            <v>0.90154035736290805</v>
          </cell>
          <cell r="W139" t="str">
            <v>Market</v>
          </cell>
          <cell r="X139" t="str">
            <v>Floors 16-21</v>
          </cell>
          <cell r="Y139">
            <v>0</v>
          </cell>
          <cell r="AC139" t="str">
            <v>Commonwealth of Australia30-180042522</v>
          </cell>
        </row>
        <row r="140">
          <cell r="B140">
            <v>0</v>
          </cell>
          <cell r="O140">
            <v>42887</v>
          </cell>
          <cell r="Q140">
            <v>66.949433962264152</v>
          </cell>
          <cell r="AC140">
            <v>0</v>
          </cell>
        </row>
        <row r="141">
          <cell r="B141">
            <v>0</v>
          </cell>
          <cell r="O141">
            <v>43252</v>
          </cell>
          <cell r="Q141">
            <v>68.959999999999994</v>
          </cell>
          <cell r="AC141">
            <v>0</v>
          </cell>
        </row>
        <row r="142">
          <cell r="B142">
            <v>0</v>
          </cell>
          <cell r="O142">
            <v>43617</v>
          </cell>
          <cell r="Q142">
            <v>71.030943396226419</v>
          </cell>
          <cell r="AC142">
            <v>0</v>
          </cell>
        </row>
        <row r="143">
          <cell r="B143">
            <v>0</v>
          </cell>
          <cell r="O143">
            <v>43983</v>
          </cell>
          <cell r="Q143">
            <v>73.159245283018862</v>
          </cell>
          <cell r="AC143">
            <v>0</v>
          </cell>
        </row>
        <row r="144">
          <cell r="B144">
            <v>0</v>
          </cell>
          <cell r="AC144">
            <v>0</v>
          </cell>
        </row>
        <row r="145">
          <cell r="B145">
            <v>32</v>
          </cell>
          <cell r="E145" t="str">
            <v>575MarketCenterOM (1)</v>
          </cell>
          <cell r="F145" t="str">
            <v>Clayton Partners</v>
          </cell>
          <cell r="G145" t="str">
            <v>Contract</v>
          </cell>
          <cell r="H145" t="str">
            <v>30-1825</v>
          </cell>
          <cell r="I145">
            <v>41334</v>
          </cell>
          <cell r="J145">
            <v>42429</v>
          </cell>
          <cell r="K145">
            <v>1131</v>
          </cell>
          <cell r="M145" t="str">
            <v> </v>
          </cell>
          <cell r="S145" t="str">
            <v>BY 2013</v>
          </cell>
          <cell r="T145">
            <v>41.71</v>
          </cell>
          <cell r="U145">
            <v>70</v>
          </cell>
          <cell r="V145">
            <v>0.59585714285714286</v>
          </cell>
          <cell r="W145" t="str">
            <v>Option</v>
          </cell>
          <cell r="X145" t="str">
            <v>Floors 16-21</v>
          </cell>
          <cell r="Y145">
            <v>0</v>
          </cell>
          <cell r="AC145" t="str">
            <v>Clayton Partners30-182541334</v>
          </cell>
        </row>
        <row r="146">
          <cell r="B146">
            <v>0</v>
          </cell>
          <cell r="AC146">
            <v>0</v>
          </cell>
        </row>
        <row r="147">
          <cell r="B147">
            <v>33</v>
          </cell>
          <cell r="E147" t="str">
            <v>575MarketCenterOM (1)</v>
          </cell>
          <cell r="F147" t="str">
            <v>Clayton Partners</v>
          </cell>
          <cell r="G147" t="str">
            <v>Contract</v>
          </cell>
          <cell r="H147" t="str">
            <v>30-1825</v>
          </cell>
          <cell r="I147">
            <v>42430</v>
          </cell>
          <cell r="J147">
            <v>43069</v>
          </cell>
          <cell r="K147">
            <v>1123</v>
          </cell>
          <cell r="M147" t="e">
            <v>#VALUE!</v>
          </cell>
          <cell r="O147">
            <v>42552</v>
          </cell>
          <cell r="P147">
            <v>1123</v>
          </cell>
          <cell r="Q147">
            <v>65.000890471950129</v>
          </cell>
          <cell r="R147">
            <v>72996</v>
          </cell>
          <cell r="S147" t="str">
            <v>Std BY</v>
          </cell>
          <cell r="T147">
            <v>66.95</v>
          </cell>
          <cell r="U147">
            <v>72.099999999999994</v>
          </cell>
          <cell r="V147">
            <v>0.92857142857142871</v>
          </cell>
          <cell r="W147" t="str">
            <v>Market</v>
          </cell>
          <cell r="X147" t="str">
            <v>Floors 16-21</v>
          </cell>
          <cell r="Y147">
            <v>0</v>
          </cell>
          <cell r="AC147" t="str">
            <v>Clayton Partners30-182542430</v>
          </cell>
        </row>
        <row r="148">
          <cell r="B148">
            <v>0</v>
          </cell>
          <cell r="O148">
            <v>42795</v>
          </cell>
          <cell r="Q148">
            <v>66.945681211041858</v>
          </cell>
          <cell r="AC148">
            <v>0</v>
          </cell>
        </row>
        <row r="149">
          <cell r="B149">
            <v>0</v>
          </cell>
          <cell r="AC149">
            <v>0</v>
          </cell>
        </row>
        <row r="150">
          <cell r="B150">
            <v>34</v>
          </cell>
          <cell r="E150" t="str">
            <v>575MarketCenterOM (1)</v>
          </cell>
          <cell r="F150" t="str">
            <v>CA Wellness Found.</v>
          </cell>
          <cell r="G150" t="str">
            <v>Contract</v>
          </cell>
          <cell r="H150" t="str">
            <v>30-1850</v>
          </cell>
          <cell r="I150">
            <v>41244</v>
          </cell>
          <cell r="J150">
            <v>43069</v>
          </cell>
          <cell r="K150">
            <v>6202</v>
          </cell>
          <cell r="M150" t="e">
            <v>#VALUE!</v>
          </cell>
          <cell r="O150">
            <v>42552</v>
          </cell>
          <cell r="P150">
            <v>6202</v>
          </cell>
          <cell r="Q150">
            <v>42</v>
          </cell>
          <cell r="R150">
            <v>260484</v>
          </cell>
          <cell r="S150" t="str">
            <v>BY 2013</v>
          </cell>
          <cell r="T150">
            <v>43</v>
          </cell>
          <cell r="U150">
            <v>72.099999999999994</v>
          </cell>
          <cell r="V150">
            <v>0.59639389736477122</v>
          </cell>
          <cell r="W150" t="str">
            <v>Market</v>
          </cell>
          <cell r="X150" t="str">
            <v>Floors 16-21</v>
          </cell>
          <cell r="Y150">
            <v>0</v>
          </cell>
          <cell r="AC150" t="str">
            <v>CA Wellness Found.30-185041244</v>
          </cell>
        </row>
        <row r="151">
          <cell r="B151">
            <v>0</v>
          </cell>
          <cell r="O151">
            <v>42705</v>
          </cell>
          <cell r="Q151">
            <v>43.000322476620447</v>
          </cell>
          <cell r="AC151">
            <v>0</v>
          </cell>
        </row>
        <row r="152">
          <cell r="B152">
            <v>0</v>
          </cell>
          <cell r="AC152">
            <v>0</v>
          </cell>
        </row>
        <row r="153">
          <cell r="B153">
            <v>35</v>
          </cell>
          <cell r="E153" t="str">
            <v>575MarketCenterOM (1)</v>
          </cell>
          <cell r="F153" t="str">
            <v>China Daily USA</v>
          </cell>
          <cell r="G153" t="str">
            <v>Contract</v>
          </cell>
          <cell r="H153" t="str">
            <v>30-1875</v>
          </cell>
          <cell r="I153">
            <v>41640</v>
          </cell>
          <cell r="J153">
            <v>43465</v>
          </cell>
          <cell r="K153">
            <v>853</v>
          </cell>
          <cell r="M153" t="e">
            <v>#VALUE!</v>
          </cell>
          <cell r="O153">
            <v>42552</v>
          </cell>
          <cell r="P153">
            <v>853</v>
          </cell>
          <cell r="Q153">
            <v>44.004689331770223</v>
          </cell>
          <cell r="R153">
            <v>37536</v>
          </cell>
          <cell r="S153" t="str">
            <v>BY 2014</v>
          </cell>
          <cell r="T153">
            <v>46</v>
          </cell>
          <cell r="U153">
            <v>74.260000000000005</v>
          </cell>
          <cell r="V153">
            <v>0.61944519256665764</v>
          </cell>
          <cell r="W153" t="str">
            <v>Market</v>
          </cell>
          <cell r="X153" t="str">
            <v>Floors 16-21</v>
          </cell>
          <cell r="Y153">
            <v>0</v>
          </cell>
          <cell r="AC153" t="str">
            <v>China Daily USA30-187541640</v>
          </cell>
        </row>
        <row r="154">
          <cell r="B154">
            <v>0</v>
          </cell>
          <cell r="O154">
            <v>42736</v>
          </cell>
          <cell r="Q154">
            <v>45.003516998827664</v>
          </cell>
          <cell r="AC154">
            <v>0</v>
          </cell>
        </row>
        <row r="155">
          <cell r="B155">
            <v>0</v>
          </cell>
          <cell r="O155">
            <v>43101</v>
          </cell>
          <cell r="Q155">
            <v>46.002344665885111</v>
          </cell>
          <cell r="AC155">
            <v>0</v>
          </cell>
        </row>
        <row r="156">
          <cell r="B156">
            <v>0</v>
          </cell>
          <cell r="AC156">
            <v>0</v>
          </cell>
        </row>
        <row r="157">
          <cell r="B157">
            <v>36</v>
          </cell>
          <cell r="E157" t="str">
            <v>575MarketCenterOM (1)</v>
          </cell>
          <cell r="F157" t="str">
            <v>Judge Group</v>
          </cell>
          <cell r="G157" t="str">
            <v>Contract</v>
          </cell>
          <cell r="H157" t="str">
            <v>30-1900</v>
          </cell>
          <cell r="I157">
            <v>41091</v>
          </cell>
          <cell r="J157">
            <v>42916</v>
          </cell>
          <cell r="K157">
            <v>3773</v>
          </cell>
          <cell r="M157" t="e">
            <v>#VALUE!</v>
          </cell>
          <cell r="O157">
            <v>42552</v>
          </cell>
          <cell r="P157">
            <v>3773</v>
          </cell>
          <cell r="Q157">
            <v>43.00026504108137</v>
          </cell>
          <cell r="R157">
            <v>162240</v>
          </cell>
          <cell r="S157" t="str">
            <v>BY 2012</v>
          </cell>
          <cell r="T157">
            <v>43</v>
          </cell>
          <cell r="U157">
            <v>72.099999999999994</v>
          </cell>
          <cell r="V157">
            <v>0.59639389736477122</v>
          </cell>
          <cell r="W157" t="str">
            <v>Market</v>
          </cell>
          <cell r="X157" t="str">
            <v>Floors 16-21</v>
          </cell>
          <cell r="Y157">
            <v>0</v>
          </cell>
          <cell r="AC157" t="str">
            <v>Judge Group30-190041091</v>
          </cell>
        </row>
        <row r="158">
          <cell r="B158">
            <v>0</v>
          </cell>
          <cell r="AC158">
            <v>0</v>
          </cell>
        </row>
        <row r="159">
          <cell r="B159">
            <v>37</v>
          </cell>
          <cell r="E159" t="str">
            <v>575MarketCenterOM (1)</v>
          </cell>
          <cell r="F159" t="str">
            <v>Decker Communications</v>
          </cell>
          <cell r="G159" t="str">
            <v>Contract</v>
          </cell>
          <cell r="H159" t="str">
            <v>30-1925/1</v>
          </cell>
          <cell r="I159">
            <v>40725</v>
          </cell>
          <cell r="J159">
            <v>42551</v>
          </cell>
          <cell r="K159">
            <v>8389</v>
          </cell>
          <cell r="M159" t="str">
            <v> </v>
          </cell>
          <cell r="S159" t="str">
            <v>BY 2011</v>
          </cell>
          <cell r="T159">
            <v>38</v>
          </cell>
          <cell r="U159">
            <v>70</v>
          </cell>
          <cell r="V159">
            <v>0.54285714285714282</v>
          </cell>
          <cell r="W159" t="str">
            <v>Reabsorb</v>
          </cell>
          <cell r="X159" t="str">
            <v>Floors 16-21</v>
          </cell>
          <cell r="Y159">
            <v>0</v>
          </cell>
          <cell r="AC159" t="str">
            <v>Decker Communications30-1925/140725</v>
          </cell>
        </row>
        <row r="160">
          <cell r="B160">
            <v>0</v>
          </cell>
          <cell r="AC160">
            <v>0</v>
          </cell>
        </row>
        <row r="161">
          <cell r="B161">
            <v>38</v>
          </cell>
          <cell r="E161" t="str">
            <v>575MarketCenterOM (1)</v>
          </cell>
          <cell r="F161" t="str">
            <v>Decker (Renewal)</v>
          </cell>
          <cell r="G161" t="str">
            <v>Contract</v>
          </cell>
          <cell r="H161" t="str">
            <v>30-1925/1</v>
          </cell>
          <cell r="I161">
            <v>42552</v>
          </cell>
          <cell r="J161">
            <v>44377</v>
          </cell>
          <cell r="K161">
            <v>8389</v>
          </cell>
          <cell r="M161" t="e">
            <v>#VALUE!</v>
          </cell>
          <cell r="O161">
            <v>42552</v>
          </cell>
          <cell r="P161">
            <v>8389</v>
          </cell>
          <cell r="Q161">
            <v>70.000238407438317</v>
          </cell>
          <cell r="R161">
            <v>587232</v>
          </cell>
          <cell r="S161" t="str">
            <v>Std BY</v>
          </cell>
          <cell r="T161">
            <v>78.790000000000006</v>
          </cell>
          <cell r="U161">
            <v>81.150000000000006</v>
          </cell>
          <cell r="V161">
            <v>0.97091805298829326</v>
          </cell>
          <cell r="W161" t="str">
            <v>Market</v>
          </cell>
          <cell r="X161" t="str">
            <v>Floors 16-21</v>
          </cell>
          <cell r="Y161">
            <v>0</v>
          </cell>
          <cell r="AC161" t="str">
            <v>Decker (Renewal)30-1925/142552</v>
          </cell>
        </row>
        <row r="162">
          <cell r="B162">
            <v>0</v>
          </cell>
          <cell r="O162">
            <v>42917</v>
          </cell>
          <cell r="Q162">
            <v>72.100131124091078</v>
          </cell>
          <cell r="AC162">
            <v>0</v>
          </cell>
        </row>
        <row r="163">
          <cell r="B163">
            <v>0</v>
          </cell>
          <cell r="O163">
            <v>43282</v>
          </cell>
          <cell r="Q163">
            <v>74.260102515198469</v>
          </cell>
          <cell r="AC163">
            <v>0</v>
          </cell>
        </row>
        <row r="164">
          <cell r="B164">
            <v>0</v>
          </cell>
          <cell r="O164">
            <v>43647</v>
          </cell>
          <cell r="Q164">
            <v>76.490165693169629</v>
          </cell>
          <cell r="AC164">
            <v>0</v>
          </cell>
        </row>
        <row r="165">
          <cell r="B165">
            <v>0</v>
          </cell>
          <cell r="O165">
            <v>44013</v>
          </cell>
          <cell r="Q165">
            <v>78.790320658004532</v>
          </cell>
          <cell r="AC165">
            <v>0</v>
          </cell>
        </row>
        <row r="166">
          <cell r="B166">
            <v>0</v>
          </cell>
          <cell r="AC166">
            <v>0</v>
          </cell>
        </row>
        <row r="167">
          <cell r="B167">
            <v>39</v>
          </cell>
          <cell r="E167" t="str">
            <v>575MarketCenterOM (1)</v>
          </cell>
          <cell r="F167" t="str">
            <v>Bogdan &amp; Frasco</v>
          </cell>
          <cell r="G167" t="str">
            <v>Contract</v>
          </cell>
          <cell r="H167" t="str">
            <v>30-2000</v>
          </cell>
          <cell r="I167">
            <v>42278</v>
          </cell>
          <cell r="J167">
            <v>43434</v>
          </cell>
          <cell r="K167">
            <v>3307</v>
          </cell>
          <cell r="M167" t="e">
            <v>#VALUE!</v>
          </cell>
          <cell r="O167">
            <v>42552</v>
          </cell>
          <cell r="P167">
            <v>3307</v>
          </cell>
          <cell r="Q167">
            <v>56.001209555488359</v>
          </cell>
          <cell r="R167">
            <v>185196</v>
          </cell>
          <cell r="S167" t="str">
            <v>Std BY</v>
          </cell>
          <cell r="T167">
            <v>61.19</v>
          </cell>
          <cell r="U167">
            <v>74.260000000000005</v>
          </cell>
          <cell r="V167">
            <v>0.8239967681120387</v>
          </cell>
          <cell r="W167" t="str">
            <v>Market</v>
          </cell>
          <cell r="X167" t="str">
            <v>Floors 16-21</v>
          </cell>
          <cell r="Y167">
            <v>0</v>
          </cell>
          <cell r="AC167" t="str">
            <v>Bogdan &amp; Frasco30-200042278</v>
          </cell>
        </row>
        <row r="168">
          <cell r="B168">
            <v>0</v>
          </cell>
          <cell r="O168">
            <v>42644</v>
          </cell>
          <cell r="Q168">
            <v>57.681282128817656</v>
          </cell>
          <cell r="AC168">
            <v>0</v>
          </cell>
        </row>
        <row r="169">
          <cell r="B169">
            <v>0</v>
          </cell>
          <cell r="O169">
            <v>43009</v>
          </cell>
          <cell r="Q169">
            <v>59.408527366192921</v>
          </cell>
          <cell r="AC169">
            <v>0</v>
          </cell>
        </row>
        <row r="170">
          <cell r="B170">
            <v>0</v>
          </cell>
          <cell r="O170">
            <v>43374</v>
          </cell>
          <cell r="Q170">
            <v>61.190202600544303</v>
          </cell>
          <cell r="AC170">
            <v>0</v>
          </cell>
        </row>
        <row r="171">
          <cell r="B171">
            <v>0</v>
          </cell>
          <cell r="AC171">
            <v>0</v>
          </cell>
        </row>
        <row r="172">
          <cell r="B172">
            <v>40</v>
          </cell>
          <cell r="E172" t="str">
            <v>575MarketCenterOM (1)</v>
          </cell>
          <cell r="F172" t="str">
            <v>Muddy Waters</v>
          </cell>
          <cell r="G172" t="str">
            <v>Contract</v>
          </cell>
          <cell r="H172" t="str">
            <v>30-2028</v>
          </cell>
          <cell r="I172">
            <v>42248</v>
          </cell>
          <cell r="J172">
            <v>44074</v>
          </cell>
          <cell r="K172">
            <v>2507</v>
          </cell>
          <cell r="M172" t="e">
            <v>#VALUE!</v>
          </cell>
          <cell r="O172">
            <v>42552</v>
          </cell>
          <cell r="P172">
            <v>2507</v>
          </cell>
          <cell r="Q172">
            <v>66.998005584363781</v>
          </cell>
          <cell r="R172">
            <v>167964</v>
          </cell>
          <cell r="S172" t="str">
            <v>Std BY</v>
          </cell>
          <cell r="T172">
            <v>75.41</v>
          </cell>
          <cell r="U172">
            <v>78.790000000000006</v>
          </cell>
          <cell r="V172">
            <v>0.95710115496890458</v>
          </cell>
          <cell r="W172" t="str">
            <v>Market</v>
          </cell>
          <cell r="X172" t="str">
            <v>Floors 16-21</v>
          </cell>
          <cell r="Y172">
            <v>0</v>
          </cell>
          <cell r="AC172" t="str">
            <v>Muddy Waters30-202842248</v>
          </cell>
        </row>
        <row r="173">
          <cell r="B173">
            <v>0</v>
          </cell>
          <cell r="O173">
            <v>42614</v>
          </cell>
          <cell r="Q173">
            <v>69.008376545672121</v>
          </cell>
          <cell r="AC173">
            <v>0</v>
          </cell>
        </row>
        <row r="174">
          <cell r="B174">
            <v>0</v>
          </cell>
          <cell r="O174">
            <v>42979</v>
          </cell>
          <cell r="Q174">
            <v>71.08097327483047</v>
          </cell>
          <cell r="AC174">
            <v>0</v>
          </cell>
        </row>
        <row r="175">
          <cell r="B175">
            <v>0</v>
          </cell>
          <cell r="O175">
            <v>43344</v>
          </cell>
          <cell r="Q175">
            <v>73.211009174311926</v>
          </cell>
          <cell r="AC175">
            <v>0</v>
          </cell>
        </row>
        <row r="176">
          <cell r="B176">
            <v>0</v>
          </cell>
          <cell r="O176">
            <v>43709</v>
          </cell>
          <cell r="Q176">
            <v>75.408057439170321</v>
          </cell>
          <cell r="AC176">
            <v>0</v>
          </cell>
        </row>
        <row r="177">
          <cell r="B177">
            <v>0</v>
          </cell>
          <cell r="AC177">
            <v>0</v>
          </cell>
        </row>
        <row r="178">
          <cell r="B178">
            <v>41</v>
          </cell>
          <cell r="E178" t="str">
            <v>575MarketCenterOM (1)</v>
          </cell>
          <cell r="F178" t="str">
            <v>Asiana Airlines</v>
          </cell>
          <cell r="G178" t="str">
            <v>Contract</v>
          </cell>
          <cell r="H178" t="str">
            <v>30-2050</v>
          </cell>
          <cell r="I178">
            <v>41061</v>
          </cell>
          <cell r="J178">
            <v>43616</v>
          </cell>
          <cell r="K178">
            <v>2101</v>
          </cell>
          <cell r="M178" t="e">
            <v>#VALUE!</v>
          </cell>
          <cell r="O178">
            <v>42552</v>
          </cell>
          <cell r="P178">
            <v>2101</v>
          </cell>
          <cell r="Q178">
            <v>45.001427891480247</v>
          </cell>
          <cell r="R178">
            <v>94548</v>
          </cell>
          <cell r="S178" t="str">
            <v>BY 2012</v>
          </cell>
          <cell r="T178">
            <v>47</v>
          </cell>
          <cell r="U178">
            <v>76.489999999999995</v>
          </cell>
          <cell r="V178">
            <v>0.61445940645836061</v>
          </cell>
          <cell r="W178" t="str">
            <v>Market</v>
          </cell>
          <cell r="X178" t="str">
            <v>Floors 16-21</v>
          </cell>
          <cell r="Y178">
            <v>0</v>
          </cell>
          <cell r="AC178" t="str">
            <v>Asiana Airlines30-205041061</v>
          </cell>
        </row>
        <row r="179">
          <cell r="B179">
            <v>0</v>
          </cell>
          <cell r="O179">
            <v>42887</v>
          </cell>
          <cell r="Q179">
            <v>46.000951927653496</v>
          </cell>
          <cell r="AC179">
            <v>0</v>
          </cell>
        </row>
        <row r="180">
          <cell r="B180">
            <v>0</v>
          </cell>
          <cell r="O180">
            <v>43252</v>
          </cell>
          <cell r="Q180">
            <v>47.000475963826752</v>
          </cell>
          <cell r="AC180">
            <v>0</v>
          </cell>
        </row>
        <row r="181">
          <cell r="B181">
            <v>0</v>
          </cell>
          <cell r="AC181">
            <v>0</v>
          </cell>
        </row>
        <row r="182">
          <cell r="B182">
            <v>42</v>
          </cell>
          <cell r="E182" t="str">
            <v>575MarketCenterOM (1)</v>
          </cell>
          <cell r="F182" t="str">
            <v>Employee Benefit Solutions</v>
          </cell>
          <cell r="G182" t="str">
            <v>Contract</v>
          </cell>
          <cell r="H182" t="str">
            <v>30-2075</v>
          </cell>
          <cell r="I182">
            <v>41791</v>
          </cell>
          <cell r="J182">
            <v>42521</v>
          </cell>
          <cell r="K182">
            <v>775</v>
          </cell>
          <cell r="M182" t="str">
            <v> </v>
          </cell>
          <cell r="S182" t="str">
            <v>BY 2014</v>
          </cell>
          <cell r="T182">
            <v>51.01</v>
          </cell>
          <cell r="U182">
            <v>70</v>
          </cell>
          <cell r="V182">
            <v>0.72871428571428565</v>
          </cell>
          <cell r="W182" t="str">
            <v>Vacate</v>
          </cell>
          <cell r="X182" t="str">
            <v>Floors 16-21</v>
          </cell>
          <cell r="Y182">
            <v>0</v>
          </cell>
          <cell r="AC182" t="str">
            <v>Employee Benefit Solutions30-207541791</v>
          </cell>
        </row>
        <row r="183">
          <cell r="B183">
            <v>0</v>
          </cell>
          <cell r="AC183">
            <v>0</v>
          </cell>
        </row>
        <row r="184">
          <cell r="B184">
            <v>43</v>
          </cell>
          <cell r="E184" t="str">
            <v>575MarketCenterOM (1)</v>
          </cell>
          <cell r="F184" t="str">
            <v>Meyers, Nave, Riback, Sliver</v>
          </cell>
          <cell r="G184" t="str">
            <v>Contract</v>
          </cell>
          <cell r="H184" t="str">
            <v>30-2080</v>
          </cell>
          <cell r="I184">
            <v>41365</v>
          </cell>
          <cell r="J184">
            <v>43190</v>
          </cell>
          <cell r="K184">
            <v>3500</v>
          </cell>
          <cell r="M184" t="e">
            <v>#VALUE!</v>
          </cell>
          <cell r="O184">
            <v>42552</v>
          </cell>
          <cell r="P184">
            <v>3500</v>
          </cell>
          <cell r="Q184">
            <v>46.501714285714286</v>
          </cell>
          <cell r="R184">
            <v>162756</v>
          </cell>
          <cell r="S184" t="str">
            <v>BY 2013</v>
          </cell>
          <cell r="T184">
            <v>47.5</v>
          </cell>
          <cell r="U184">
            <v>74.260000000000005</v>
          </cell>
          <cell r="V184">
            <v>0.63964449232426601</v>
          </cell>
          <cell r="W184" t="str">
            <v>Market</v>
          </cell>
          <cell r="X184" t="str">
            <v>Floors 16-21</v>
          </cell>
          <cell r="Y184">
            <v>0</v>
          </cell>
          <cell r="AC184" t="str">
            <v>Meyers, Nave, Riback, Sliver30-208041365</v>
          </cell>
        </row>
        <row r="185">
          <cell r="B185">
            <v>0</v>
          </cell>
          <cell r="O185">
            <v>42826</v>
          </cell>
          <cell r="Q185">
            <v>47.499428571428574</v>
          </cell>
          <cell r="AC185">
            <v>0</v>
          </cell>
        </row>
        <row r="186">
          <cell r="B186">
            <v>0</v>
          </cell>
          <cell r="AC186">
            <v>0</v>
          </cell>
        </row>
        <row r="187">
          <cell r="B187">
            <v>44</v>
          </cell>
          <cell r="E187" t="str">
            <v>575MarketCenterOM (1)</v>
          </cell>
          <cell r="F187" t="str">
            <v>Holland-Parlette</v>
          </cell>
          <cell r="G187" t="str">
            <v>Contract</v>
          </cell>
          <cell r="H187" t="str">
            <v>30-2100</v>
          </cell>
          <cell r="I187">
            <v>41518</v>
          </cell>
          <cell r="J187">
            <v>43343</v>
          </cell>
          <cell r="K187">
            <v>8512</v>
          </cell>
          <cell r="M187" t="e">
            <v>#VALUE!</v>
          </cell>
          <cell r="O187">
            <v>42552</v>
          </cell>
          <cell r="P187">
            <v>8512</v>
          </cell>
          <cell r="Q187">
            <v>41.00046992481203</v>
          </cell>
          <cell r="R187">
            <v>348996</v>
          </cell>
          <cell r="S187" t="str">
            <v>BY 2014</v>
          </cell>
          <cell r="T187">
            <v>43</v>
          </cell>
          <cell r="U187">
            <v>74.260000000000005</v>
          </cell>
          <cell r="V187">
            <v>0.57904659305144079</v>
          </cell>
          <cell r="W187" t="str">
            <v>Market</v>
          </cell>
          <cell r="X187" t="str">
            <v>Floors 16-21</v>
          </cell>
          <cell r="Y187">
            <v>0</v>
          </cell>
          <cell r="AC187" t="str">
            <v>Holland-Parlette30-210041518</v>
          </cell>
        </row>
        <row r="188">
          <cell r="B188">
            <v>0</v>
          </cell>
          <cell r="O188">
            <v>42614</v>
          </cell>
          <cell r="Q188">
            <v>42</v>
          </cell>
          <cell r="AC188">
            <v>0</v>
          </cell>
        </row>
        <row r="189">
          <cell r="B189">
            <v>0</v>
          </cell>
          <cell r="O189">
            <v>42979</v>
          </cell>
          <cell r="Q189">
            <v>42.99953007518797</v>
          </cell>
          <cell r="AC189">
            <v>0</v>
          </cell>
        </row>
        <row r="190">
          <cell r="B190">
            <v>0</v>
          </cell>
          <cell r="AC190">
            <v>0</v>
          </cell>
        </row>
        <row r="191">
          <cell r="B191">
            <v>45</v>
          </cell>
          <cell r="E191" t="str">
            <v>575MarketCenterOM (1)</v>
          </cell>
          <cell r="F191" t="str">
            <v>Building Storage</v>
          </cell>
          <cell r="G191" t="str">
            <v>Speculative</v>
          </cell>
          <cell r="H191" t="str">
            <v>30-2100A/</v>
          </cell>
          <cell r="I191">
            <v>42005</v>
          </cell>
          <cell r="J191">
            <v>78163</v>
          </cell>
          <cell r="K191">
            <v>104</v>
          </cell>
          <cell r="M191" t="e">
            <v>#VALUE!</v>
          </cell>
          <cell r="O191">
            <v>42552</v>
          </cell>
          <cell r="P191">
            <v>104</v>
          </cell>
          <cell r="Q191">
            <v>0</v>
          </cell>
          <cell r="R191">
            <v>0</v>
          </cell>
          <cell r="S191" t="str">
            <v>None</v>
          </cell>
          <cell r="U191" t="str">
            <v>Expires after Report Term</v>
          </cell>
          <cell r="W191" t="str">
            <v>Market</v>
          </cell>
          <cell r="X191" t="str">
            <v>Storage</v>
          </cell>
          <cell r="Y191">
            <v>0</v>
          </cell>
          <cell r="AC191" t="str">
            <v>Building Storage30-2100A/42005</v>
          </cell>
        </row>
        <row r="192">
          <cell r="B192">
            <v>0</v>
          </cell>
          <cell r="Q192" t="str">
            <v>Rent continues after Report Term</v>
          </cell>
          <cell r="AC192">
            <v>0</v>
          </cell>
        </row>
        <row r="193">
          <cell r="B193">
            <v>0</v>
          </cell>
          <cell r="AC193">
            <v>0</v>
          </cell>
        </row>
        <row r="194">
          <cell r="B194">
            <v>46</v>
          </cell>
          <cell r="E194" t="str">
            <v>575MarketCenterOM (1)</v>
          </cell>
          <cell r="F194" t="str">
            <v>A.G.E.</v>
          </cell>
          <cell r="G194" t="str">
            <v>Contract</v>
          </cell>
          <cell r="H194" t="str">
            <v>30-2150</v>
          </cell>
          <cell r="I194">
            <v>41122</v>
          </cell>
          <cell r="J194">
            <v>42947</v>
          </cell>
          <cell r="K194">
            <v>3634</v>
          </cell>
          <cell r="M194" t="e">
            <v>#VALUE!</v>
          </cell>
          <cell r="O194">
            <v>42552</v>
          </cell>
          <cell r="P194">
            <v>3634</v>
          </cell>
          <cell r="Q194">
            <v>34.999449642267471</v>
          </cell>
          <cell r="R194">
            <v>127188</v>
          </cell>
          <cell r="S194" t="str">
            <v>BY 2013</v>
          </cell>
          <cell r="T194">
            <v>36</v>
          </cell>
          <cell r="U194">
            <v>72.099999999999994</v>
          </cell>
          <cell r="V194">
            <v>0.49930651872399451</v>
          </cell>
          <cell r="W194" t="str">
            <v>Market</v>
          </cell>
          <cell r="X194" t="str">
            <v>Floors 16-21</v>
          </cell>
          <cell r="Y194">
            <v>0</v>
          </cell>
          <cell r="AC194" t="str">
            <v>A.G.E.30-215041122</v>
          </cell>
        </row>
        <row r="195">
          <cell r="B195">
            <v>0</v>
          </cell>
          <cell r="O195">
            <v>42583</v>
          </cell>
          <cell r="Q195">
            <v>36</v>
          </cell>
          <cell r="AC195">
            <v>0</v>
          </cell>
        </row>
        <row r="196">
          <cell r="B196">
            <v>0</v>
          </cell>
          <cell r="AC196">
            <v>0</v>
          </cell>
        </row>
        <row r="197">
          <cell r="B197">
            <v>47</v>
          </cell>
          <cell r="E197" t="str">
            <v>575MarketCenterOM (1)</v>
          </cell>
          <cell r="F197" t="str">
            <v>Cozen O'Connor</v>
          </cell>
          <cell r="G197" t="str">
            <v>Contract</v>
          </cell>
          <cell r="H197" t="str">
            <v>30-2200</v>
          </cell>
          <cell r="I197">
            <v>40787</v>
          </cell>
          <cell r="J197">
            <v>42613</v>
          </cell>
          <cell r="K197">
            <v>11755</v>
          </cell>
          <cell r="M197" t="e">
            <v>#VALUE!</v>
          </cell>
          <cell r="O197">
            <v>42552</v>
          </cell>
          <cell r="P197">
            <v>11755</v>
          </cell>
          <cell r="Q197">
            <v>37.999829859634197</v>
          </cell>
          <cell r="R197">
            <v>446688</v>
          </cell>
          <cell r="S197" t="str">
            <v>BY 2011</v>
          </cell>
          <cell r="T197">
            <v>38</v>
          </cell>
          <cell r="U197">
            <v>72</v>
          </cell>
          <cell r="V197">
            <v>0.52777777777777779</v>
          </cell>
          <cell r="W197" t="str">
            <v>Reabsorb</v>
          </cell>
          <cell r="X197" t="str">
            <v>Floors 22-30</v>
          </cell>
          <cell r="Y197">
            <v>0</v>
          </cell>
          <cell r="AC197" t="str">
            <v>Cozen O'Connor30-220040787</v>
          </cell>
        </row>
        <row r="198">
          <cell r="B198">
            <v>0</v>
          </cell>
          <cell r="AC198">
            <v>0</v>
          </cell>
        </row>
        <row r="199">
          <cell r="B199">
            <v>48</v>
          </cell>
          <cell r="E199" t="str">
            <v>575MarketCenterOM (1)</v>
          </cell>
          <cell r="F199" t="str">
            <v>*VACANT</v>
          </cell>
          <cell r="G199" t="str">
            <v>Speculative</v>
          </cell>
          <cell r="H199" t="str">
            <v>30-2200</v>
          </cell>
          <cell r="I199">
            <v>42917</v>
          </cell>
          <cell r="J199">
            <v>45473</v>
          </cell>
          <cell r="K199">
            <v>11683</v>
          </cell>
          <cell r="M199" t="str">
            <v> </v>
          </cell>
          <cell r="O199">
            <v>42917</v>
          </cell>
          <cell r="P199">
            <v>11683</v>
          </cell>
          <cell r="Q199">
            <v>74.160061628006503</v>
          </cell>
          <cell r="S199" t="str">
            <v>Std BY</v>
          </cell>
          <cell r="T199">
            <v>88.55</v>
          </cell>
          <cell r="U199">
            <v>91.21</v>
          </cell>
          <cell r="V199">
            <v>0.9708365310821182</v>
          </cell>
          <cell r="W199" t="str">
            <v>Market</v>
          </cell>
          <cell r="X199" t="str">
            <v>Floors 22-30</v>
          </cell>
          <cell r="Y199">
            <v>0</v>
          </cell>
          <cell r="AC199" t="str">
            <v>*VACANT30-220042917</v>
          </cell>
        </row>
        <row r="200">
          <cell r="B200">
            <v>0</v>
          </cell>
          <cell r="O200">
            <v>43282</v>
          </cell>
          <cell r="Q200">
            <v>76.384832662843451</v>
          </cell>
          <cell r="AC200">
            <v>0</v>
          </cell>
        </row>
        <row r="201">
          <cell r="B201">
            <v>0</v>
          </cell>
          <cell r="O201">
            <v>43647</v>
          </cell>
          <cell r="Q201">
            <v>78.676367371394335</v>
          </cell>
          <cell r="AC201">
            <v>0</v>
          </cell>
        </row>
        <row r="202">
          <cell r="B202">
            <v>0</v>
          </cell>
          <cell r="O202">
            <v>44013</v>
          </cell>
          <cell r="Q202">
            <v>81.036720020542674</v>
          </cell>
          <cell r="AC202">
            <v>0</v>
          </cell>
        </row>
        <row r="203">
          <cell r="B203">
            <v>0</v>
          </cell>
          <cell r="O203">
            <v>44378</v>
          </cell>
          <cell r="Q203">
            <v>83.467944877171959</v>
          </cell>
          <cell r="AC203">
            <v>0</v>
          </cell>
        </row>
        <row r="204">
          <cell r="B204">
            <v>0</v>
          </cell>
          <cell r="O204">
            <v>44743</v>
          </cell>
          <cell r="Q204">
            <v>85.972096208165709</v>
          </cell>
          <cell r="AC204">
            <v>0</v>
          </cell>
        </row>
        <row r="205">
          <cell r="B205">
            <v>0</v>
          </cell>
          <cell r="O205">
            <v>45108</v>
          </cell>
          <cell r="Q205">
            <v>88.550201146965676</v>
          </cell>
          <cell r="AC205">
            <v>0</v>
          </cell>
        </row>
        <row r="206">
          <cell r="B206">
            <v>0</v>
          </cell>
          <cell r="AC206">
            <v>0</v>
          </cell>
        </row>
        <row r="207">
          <cell r="B207">
            <v>49</v>
          </cell>
          <cell r="E207" t="str">
            <v>575MarketCenterOM (1)</v>
          </cell>
          <cell r="F207" t="str">
            <v>Hooper, Lundy &amp; Bookman</v>
          </cell>
          <cell r="G207" t="str">
            <v>Contract</v>
          </cell>
          <cell r="H207" t="str">
            <v>30-2300</v>
          </cell>
          <cell r="I207">
            <v>41883</v>
          </cell>
          <cell r="J207">
            <v>43708</v>
          </cell>
          <cell r="K207">
            <v>11657</v>
          </cell>
          <cell r="M207" t="e">
            <v>#VALUE!</v>
          </cell>
          <cell r="O207">
            <v>42552</v>
          </cell>
          <cell r="P207">
            <v>11657</v>
          </cell>
          <cell r="Q207">
            <v>47.00042892682508</v>
          </cell>
          <cell r="R207">
            <v>547884</v>
          </cell>
          <cell r="S207" t="str">
            <v>BY 2015 (Est.)</v>
          </cell>
          <cell r="T207">
            <v>50</v>
          </cell>
          <cell r="U207">
            <v>78.680000000000007</v>
          </cell>
          <cell r="V207">
            <v>0.63548551093035077</v>
          </cell>
          <cell r="W207" t="str">
            <v>Market</v>
          </cell>
          <cell r="X207" t="str">
            <v>Floors 22-30</v>
          </cell>
          <cell r="Y207">
            <v>0</v>
          </cell>
          <cell r="AC207" t="str">
            <v>Hooper, Lundy &amp; Bookman30-230041883</v>
          </cell>
        </row>
        <row r="208">
          <cell r="B208">
            <v>0</v>
          </cell>
          <cell r="O208">
            <v>42614</v>
          </cell>
          <cell r="Q208">
            <v>48</v>
          </cell>
          <cell r="AC208">
            <v>0</v>
          </cell>
        </row>
        <row r="209">
          <cell r="B209">
            <v>0</v>
          </cell>
          <cell r="O209">
            <v>42979</v>
          </cell>
          <cell r="Q209">
            <v>48.99957107317492</v>
          </cell>
          <cell r="AC209">
            <v>0</v>
          </cell>
        </row>
        <row r="210">
          <cell r="B210">
            <v>0</v>
          </cell>
          <cell r="O210">
            <v>43344</v>
          </cell>
          <cell r="Q210">
            <v>50.000171570730032</v>
          </cell>
          <cell r="AC210">
            <v>0</v>
          </cell>
        </row>
        <row r="211">
          <cell r="B211">
            <v>0</v>
          </cell>
          <cell r="AC211">
            <v>0</v>
          </cell>
        </row>
        <row r="212">
          <cell r="B212">
            <v>50</v>
          </cell>
          <cell r="E212" t="str">
            <v>575MarketCenterOM (1)</v>
          </cell>
          <cell r="F212" t="str">
            <v>Japan External Trade Org.</v>
          </cell>
          <cell r="G212" t="str">
            <v>Contract</v>
          </cell>
          <cell r="H212" t="str">
            <v>30-2400</v>
          </cell>
          <cell r="I212">
            <v>41275</v>
          </cell>
          <cell r="J212">
            <v>43100</v>
          </cell>
          <cell r="K212">
            <v>6787</v>
          </cell>
          <cell r="M212" t="e">
            <v>#VALUE!</v>
          </cell>
          <cell r="O212">
            <v>42552</v>
          </cell>
          <cell r="P212">
            <v>6787</v>
          </cell>
          <cell r="Q212">
            <v>44.999557978488284</v>
          </cell>
          <cell r="R212">
            <v>305412</v>
          </cell>
          <cell r="S212" t="str">
            <v>BY 2013</v>
          </cell>
          <cell r="T212">
            <v>46</v>
          </cell>
          <cell r="U212">
            <v>74.16</v>
          </cell>
          <cell r="V212">
            <v>0.62028047464940672</v>
          </cell>
          <cell r="W212" t="str">
            <v>Market</v>
          </cell>
          <cell r="X212" t="str">
            <v>Floors 22-30</v>
          </cell>
          <cell r="Y212">
            <v>0</v>
          </cell>
          <cell r="AC212" t="str">
            <v>Japan External Trade Org.30-240041275</v>
          </cell>
        </row>
        <row r="213">
          <cell r="B213">
            <v>0</v>
          </cell>
          <cell r="O213">
            <v>42736</v>
          </cell>
          <cell r="Q213">
            <v>46.000294681007809</v>
          </cell>
          <cell r="AC213">
            <v>0</v>
          </cell>
        </row>
        <row r="214">
          <cell r="B214">
            <v>0</v>
          </cell>
          <cell r="AC214">
            <v>0</v>
          </cell>
        </row>
        <row r="215">
          <cell r="B215">
            <v>51</v>
          </cell>
          <cell r="E215" t="str">
            <v>575MarketCenterOM (1)</v>
          </cell>
          <cell r="F215" t="str">
            <v>*VACANT</v>
          </cell>
          <cell r="G215" t="str">
            <v>Speculative</v>
          </cell>
          <cell r="H215" t="str">
            <v>30-2450</v>
          </cell>
          <cell r="I215">
            <v>42736</v>
          </cell>
          <cell r="J215">
            <v>44561</v>
          </cell>
          <cell r="K215">
            <v>5704</v>
          </cell>
          <cell r="M215" t="str">
            <v> </v>
          </cell>
          <cell r="O215">
            <v>42736</v>
          </cell>
          <cell r="P215">
            <v>5704</v>
          </cell>
          <cell r="Q215">
            <v>74.160589060308553</v>
          </cell>
          <cell r="S215" t="str">
            <v>Std BY</v>
          </cell>
          <cell r="T215">
            <v>83.47</v>
          </cell>
          <cell r="U215">
            <v>83.47</v>
          </cell>
          <cell r="V215">
            <v>1</v>
          </cell>
          <cell r="W215" t="str">
            <v>Market</v>
          </cell>
          <cell r="X215" t="str">
            <v>Floors 22-30</v>
          </cell>
          <cell r="Y215">
            <v>0</v>
          </cell>
          <cell r="AC215" t="str">
            <v>*VACANT30-245042736</v>
          </cell>
        </row>
        <row r="216">
          <cell r="B216">
            <v>0</v>
          </cell>
          <cell r="O216">
            <v>43101</v>
          </cell>
          <cell r="Q216">
            <v>76.384291725105186</v>
          </cell>
          <cell r="AC216">
            <v>0</v>
          </cell>
        </row>
        <row r="217">
          <cell r="B217">
            <v>0</v>
          </cell>
          <cell r="O217">
            <v>43466</v>
          </cell>
          <cell r="Q217">
            <v>78.675315568022441</v>
          </cell>
          <cell r="AC217">
            <v>0</v>
          </cell>
        </row>
        <row r="218">
          <cell r="B218">
            <v>0</v>
          </cell>
          <cell r="O218">
            <v>43831</v>
          </cell>
          <cell r="Q218">
            <v>81.035764375876582</v>
          </cell>
          <cell r="AC218">
            <v>0</v>
          </cell>
        </row>
        <row r="219">
          <cell r="B219">
            <v>0</v>
          </cell>
          <cell r="O219">
            <v>44197</v>
          </cell>
          <cell r="Q219">
            <v>83.467741935483872</v>
          </cell>
          <cell r="AC219">
            <v>0</v>
          </cell>
        </row>
        <row r="220">
          <cell r="B220">
            <v>0</v>
          </cell>
          <cell r="AC220">
            <v>0</v>
          </cell>
        </row>
        <row r="221">
          <cell r="B221">
            <v>52</v>
          </cell>
          <cell r="E221" t="str">
            <v>575MarketCenterOM (1)</v>
          </cell>
          <cell r="F221" t="str">
            <v>Paul Capital</v>
          </cell>
          <cell r="G221" t="str">
            <v>Contract</v>
          </cell>
          <cell r="H221" t="str">
            <v>30-2500</v>
          </cell>
          <cell r="I221">
            <v>41640</v>
          </cell>
          <cell r="J221">
            <v>43465</v>
          </cell>
          <cell r="K221">
            <v>6955</v>
          </cell>
          <cell r="M221" t="e">
            <v>#VALUE!</v>
          </cell>
          <cell r="O221">
            <v>42552</v>
          </cell>
          <cell r="P221">
            <v>6955</v>
          </cell>
          <cell r="Q221">
            <v>46.999281092739039</v>
          </cell>
          <cell r="R221">
            <v>326880</v>
          </cell>
          <cell r="S221" t="str">
            <v>BY 2014</v>
          </cell>
          <cell r="T221">
            <v>49</v>
          </cell>
          <cell r="U221">
            <v>76.38</v>
          </cell>
          <cell r="V221">
            <v>0.64152919612463999</v>
          </cell>
          <cell r="W221" t="str">
            <v>Reabsorb</v>
          </cell>
          <cell r="X221" t="str">
            <v>Floors 22-30</v>
          </cell>
          <cell r="Y221">
            <v>0</v>
          </cell>
          <cell r="AC221" t="str">
            <v>Paul Capital30-250041640</v>
          </cell>
        </row>
        <row r="222">
          <cell r="B222">
            <v>0</v>
          </cell>
          <cell r="O222">
            <v>42736</v>
          </cell>
          <cell r="Q222">
            <v>48</v>
          </cell>
          <cell r="AC222">
            <v>0</v>
          </cell>
        </row>
        <row r="223">
          <cell r="B223">
            <v>0</v>
          </cell>
          <cell r="O223">
            <v>43101</v>
          </cell>
          <cell r="Q223">
            <v>49.000718907260961</v>
          </cell>
          <cell r="AC223">
            <v>0</v>
          </cell>
        </row>
        <row r="224">
          <cell r="B224">
            <v>0</v>
          </cell>
          <cell r="AC224">
            <v>0</v>
          </cell>
        </row>
        <row r="225">
          <cell r="B225">
            <v>53</v>
          </cell>
          <cell r="E225" t="str">
            <v>575MarketCenterOM (1)</v>
          </cell>
          <cell r="F225" t="str">
            <v>AppNexus</v>
          </cell>
          <cell r="G225" t="str">
            <v>Contract</v>
          </cell>
          <cell r="H225" t="str">
            <v>30-2550</v>
          </cell>
          <cell r="I225">
            <v>41395</v>
          </cell>
          <cell r="J225">
            <v>42490</v>
          </cell>
          <cell r="K225">
            <v>5820</v>
          </cell>
          <cell r="M225" t="str">
            <v> </v>
          </cell>
          <cell r="S225" t="str">
            <v>BY 2013</v>
          </cell>
          <cell r="T225">
            <v>48</v>
          </cell>
          <cell r="U225">
            <v>72</v>
          </cell>
          <cell r="V225">
            <v>0.66666666666666663</v>
          </cell>
          <cell r="W225" t="str">
            <v>Option</v>
          </cell>
          <cell r="X225" t="str">
            <v>Floors 22-30</v>
          </cell>
          <cell r="Y225">
            <v>0</v>
          </cell>
          <cell r="AC225" t="str">
            <v>AppNexus30-255041395</v>
          </cell>
        </row>
        <row r="226">
          <cell r="B226">
            <v>0</v>
          </cell>
          <cell r="AC226">
            <v>0</v>
          </cell>
        </row>
        <row r="227">
          <cell r="B227">
            <v>54</v>
          </cell>
          <cell r="E227" t="str">
            <v>575MarketCenterOM (1)</v>
          </cell>
          <cell r="F227" t="str">
            <v>AppNexus</v>
          </cell>
          <cell r="G227" t="str">
            <v>Contract</v>
          </cell>
          <cell r="H227" t="str">
            <v>30-2550</v>
          </cell>
          <cell r="I227">
            <v>42491</v>
          </cell>
          <cell r="J227">
            <v>43585</v>
          </cell>
          <cell r="K227">
            <v>5820</v>
          </cell>
          <cell r="M227" t="e">
            <v>#VALUE!</v>
          </cell>
          <cell r="O227">
            <v>42552</v>
          </cell>
          <cell r="P227">
            <v>5820</v>
          </cell>
          <cell r="Q227">
            <v>69</v>
          </cell>
          <cell r="R227">
            <v>401580</v>
          </cell>
          <cell r="S227" t="str">
            <v>Std BY</v>
          </cell>
          <cell r="T227">
            <v>73.2</v>
          </cell>
          <cell r="U227">
            <v>78.680000000000007</v>
          </cell>
          <cell r="V227">
            <v>0.93035078800203352</v>
          </cell>
          <cell r="W227" t="str">
            <v>Market</v>
          </cell>
          <cell r="X227" t="str">
            <v>Floors 22-30</v>
          </cell>
          <cell r="Y227">
            <v>0</v>
          </cell>
          <cell r="AC227" t="str">
            <v>AppNexus30-255042491</v>
          </cell>
        </row>
        <row r="228">
          <cell r="B228">
            <v>0</v>
          </cell>
          <cell r="O228">
            <v>42856</v>
          </cell>
          <cell r="Q228">
            <v>71.070103092783512</v>
          </cell>
          <cell r="AC228">
            <v>0</v>
          </cell>
        </row>
        <row r="229">
          <cell r="B229">
            <v>0</v>
          </cell>
          <cell r="O229">
            <v>43221</v>
          </cell>
          <cell r="Q229">
            <v>73.202061855670109</v>
          </cell>
          <cell r="AC229">
            <v>0</v>
          </cell>
        </row>
        <row r="230">
          <cell r="B230">
            <v>0</v>
          </cell>
          <cell r="AC230">
            <v>0</v>
          </cell>
        </row>
        <row r="231">
          <cell r="B231">
            <v>55</v>
          </cell>
          <cell r="E231" t="str">
            <v>575MarketCenterOM (1)</v>
          </cell>
          <cell r="F231" t="str">
            <v>AnswerLab</v>
          </cell>
          <cell r="G231" t="str">
            <v>Contract</v>
          </cell>
          <cell r="H231" t="str">
            <v>30-2600</v>
          </cell>
          <cell r="I231">
            <v>41640</v>
          </cell>
          <cell r="J231">
            <v>43100</v>
          </cell>
          <cell r="K231">
            <v>7275</v>
          </cell>
          <cell r="M231" t="e">
            <v>#VALUE!</v>
          </cell>
          <cell r="O231">
            <v>42552</v>
          </cell>
          <cell r="P231">
            <v>7275</v>
          </cell>
          <cell r="Q231">
            <v>47.000412371134018</v>
          </cell>
          <cell r="R231">
            <v>341928</v>
          </cell>
          <cell r="S231" t="str">
            <v>BY 2014</v>
          </cell>
          <cell r="T231">
            <v>48</v>
          </cell>
          <cell r="U231">
            <v>74.16</v>
          </cell>
          <cell r="V231">
            <v>0.64724919093851141</v>
          </cell>
          <cell r="W231" t="str">
            <v>Vacate</v>
          </cell>
          <cell r="X231" t="str">
            <v>Floors 22-30</v>
          </cell>
          <cell r="Y231">
            <v>0</v>
          </cell>
          <cell r="AC231" t="str">
            <v>AnswerLab30-260041640</v>
          </cell>
        </row>
        <row r="232">
          <cell r="B232">
            <v>0</v>
          </cell>
          <cell r="O232">
            <v>42736</v>
          </cell>
          <cell r="Q232">
            <v>48</v>
          </cell>
          <cell r="AC232">
            <v>0</v>
          </cell>
        </row>
        <row r="233">
          <cell r="B233">
            <v>0</v>
          </cell>
          <cell r="AC233">
            <v>0</v>
          </cell>
        </row>
        <row r="234">
          <cell r="B234">
            <v>56</v>
          </cell>
          <cell r="E234" t="str">
            <v>575MarketCenterOM (1)</v>
          </cell>
          <cell r="F234" t="str">
            <v>*VACANT</v>
          </cell>
          <cell r="G234" t="str">
            <v>Speculative</v>
          </cell>
          <cell r="H234" t="str">
            <v>30-2650</v>
          </cell>
          <cell r="I234">
            <v>43101</v>
          </cell>
          <cell r="J234">
            <v>44926</v>
          </cell>
          <cell r="K234">
            <v>5421</v>
          </cell>
          <cell r="M234" t="str">
            <v> </v>
          </cell>
          <cell r="O234">
            <v>43101</v>
          </cell>
          <cell r="P234">
            <v>5421</v>
          </cell>
          <cell r="Q234">
            <v>76.385168788046485</v>
          </cell>
          <cell r="S234" t="str">
            <v>Std BY</v>
          </cell>
          <cell r="T234">
            <v>85.97</v>
          </cell>
          <cell r="U234">
            <v>85.97</v>
          </cell>
          <cell r="V234">
            <v>1</v>
          </cell>
          <cell r="W234" t="str">
            <v>Market</v>
          </cell>
          <cell r="X234" t="str">
            <v>Floors 22-30</v>
          </cell>
          <cell r="Y234">
            <v>0</v>
          </cell>
          <cell r="AC234" t="str">
            <v>*VACANT30-265043101</v>
          </cell>
        </row>
        <row r="235">
          <cell r="B235">
            <v>0</v>
          </cell>
          <cell r="O235">
            <v>43466</v>
          </cell>
          <cell r="Q235">
            <v>78.676258992805757</v>
          </cell>
          <cell r="AC235">
            <v>0</v>
          </cell>
        </row>
        <row r="236">
          <cell r="B236">
            <v>0</v>
          </cell>
          <cell r="O236">
            <v>43831</v>
          </cell>
          <cell r="Q236">
            <v>81.035971223021576</v>
          </cell>
          <cell r="AC236">
            <v>0</v>
          </cell>
        </row>
        <row r="237">
          <cell r="B237">
            <v>0</v>
          </cell>
          <cell r="O237">
            <v>44197</v>
          </cell>
          <cell r="Q237">
            <v>83.468732706142774</v>
          </cell>
          <cell r="AC237">
            <v>0</v>
          </cell>
        </row>
        <row r="238">
          <cell r="B238">
            <v>0</v>
          </cell>
          <cell r="O238">
            <v>44562</v>
          </cell>
          <cell r="Q238">
            <v>85.972329828444941</v>
          </cell>
          <cell r="AC238">
            <v>0</v>
          </cell>
        </row>
        <row r="239">
          <cell r="B239">
            <v>0</v>
          </cell>
          <cell r="AC239">
            <v>0</v>
          </cell>
        </row>
        <row r="240">
          <cell r="B240">
            <v>57</v>
          </cell>
          <cell r="E240" t="str">
            <v>575MarketCenterOM (1)</v>
          </cell>
          <cell r="F240" t="str">
            <v>SSL Law Firm LLP</v>
          </cell>
          <cell r="G240" t="str">
            <v>Contract</v>
          </cell>
          <cell r="H240" t="str">
            <v>30-2700</v>
          </cell>
          <cell r="I240">
            <v>40210</v>
          </cell>
          <cell r="J240">
            <v>43861</v>
          </cell>
          <cell r="K240">
            <v>5589</v>
          </cell>
          <cell r="M240" t="e">
            <v>#VALUE!</v>
          </cell>
          <cell r="O240">
            <v>42552</v>
          </cell>
          <cell r="P240">
            <v>5589</v>
          </cell>
          <cell r="Q240">
            <v>40.399355877616749</v>
          </cell>
          <cell r="R240">
            <v>225792</v>
          </cell>
          <cell r="S240" t="str">
            <v>SSL Law (Suite 2700)</v>
          </cell>
          <cell r="T240">
            <v>44.14</v>
          </cell>
          <cell r="U240">
            <v>81.040000000000006</v>
          </cell>
          <cell r="V240">
            <v>0.54466929911154982</v>
          </cell>
          <cell r="W240" t="str">
            <v>Market</v>
          </cell>
          <cell r="X240" t="str">
            <v>Floors 22-30</v>
          </cell>
          <cell r="Y240">
            <v>0</v>
          </cell>
          <cell r="AC240" t="str">
            <v>SSL Law Firm LLP30-270040210</v>
          </cell>
        </row>
        <row r="241">
          <cell r="B241">
            <v>0</v>
          </cell>
          <cell r="O241">
            <v>42767</v>
          </cell>
          <cell r="Q241">
            <v>41.610305958132045</v>
          </cell>
          <cell r="AC241">
            <v>0</v>
          </cell>
        </row>
        <row r="242">
          <cell r="B242">
            <v>0</v>
          </cell>
          <cell r="O242">
            <v>43132</v>
          </cell>
          <cell r="Q242">
            <v>42.859903381642511</v>
          </cell>
          <cell r="AC242">
            <v>0</v>
          </cell>
        </row>
        <row r="243">
          <cell r="B243">
            <v>0</v>
          </cell>
          <cell r="O243">
            <v>43497</v>
          </cell>
          <cell r="Q243">
            <v>44.139559849704774</v>
          </cell>
          <cell r="AC243">
            <v>0</v>
          </cell>
        </row>
        <row r="244">
          <cell r="B244">
            <v>0</v>
          </cell>
          <cell r="AC244">
            <v>0</v>
          </cell>
        </row>
        <row r="245">
          <cell r="B245">
            <v>58</v>
          </cell>
          <cell r="E245" t="str">
            <v>575MarketCenterOM (1)</v>
          </cell>
          <cell r="F245" t="str">
            <v>Swrve New Media Inc.</v>
          </cell>
          <cell r="G245" t="str">
            <v>Contract</v>
          </cell>
          <cell r="H245" t="str">
            <v>30-2725</v>
          </cell>
          <cell r="I245">
            <v>41395</v>
          </cell>
          <cell r="J245">
            <v>43190</v>
          </cell>
          <cell r="K245">
            <v>2914</v>
          </cell>
          <cell r="M245" t="e">
            <v>#VALUE!</v>
          </cell>
          <cell r="O245">
            <v>42552</v>
          </cell>
          <cell r="P245">
            <v>2914</v>
          </cell>
          <cell r="Q245">
            <v>50.001372683596429</v>
          </cell>
          <cell r="R245">
            <v>145704</v>
          </cell>
          <cell r="S245" t="str">
            <v>BY 2013</v>
          </cell>
          <cell r="T245">
            <v>51</v>
          </cell>
          <cell r="U245">
            <v>76.38</v>
          </cell>
          <cell r="V245">
            <v>0.66771406127258448</v>
          </cell>
          <cell r="W245" t="str">
            <v>Market</v>
          </cell>
          <cell r="X245" t="str">
            <v>Floors 22-30</v>
          </cell>
          <cell r="Y245">
            <v>0</v>
          </cell>
          <cell r="AC245" t="str">
            <v>Swrve New Media Inc.30-272541395</v>
          </cell>
        </row>
        <row r="246">
          <cell r="B246">
            <v>0</v>
          </cell>
          <cell r="O246">
            <v>42856</v>
          </cell>
          <cell r="Q246">
            <v>51.002059025394644</v>
          </cell>
          <cell r="AC246">
            <v>0</v>
          </cell>
        </row>
        <row r="247">
          <cell r="B247">
            <v>0</v>
          </cell>
          <cell r="AC247">
            <v>0</v>
          </cell>
        </row>
        <row r="248">
          <cell r="B248">
            <v>59</v>
          </cell>
          <cell r="E248" t="str">
            <v>575MarketCenterOM (1)</v>
          </cell>
          <cell r="F248" t="str">
            <v>Sengled USA, Inc.</v>
          </cell>
          <cell r="G248" t="str">
            <v>Contract</v>
          </cell>
          <cell r="H248" t="str">
            <v>30-2750</v>
          </cell>
          <cell r="I248">
            <v>42186</v>
          </cell>
          <cell r="J248">
            <v>44012</v>
          </cell>
          <cell r="K248">
            <v>4305</v>
          </cell>
          <cell r="M248" t="e">
            <v>#VALUE!</v>
          </cell>
          <cell r="O248">
            <v>42552</v>
          </cell>
          <cell r="P248">
            <v>4305</v>
          </cell>
          <cell r="Q248">
            <v>69.009059233449477</v>
          </cell>
          <cell r="R248">
            <v>297084</v>
          </cell>
          <cell r="S248" t="str">
            <v>BY 2015 (Est.)</v>
          </cell>
          <cell r="T248">
            <v>75.41</v>
          </cell>
          <cell r="U248">
            <v>81.040000000000006</v>
          </cell>
          <cell r="V248">
            <v>0.93052813425468894</v>
          </cell>
          <cell r="W248" t="str">
            <v>Vacate</v>
          </cell>
          <cell r="X248" t="str">
            <v>Floors 22-30</v>
          </cell>
          <cell r="Y248">
            <v>0</v>
          </cell>
          <cell r="AC248" t="str">
            <v>Sengled USA, Inc.30-275042186</v>
          </cell>
        </row>
        <row r="249">
          <cell r="B249">
            <v>0</v>
          </cell>
          <cell r="O249">
            <v>42917</v>
          </cell>
          <cell r="Q249">
            <v>71.080139372822302</v>
          </cell>
          <cell r="AC249">
            <v>0</v>
          </cell>
        </row>
        <row r="250">
          <cell r="B250">
            <v>0</v>
          </cell>
          <cell r="O250">
            <v>43282</v>
          </cell>
          <cell r="Q250">
            <v>73.20975609756097</v>
          </cell>
          <cell r="AC250">
            <v>0</v>
          </cell>
        </row>
        <row r="251">
          <cell r="B251">
            <v>0</v>
          </cell>
          <cell r="O251">
            <v>43647</v>
          </cell>
          <cell r="Q251">
            <v>75.409059233449483</v>
          </cell>
          <cell r="AC251">
            <v>0</v>
          </cell>
        </row>
        <row r="252">
          <cell r="B252">
            <v>0</v>
          </cell>
          <cell r="AC252">
            <v>0</v>
          </cell>
        </row>
        <row r="253">
          <cell r="B253">
            <v>60</v>
          </cell>
          <cell r="E253" t="str">
            <v>575MarketCenterOM (1)</v>
          </cell>
          <cell r="F253" t="str">
            <v>PNC Bank</v>
          </cell>
          <cell r="G253" t="str">
            <v>Contract</v>
          </cell>
          <cell r="H253" t="str">
            <v>30-2800</v>
          </cell>
          <cell r="I253">
            <v>39859</v>
          </cell>
          <cell r="J253">
            <v>43982</v>
          </cell>
          <cell r="K253">
            <v>12618</v>
          </cell>
          <cell r="M253" t="e">
            <v>#VALUE!</v>
          </cell>
          <cell r="O253">
            <v>42552</v>
          </cell>
          <cell r="P253">
            <v>12618</v>
          </cell>
          <cell r="Q253">
            <v>64.250118877793625</v>
          </cell>
          <cell r="R253">
            <v>810708</v>
          </cell>
          <cell r="S253" t="str">
            <v>BY 2015 (Est.) 95% Exc Ins.</v>
          </cell>
          <cell r="T253">
            <v>69.25</v>
          </cell>
          <cell r="U253">
            <v>81.040000000000006</v>
          </cell>
          <cell r="V253">
            <v>0.85451628825271464</v>
          </cell>
          <cell r="W253" t="str">
            <v>Market</v>
          </cell>
          <cell r="X253" t="str">
            <v>Floors 22-30</v>
          </cell>
          <cell r="Y253">
            <v>0</v>
          </cell>
          <cell r="AC253" t="str">
            <v>PNC Bank30-280039859</v>
          </cell>
        </row>
        <row r="254">
          <cell r="B254">
            <v>0</v>
          </cell>
          <cell r="O254">
            <v>42736</v>
          </cell>
          <cell r="Q254">
            <v>65.49976224441275</v>
          </cell>
          <cell r="AC254">
            <v>0</v>
          </cell>
        </row>
        <row r="255">
          <cell r="B255">
            <v>0</v>
          </cell>
          <cell r="O255">
            <v>43101</v>
          </cell>
          <cell r="Q255">
            <v>66.750356633380889</v>
          </cell>
          <cell r="AC255">
            <v>0</v>
          </cell>
        </row>
        <row r="256">
          <cell r="B256">
            <v>0</v>
          </cell>
          <cell r="O256">
            <v>43466</v>
          </cell>
          <cell r="Q256">
            <v>68</v>
          </cell>
          <cell r="AC256">
            <v>0</v>
          </cell>
        </row>
        <row r="257">
          <cell r="B257">
            <v>0</v>
          </cell>
          <cell r="O257">
            <v>43831</v>
          </cell>
          <cell r="Q257">
            <v>69.249643366619111</v>
          </cell>
          <cell r="AC257">
            <v>0</v>
          </cell>
        </row>
        <row r="258">
          <cell r="B258">
            <v>0</v>
          </cell>
          <cell r="AC258">
            <v>0</v>
          </cell>
        </row>
        <row r="259">
          <cell r="B259">
            <v>61</v>
          </cell>
          <cell r="E259" t="str">
            <v>575MarketCenterOM (1)</v>
          </cell>
          <cell r="F259" t="str">
            <v>PNC Bank</v>
          </cell>
          <cell r="G259" t="str">
            <v>Contract</v>
          </cell>
          <cell r="H259" t="str">
            <v>30-2900</v>
          </cell>
          <cell r="I259">
            <v>39859</v>
          </cell>
          <cell r="J259">
            <v>43982</v>
          </cell>
          <cell r="K259">
            <v>4317</v>
          </cell>
          <cell r="M259" t="e">
            <v>#VALUE!</v>
          </cell>
          <cell r="O259">
            <v>42552</v>
          </cell>
          <cell r="P259">
            <v>4317</v>
          </cell>
          <cell r="Q259">
            <v>64.250173731758167</v>
          </cell>
          <cell r="R259">
            <v>277368</v>
          </cell>
          <cell r="S259" t="str">
            <v>BY 2015 (Est.) 95% Exc Ins.</v>
          </cell>
          <cell r="T259">
            <v>69.25</v>
          </cell>
          <cell r="U259">
            <v>81.040000000000006</v>
          </cell>
          <cell r="V259">
            <v>0.85451628825271464</v>
          </cell>
          <cell r="W259" t="str">
            <v>Market</v>
          </cell>
          <cell r="X259" t="str">
            <v>Floors 22-30</v>
          </cell>
          <cell r="Y259">
            <v>0</v>
          </cell>
          <cell r="AC259" t="str">
            <v>PNC Bank30-290039859</v>
          </cell>
        </row>
        <row r="260">
          <cell r="B260">
            <v>0</v>
          </cell>
          <cell r="O260">
            <v>42736</v>
          </cell>
          <cell r="Q260">
            <v>65.501042390548989</v>
          </cell>
          <cell r="AC260">
            <v>0</v>
          </cell>
        </row>
        <row r="261">
          <cell r="B261">
            <v>0</v>
          </cell>
          <cell r="O261">
            <v>43101</v>
          </cell>
          <cell r="Q261">
            <v>66.749131341209178</v>
          </cell>
          <cell r="AC261">
            <v>0</v>
          </cell>
        </row>
        <row r="262">
          <cell r="B262">
            <v>0</v>
          </cell>
          <cell r="O262">
            <v>43466</v>
          </cell>
          <cell r="Q262">
            <v>68</v>
          </cell>
          <cell r="AC262">
            <v>0</v>
          </cell>
        </row>
        <row r="263">
          <cell r="B263">
            <v>0</v>
          </cell>
          <cell r="O263">
            <v>43831</v>
          </cell>
          <cell r="Q263">
            <v>69.250868658790822</v>
          </cell>
          <cell r="AC263">
            <v>0</v>
          </cell>
        </row>
        <row r="264">
          <cell r="B264">
            <v>0</v>
          </cell>
          <cell r="AC264">
            <v>0</v>
          </cell>
        </row>
        <row r="265">
          <cell r="B265">
            <v>62</v>
          </cell>
          <cell r="E265" t="str">
            <v>575MarketCenterOM (1)</v>
          </cell>
          <cell r="F265" t="str">
            <v>Harbert Management</v>
          </cell>
          <cell r="G265" t="str">
            <v>Contract</v>
          </cell>
          <cell r="H265" t="str">
            <v>30-2925</v>
          </cell>
          <cell r="I265">
            <v>41426</v>
          </cell>
          <cell r="J265">
            <v>43251</v>
          </cell>
          <cell r="K265">
            <v>2735</v>
          </cell>
          <cell r="M265" t="e">
            <v>#VALUE!</v>
          </cell>
          <cell r="O265">
            <v>42552</v>
          </cell>
          <cell r="P265">
            <v>2735</v>
          </cell>
          <cell r="Q265">
            <v>55.998537477148083</v>
          </cell>
          <cell r="R265">
            <v>153156</v>
          </cell>
          <cell r="S265" t="str">
            <v>BY 2013</v>
          </cell>
          <cell r="T265">
            <v>57</v>
          </cell>
          <cell r="U265">
            <v>76.38</v>
          </cell>
          <cell r="V265">
            <v>0.74626865671641796</v>
          </cell>
          <cell r="W265" t="str">
            <v>Market</v>
          </cell>
          <cell r="X265" t="str">
            <v>Floors 22-30</v>
          </cell>
          <cell r="Y265">
            <v>0</v>
          </cell>
          <cell r="AC265" t="str">
            <v>Harbert Management30-292541426</v>
          </cell>
        </row>
        <row r="266">
          <cell r="B266">
            <v>0</v>
          </cell>
          <cell r="O266">
            <v>42887</v>
          </cell>
          <cell r="Q266">
            <v>56.998903107861061</v>
          </cell>
          <cell r="AC266">
            <v>0</v>
          </cell>
        </row>
        <row r="267">
          <cell r="B267">
            <v>0</v>
          </cell>
          <cell r="AC267">
            <v>0</v>
          </cell>
        </row>
        <row r="268">
          <cell r="B268">
            <v>63</v>
          </cell>
          <cell r="E268" t="str">
            <v>575MarketCenterOM (1)</v>
          </cell>
          <cell r="F268" t="str">
            <v>Zellerbach Family Foundation</v>
          </cell>
          <cell r="G268" t="str">
            <v>Contract</v>
          </cell>
          <cell r="H268" t="str">
            <v>30-2950/2</v>
          </cell>
          <cell r="I268">
            <v>41913</v>
          </cell>
          <cell r="J268">
            <v>43008</v>
          </cell>
          <cell r="K268">
            <v>5588</v>
          </cell>
          <cell r="M268" t="e">
            <v>#VALUE!</v>
          </cell>
          <cell r="O268">
            <v>42552</v>
          </cell>
          <cell r="P268">
            <v>5588</v>
          </cell>
          <cell r="Q268">
            <v>54</v>
          </cell>
          <cell r="R268">
            <v>301752</v>
          </cell>
          <cell r="S268" t="str">
            <v>Zellerbach (Suite 2950/2975)</v>
          </cell>
          <cell r="T268">
            <v>55</v>
          </cell>
          <cell r="U268">
            <v>74.16</v>
          </cell>
          <cell r="V268">
            <v>0.74163969795037754</v>
          </cell>
          <cell r="W268" t="str">
            <v>Market</v>
          </cell>
          <cell r="X268" t="str">
            <v>Floors 22-30</v>
          </cell>
          <cell r="Y268">
            <v>0</v>
          </cell>
          <cell r="AC268" t="str">
            <v>Zellerbach Family Foundation30-2950/241913</v>
          </cell>
        </row>
        <row r="269">
          <cell r="B269">
            <v>0</v>
          </cell>
          <cell r="O269">
            <v>42644</v>
          </cell>
          <cell r="Q269">
            <v>55.000715819613454</v>
          </cell>
          <cell r="AC269">
            <v>0</v>
          </cell>
        </row>
        <row r="270">
          <cell r="B270">
            <v>0</v>
          </cell>
          <cell r="AC270">
            <v>0</v>
          </cell>
        </row>
        <row r="271">
          <cell r="B271">
            <v>64</v>
          </cell>
          <cell r="E271" t="str">
            <v>575MarketCenterOM (1)</v>
          </cell>
          <cell r="F271" t="str">
            <v>Zellerbach [Sto]</v>
          </cell>
          <cell r="G271" t="str">
            <v>Contract</v>
          </cell>
          <cell r="H271" t="str">
            <v>30-2980S</v>
          </cell>
          <cell r="I271">
            <v>41913</v>
          </cell>
          <cell r="J271">
            <v>43008</v>
          </cell>
          <cell r="K271">
            <v>80</v>
          </cell>
          <cell r="M271" t="e">
            <v>#VALUE!</v>
          </cell>
          <cell r="O271">
            <v>42552</v>
          </cell>
          <cell r="P271">
            <v>80</v>
          </cell>
          <cell r="Q271">
            <v>30</v>
          </cell>
          <cell r="R271">
            <v>2400</v>
          </cell>
          <cell r="S271" t="str">
            <v>None</v>
          </cell>
          <cell r="T271">
            <v>30</v>
          </cell>
          <cell r="U271">
            <v>24.72</v>
          </cell>
          <cell r="V271">
            <v>1.2135922330097089</v>
          </cell>
          <cell r="W271" t="str">
            <v>Market</v>
          </cell>
          <cell r="X271" t="str">
            <v>Storage</v>
          </cell>
          <cell r="Y271">
            <v>0</v>
          </cell>
          <cell r="AC271" t="str">
            <v>Zellerbach [Sto]30-2980S41913</v>
          </cell>
        </row>
        <row r="272">
          <cell r="B272">
            <v>0</v>
          </cell>
          <cell r="AC272">
            <v>0</v>
          </cell>
        </row>
        <row r="273">
          <cell r="B273">
            <v>65</v>
          </cell>
          <cell r="E273" t="str">
            <v>575MarketCenterOM (1)</v>
          </cell>
          <cell r="F273" t="str">
            <v>*VACANT</v>
          </cell>
          <cell r="G273" t="str">
            <v>Speculative</v>
          </cell>
          <cell r="H273" t="str">
            <v>30-3000</v>
          </cell>
          <cell r="I273">
            <v>42736</v>
          </cell>
          <cell r="J273">
            <v>44561</v>
          </cell>
          <cell r="K273">
            <v>5305</v>
          </cell>
          <cell r="M273" t="str">
            <v> </v>
          </cell>
          <cell r="O273">
            <v>42736</v>
          </cell>
          <cell r="P273">
            <v>5305</v>
          </cell>
          <cell r="Q273">
            <v>74.160226201696517</v>
          </cell>
          <cell r="S273" t="str">
            <v>Std BY</v>
          </cell>
          <cell r="T273">
            <v>83.47</v>
          </cell>
          <cell r="U273">
            <v>83.47</v>
          </cell>
          <cell r="V273">
            <v>1</v>
          </cell>
          <cell r="W273" t="str">
            <v>Market</v>
          </cell>
          <cell r="X273" t="str">
            <v>Floors 22-30</v>
          </cell>
          <cell r="Y273">
            <v>0</v>
          </cell>
          <cell r="AC273" t="str">
            <v>*VACANT30-300042736</v>
          </cell>
        </row>
        <row r="274">
          <cell r="B274">
            <v>0</v>
          </cell>
          <cell r="O274">
            <v>43101</v>
          </cell>
          <cell r="Q274">
            <v>76.383788878416581</v>
          </cell>
          <cell r="AC274">
            <v>0</v>
          </cell>
        </row>
        <row r="275">
          <cell r="B275">
            <v>0</v>
          </cell>
          <cell r="O275">
            <v>43466</v>
          </cell>
          <cell r="Q275">
            <v>78.677474081055607</v>
          </cell>
          <cell r="AC275">
            <v>0</v>
          </cell>
        </row>
        <row r="276">
          <cell r="B276">
            <v>0</v>
          </cell>
          <cell r="O276">
            <v>43831</v>
          </cell>
          <cell r="Q276">
            <v>81.036757775683313</v>
          </cell>
          <cell r="AC276">
            <v>0</v>
          </cell>
        </row>
        <row r="277">
          <cell r="B277">
            <v>0</v>
          </cell>
          <cell r="O277">
            <v>44197</v>
          </cell>
          <cell r="Q277">
            <v>83.468426013195099</v>
          </cell>
          <cell r="AC277">
            <v>0</v>
          </cell>
        </row>
        <row r="278">
          <cell r="B278">
            <v>0</v>
          </cell>
          <cell r="AC278">
            <v>0</v>
          </cell>
        </row>
        <row r="279">
          <cell r="B279">
            <v>66</v>
          </cell>
          <cell r="E279" t="str">
            <v>575MarketCenterOM (1)</v>
          </cell>
          <cell r="F279" t="str">
            <v>Cornerstone [Sto]</v>
          </cell>
          <cell r="G279" t="str">
            <v>Contract</v>
          </cell>
          <cell r="H279" t="str">
            <v>30-3000S</v>
          </cell>
          <cell r="I279">
            <v>41699</v>
          </cell>
          <cell r="J279">
            <v>42916</v>
          </cell>
          <cell r="K279">
            <v>67</v>
          </cell>
          <cell r="M279" t="e">
            <v>#VALUE!</v>
          </cell>
          <cell r="O279">
            <v>42552</v>
          </cell>
          <cell r="P279">
            <v>67</v>
          </cell>
          <cell r="Q279">
            <v>24</v>
          </cell>
          <cell r="R279">
            <v>1608</v>
          </cell>
          <cell r="S279" t="str">
            <v>None</v>
          </cell>
          <cell r="T279">
            <v>24</v>
          </cell>
          <cell r="U279">
            <v>24.72</v>
          </cell>
          <cell r="V279">
            <v>0.970873786407767</v>
          </cell>
          <cell r="W279" t="str">
            <v>Market</v>
          </cell>
          <cell r="X279" t="str">
            <v>Storage</v>
          </cell>
          <cell r="Y279">
            <v>0</v>
          </cell>
          <cell r="AC279" t="str">
            <v>Cornerstone [Sto]30-3000S41699</v>
          </cell>
        </row>
        <row r="280">
          <cell r="B280">
            <v>0</v>
          </cell>
          <cell r="AC280">
            <v>0</v>
          </cell>
        </row>
        <row r="281">
          <cell r="B281">
            <v>67</v>
          </cell>
          <cell r="E281" t="str">
            <v>575MarketCenterOM (1)</v>
          </cell>
          <cell r="F281" t="str">
            <v>Talent Burst</v>
          </cell>
          <cell r="G281" t="str">
            <v>Contract</v>
          </cell>
          <cell r="H281" t="str">
            <v>30-3025</v>
          </cell>
          <cell r="I281">
            <v>41456</v>
          </cell>
          <cell r="J281">
            <v>42551</v>
          </cell>
          <cell r="K281">
            <v>1849</v>
          </cell>
          <cell r="M281" t="str">
            <v> </v>
          </cell>
          <cell r="S281" t="str">
            <v>BY 2013</v>
          </cell>
          <cell r="T281">
            <v>55</v>
          </cell>
          <cell r="U281">
            <v>72</v>
          </cell>
          <cell r="V281">
            <v>0.76388888888888884</v>
          </cell>
          <cell r="W281" t="str">
            <v>Option</v>
          </cell>
          <cell r="X281" t="str">
            <v>Floors 22-30</v>
          </cell>
          <cell r="Y281">
            <v>0</v>
          </cell>
          <cell r="AC281" t="str">
            <v>Talent Burst30-302541456</v>
          </cell>
        </row>
        <row r="282">
          <cell r="B282">
            <v>0</v>
          </cell>
          <cell r="AC282">
            <v>0</v>
          </cell>
        </row>
        <row r="283">
          <cell r="B283">
            <v>68</v>
          </cell>
          <cell r="E283" t="str">
            <v>575MarketCenterOM (1)</v>
          </cell>
          <cell r="F283" t="str">
            <v>Talent Burst</v>
          </cell>
          <cell r="G283" t="str">
            <v>Contract</v>
          </cell>
          <cell r="H283" t="str">
            <v>30-3025</v>
          </cell>
          <cell r="I283">
            <v>42552</v>
          </cell>
          <cell r="J283">
            <v>44043</v>
          </cell>
          <cell r="K283">
            <v>1849</v>
          </cell>
          <cell r="M283" t="e">
            <v>#VALUE!</v>
          </cell>
          <cell r="O283">
            <v>42552</v>
          </cell>
          <cell r="P283">
            <v>1849</v>
          </cell>
          <cell r="Q283">
            <v>72</v>
          </cell>
          <cell r="R283">
            <v>133128</v>
          </cell>
          <cell r="S283" t="str">
            <v>Std BY</v>
          </cell>
          <cell r="T283">
            <v>81.03</v>
          </cell>
          <cell r="U283">
            <v>81.040000000000006</v>
          </cell>
          <cell r="V283">
            <v>0.99987660414610058</v>
          </cell>
          <cell r="W283" t="str">
            <v>Market</v>
          </cell>
          <cell r="X283" t="str">
            <v>Floors 22-30</v>
          </cell>
          <cell r="Y283">
            <v>0</v>
          </cell>
          <cell r="AC283" t="str">
            <v>Talent Burst30-302542552</v>
          </cell>
        </row>
        <row r="284">
          <cell r="B284">
            <v>0</v>
          </cell>
          <cell r="O284">
            <v>42917</v>
          </cell>
          <cell r="Q284">
            <v>74.161168199026505</v>
          </cell>
          <cell r="AC284">
            <v>0</v>
          </cell>
        </row>
        <row r="285">
          <cell r="B285">
            <v>0</v>
          </cell>
          <cell r="O285">
            <v>43282</v>
          </cell>
          <cell r="Q285">
            <v>76.380746349378043</v>
          </cell>
          <cell r="AC285">
            <v>0</v>
          </cell>
        </row>
        <row r="286">
          <cell r="B286">
            <v>0</v>
          </cell>
          <cell r="O286">
            <v>43647</v>
          </cell>
          <cell r="Q286">
            <v>78.671714440237963</v>
          </cell>
          <cell r="AC286">
            <v>0</v>
          </cell>
        </row>
        <row r="287">
          <cell r="B287">
            <v>0</v>
          </cell>
          <cell r="O287">
            <v>44013</v>
          </cell>
          <cell r="Q287">
            <v>81.027582477014604</v>
          </cell>
          <cell r="AC287">
            <v>0</v>
          </cell>
        </row>
        <row r="288">
          <cell r="B288">
            <v>0</v>
          </cell>
          <cell r="AC288">
            <v>0</v>
          </cell>
        </row>
        <row r="289">
          <cell r="B289">
            <v>69</v>
          </cell>
          <cell r="E289" t="str">
            <v>575MarketCenterOM (1)</v>
          </cell>
          <cell r="F289" t="str">
            <v>Cornerstone</v>
          </cell>
          <cell r="G289" t="str">
            <v>Contract</v>
          </cell>
          <cell r="H289" t="str">
            <v>30-3050</v>
          </cell>
          <cell r="I289">
            <v>41091</v>
          </cell>
          <cell r="J289">
            <v>42916</v>
          </cell>
          <cell r="K289">
            <v>5536</v>
          </cell>
          <cell r="M289" t="e">
            <v>#VALUE!</v>
          </cell>
          <cell r="O289">
            <v>42552</v>
          </cell>
          <cell r="P289">
            <v>5536</v>
          </cell>
          <cell r="Q289">
            <v>47.000722543352602</v>
          </cell>
          <cell r="R289">
            <v>260196</v>
          </cell>
          <cell r="S289" t="str">
            <v>BY 2012</v>
          </cell>
          <cell r="T289">
            <v>47</v>
          </cell>
          <cell r="U289">
            <v>74.16</v>
          </cell>
          <cell r="V289">
            <v>0.63376483279395901</v>
          </cell>
          <cell r="W289" t="str">
            <v>Market</v>
          </cell>
          <cell r="X289" t="str">
            <v>Floors 22-30</v>
          </cell>
          <cell r="Y289">
            <v>0</v>
          </cell>
          <cell r="AC289" t="str">
            <v>Cornerstone30-305041091</v>
          </cell>
        </row>
        <row r="290">
          <cell r="B290">
            <v>0</v>
          </cell>
          <cell r="AC290">
            <v>0</v>
          </cell>
        </row>
        <row r="291">
          <cell r="B291">
            <v>70</v>
          </cell>
          <cell r="E291" t="str">
            <v>575MarketCenterOM (1)</v>
          </cell>
          <cell r="F291" t="str">
            <v>Harris Williams LLC</v>
          </cell>
          <cell r="G291" t="str">
            <v>Contract</v>
          </cell>
          <cell r="H291" t="str">
            <v>30-3100</v>
          </cell>
          <cell r="I291">
            <v>39600</v>
          </cell>
          <cell r="J291">
            <v>43982</v>
          </cell>
          <cell r="K291">
            <v>12618</v>
          </cell>
          <cell r="M291" t="e">
            <v>#VALUE!</v>
          </cell>
          <cell r="O291">
            <v>42552</v>
          </cell>
          <cell r="P291">
            <v>12618</v>
          </cell>
          <cell r="Q291">
            <v>64.250118877793625</v>
          </cell>
          <cell r="R291">
            <v>810708</v>
          </cell>
          <cell r="S291" t="str">
            <v>BY 2015 (Est.) 95% Exc Ins.</v>
          </cell>
          <cell r="T291">
            <v>69.25</v>
          </cell>
          <cell r="U291">
            <v>83.29</v>
          </cell>
          <cell r="V291">
            <v>0.83143234481930595</v>
          </cell>
          <cell r="W291" t="str">
            <v>Market</v>
          </cell>
          <cell r="X291" t="str">
            <v>Floors 31-37</v>
          </cell>
          <cell r="Y291">
            <v>0</v>
          </cell>
          <cell r="AC291" t="str">
            <v>Harris Williams LLC30-310039600</v>
          </cell>
        </row>
        <row r="292">
          <cell r="B292">
            <v>0</v>
          </cell>
          <cell r="O292">
            <v>42736</v>
          </cell>
          <cell r="Q292">
            <v>65.49976224441275</v>
          </cell>
          <cell r="AC292">
            <v>0</v>
          </cell>
        </row>
        <row r="293">
          <cell r="B293">
            <v>0</v>
          </cell>
          <cell r="O293">
            <v>43101</v>
          </cell>
          <cell r="Q293">
            <v>66.750356633380889</v>
          </cell>
          <cell r="AC293">
            <v>0</v>
          </cell>
        </row>
        <row r="294">
          <cell r="B294">
            <v>0</v>
          </cell>
          <cell r="O294">
            <v>43466</v>
          </cell>
          <cell r="Q294">
            <v>68</v>
          </cell>
          <cell r="AC294">
            <v>0</v>
          </cell>
        </row>
        <row r="295">
          <cell r="B295">
            <v>0</v>
          </cell>
          <cell r="O295">
            <v>43831</v>
          </cell>
          <cell r="Q295">
            <v>69.249643366619111</v>
          </cell>
          <cell r="AC295">
            <v>0</v>
          </cell>
        </row>
        <row r="296">
          <cell r="B296">
            <v>0</v>
          </cell>
          <cell r="AC296">
            <v>0</v>
          </cell>
        </row>
        <row r="297">
          <cell r="B297">
            <v>71</v>
          </cell>
          <cell r="E297" t="str">
            <v>575MarketCenterOM (1)</v>
          </cell>
          <cell r="F297" t="str">
            <v>Rakuten Marketing</v>
          </cell>
          <cell r="G297" t="str">
            <v>Contract</v>
          </cell>
          <cell r="H297" t="str">
            <v>30-3200</v>
          </cell>
          <cell r="I297">
            <v>41153</v>
          </cell>
          <cell r="J297">
            <v>42978</v>
          </cell>
          <cell r="K297">
            <v>12715</v>
          </cell>
          <cell r="M297" t="e">
            <v>#VALUE!</v>
          </cell>
          <cell r="O297">
            <v>42552</v>
          </cell>
          <cell r="P297">
            <v>12715</v>
          </cell>
          <cell r="Q297">
            <v>48</v>
          </cell>
          <cell r="R297">
            <v>610320</v>
          </cell>
          <cell r="S297" t="str">
            <v>BY 2012</v>
          </cell>
          <cell r="T297">
            <v>49</v>
          </cell>
          <cell r="U297">
            <v>76.22</v>
          </cell>
          <cell r="V297">
            <v>0.64287588559433217</v>
          </cell>
          <cell r="W297" t="str">
            <v>Vacate</v>
          </cell>
          <cell r="X297" t="str">
            <v>Floors 31-37</v>
          </cell>
          <cell r="Y297">
            <v>0</v>
          </cell>
          <cell r="AC297" t="str">
            <v>Rakuten Marketing30-320041153</v>
          </cell>
        </row>
        <row r="298">
          <cell r="B298">
            <v>0</v>
          </cell>
          <cell r="O298">
            <v>42614</v>
          </cell>
          <cell r="Q298">
            <v>49.000393236335036</v>
          </cell>
          <cell r="AC298">
            <v>0</v>
          </cell>
        </row>
        <row r="299">
          <cell r="B299">
            <v>0</v>
          </cell>
          <cell r="AC299">
            <v>0</v>
          </cell>
        </row>
        <row r="300">
          <cell r="B300">
            <v>72</v>
          </cell>
          <cell r="E300" t="str">
            <v>575MarketCenterOM (1)</v>
          </cell>
          <cell r="F300" t="str">
            <v>Crowe Horwath</v>
          </cell>
          <cell r="G300" t="str">
            <v>Contract</v>
          </cell>
          <cell r="H300" t="str">
            <v>30-3300</v>
          </cell>
          <cell r="I300">
            <v>42036</v>
          </cell>
          <cell r="J300">
            <v>43861</v>
          </cell>
          <cell r="K300">
            <v>12618</v>
          </cell>
          <cell r="M300" t="e">
            <v>#VALUE!</v>
          </cell>
          <cell r="O300">
            <v>42552</v>
          </cell>
          <cell r="P300">
            <v>12618</v>
          </cell>
          <cell r="Q300">
            <v>60.250118877793625</v>
          </cell>
          <cell r="R300">
            <v>760236</v>
          </cell>
          <cell r="S300" t="str">
            <v>BY 2015 (Est.)</v>
          </cell>
          <cell r="T300">
            <v>64</v>
          </cell>
          <cell r="U300">
            <v>83.29</v>
          </cell>
          <cell r="V300">
            <v>0.7683995677752431</v>
          </cell>
          <cell r="W300" t="str">
            <v>Market</v>
          </cell>
          <cell r="X300" t="str">
            <v>Floors 31-37</v>
          </cell>
          <cell r="Y300">
            <v>0</v>
          </cell>
          <cell r="AC300" t="str">
            <v>Crowe Horwath30-330042036</v>
          </cell>
        </row>
        <row r="301">
          <cell r="B301">
            <v>0</v>
          </cell>
          <cell r="O301">
            <v>42767</v>
          </cell>
          <cell r="Q301">
            <v>61.499762244412743</v>
          </cell>
          <cell r="AC301">
            <v>0</v>
          </cell>
        </row>
        <row r="302">
          <cell r="B302">
            <v>0</v>
          </cell>
          <cell r="O302">
            <v>43132</v>
          </cell>
          <cell r="Q302">
            <v>62.750356633380882</v>
          </cell>
          <cell r="AC302">
            <v>0</v>
          </cell>
        </row>
        <row r="303">
          <cell r="B303">
            <v>0</v>
          </cell>
          <cell r="O303">
            <v>43497</v>
          </cell>
          <cell r="Q303">
            <v>64</v>
          </cell>
          <cell r="AC303">
            <v>0</v>
          </cell>
        </row>
        <row r="304">
          <cell r="B304">
            <v>0</v>
          </cell>
          <cell r="AC304">
            <v>0</v>
          </cell>
        </row>
        <row r="305">
          <cell r="B305">
            <v>73</v>
          </cell>
          <cell r="E305" t="str">
            <v>575MarketCenterOM (1)</v>
          </cell>
          <cell r="F305" t="str">
            <v>DWG Services, LLC</v>
          </cell>
          <cell r="G305" t="str">
            <v>Contract</v>
          </cell>
          <cell r="H305" t="str">
            <v>30-3400</v>
          </cell>
          <cell r="I305">
            <v>41410</v>
          </cell>
          <cell r="J305">
            <v>43220</v>
          </cell>
          <cell r="K305">
            <v>12715</v>
          </cell>
          <cell r="M305" t="e">
            <v>#VALUE!</v>
          </cell>
          <cell r="O305">
            <v>42552</v>
          </cell>
          <cell r="P305">
            <v>12715</v>
          </cell>
          <cell r="Q305">
            <v>49.000393236335036</v>
          </cell>
          <cell r="R305">
            <v>623040</v>
          </cell>
          <cell r="S305" t="str">
            <v>Divco West (Suite 3400)</v>
          </cell>
          <cell r="T305">
            <v>73</v>
          </cell>
          <cell r="U305">
            <v>78.510000000000005</v>
          </cell>
          <cell r="V305">
            <v>0.92981785759775815</v>
          </cell>
          <cell r="W305" t="str">
            <v>Market</v>
          </cell>
          <cell r="X305" t="str">
            <v>Floors 31-37</v>
          </cell>
          <cell r="Y305" t="str">
            <v>BREP assumes 1 year renewal with DivCo. LXD 4/17</v>
          </cell>
          <cell r="AC305" t="str">
            <v>DWG Services, LLC30-340041410</v>
          </cell>
        </row>
        <row r="306">
          <cell r="B306">
            <v>0</v>
          </cell>
          <cell r="O306">
            <v>42826</v>
          </cell>
          <cell r="Q306">
            <v>73.000393236335043</v>
          </cell>
          <cell r="AC306">
            <v>0</v>
          </cell>
        </row>
        <row r="307">
          <cell r="B307">
            <v>0</v>
          </cell>
          <cell r="O307">
            <v>42856</v>
          </cell>
          <cell r="P307">
            <v>12617</v>
          </cell>
          <cell r="Q307">
            <v>72.999603709281132</v>
          </cell>
          <cell r="AC307">
            <v>0</v>
          </cell>
        </row>
        <row r="308">
          <cell r="B308">
            <v>0</v>
          </cell>
          <cell r="AC308">
            <v>0</v>
          </cell>
        </row>
        <row r="309">
          <cell r="B309">
            <v>74</v>
          </cell>
          <cell r="E309" t="str">
            <v>575MarketCenterOM (1)</v>
          </cell>
          <cell r="F309" t="str">
            <v>DWG Services, LLC</v>
          </cell>
          <cell r="G309" t="str">
            <v>Contract</v>
          </cell>
          <cell r="H309" t="str">
            <v>30-3500</v>
          </cell>
          <cell r="I309">
            <v>40057</v>
          </cell>
          <cell r="J309">
            <v>43220</v>
          </cell>
          <cell r="K309">
            <v>12715</v>
          </cell>
          <cell r="M309" t="e">
            <v>#VALUE!</v>
          </cell>
          <cell r="O309">
            <v>42552</v>
          </cell>
          <cell r="P309">
            <v>12715</v>
          </cell>
          <cell r="Q309">
            <v>49.000393236335036</v>
          </cell>
          <cell r="R309">
            <v>623040</v>
          </cell>
          <cell r="S309" t="str">
            <v>Divco West (Suite 3500)</v>
          </cell>
          <cell r="T309">
            <v>73</v>
          </cell>
          <cell r="U309">
            <v>78.510000000000005</v>
          </cell>
          <cell r="V309">
            <v>0.92981785759775815</v>
          </cell>
          <cell r="W309" t="str">
            <v>Market</v>
          </cell>
          <cell r="X309" t="str">
            <v>Floors 31-37</v>
          </cell>
          <cell r="Y309" t="str">
            <v>BREP assumes 1 year renewal with DivCo. LXD 4/17</v>
          </cell>
          <cell r="AC309" t="str">
            <v>DWG Services, LLC30-350040057</v>
          </cell>
        </row>
        <row r="310">
          <cell r="B310">
            <v>0</v>
          </cell>
          <cell r="O310">
            <v>42826</v>
          </cell>
          <cell r="Q310">
            <v>73.000393236335043</v>
          </cell>
          <cell r="AC310">
            <v>0</v>
          </cell>
        </row>
        <row r="311">
          <cell r="B311">
            <v>0</v>
          </cell>
          <cell r="O311">
            <v>42856</v>
          </cell>
          <cell r="P311">
            <v>12617</v>
          </cell>
          <cell r="Q311">
            <v>72.999603709281132</v>
          </cell>
          <cell r="AC311">
            <v>0</v>
          </cell>
        </row>
        <row r="312">
          <cell r="B312">
            <v>0</v>
          </cell>
          <cell r="AC312">
            <v>0</v>
          </cell>
        </row>
        <row r="313">
          <cell r="B313">
            <v>75</v>
          </cell>
          <cell r="E313" t="str">
            <v>575MarketCenterOM (1)</v>
          </cell>
          <cell r="F313" t="str">
            <v>Frank Crystal &amp; Co.</v>
          </cell>
          <cell r="G313" t="str">
            <v>Contract</v>
          </cell>
          <cell r="H313" t="str">
            <v>30-3600</v>
          </cell>
          <cell r="I313">
            <v>42125</v>
          </cell>
          <cell r="J313">
            <v>44681</v>
          </cell>
          <cell r="K313">
            <v>7069</v>
          </cell>
          <cell r="M313" t="e">
            <v>#VALUE!</v>
          </cell>
          <cell r="O313">
            <v>42552</v>
          </cell>
          <cell r="P313">
            <v>7069</v>
          </cell>
          <cell r="Q313">
            <v>60.750318291130284</v>
          </cell>
          <cell r="R313">
            <v>429444</v>
          </cell>
          <cell r="S313" t="str">
            <v>Frank Crystal (Suite 3600)</v>
          </cell>
          <cell r="T313">
            <v>67</v>
          </cell>
          <cell r="U313">
            <v>88.36</v>
          </cell>
          <cell r="V313">
            <v>0.75826165685830693</v>
          </cell>
          <cell r="W313" t="str">
            <v>Market</v>
          </cell>
          <cell r="X313" t="str">
            <v>Floors 31-37</v>
          </cell>
          <cell r="Y313">
            <v>0</v>
          </cell>
          <cell r="AC313" t="str">
            <v>Frank Crystal &amp; Co.30-360042125</v>
          </cell>
        </row>
        <row r="314">
          <cell r="B314">
            <v>0</v>
          </cell>
          <cell r="O314">
            <v>42856</v>
          </cell>
          <cell r="Q314">
            <v>61.999717074550858</v>
          </cell>
          <cell r="AC314">
            <v>0</v>
          </cell>
        </row>
        <row r="315">
          <cell r="B315">
            <v>0</v>
          </cell>
          <cell r="O315">
            <v>43221</v>
          </cell>
          <cell r="Q315">
            <v>63.250813410666289</v>
          </cell>
          <cell r="AC315">
            <v>0</v>
          </cell>
        </row>
        <row r="316">
          <cell r="B316">
            <v>0</v>
          </cell>
          <cell r="O316">
            <v>43586</v>
          </cell>
          <cell r="Q316">
            <v>64.500212194086856</v>
          </cell>
          <cell r="AC316">
            <v>0</v>
          </cell>
        </row>
        <row r="317">
          <cell r="B317">
            <v>0</v>
          </cell>
          <cell r="O317">
            <v>43952</v>
          </cell>
          <cell r="Q317">
            <v>65.74961097750743</v>
          </cell>
          <cell r="AC317">
            <v>0</v>
          </cell>
        </row>
        <row r="318">
          <cell r="B318">
            <v>0</v>
          </cell>
          <cell r="O318">
            <v>44317</v>
          </cell>
          <cell r="Q318">
            <v>67.000707313622854</v>
          </cell>
          <cell r="AC318">
            <v>0</v>
          </cell>
        </row>
        <row r="319">
          <cell r="B319">
            <v>0</v>
          </cell>
          <cell r="AC319">
            <v>0</v>
          </cell>
        </row>
        <row r="320">
          <cell r="B320">
            <v>76</v>
          </cell>
          <cell r="E320" t="str">
            <v>575MarketCenterOM (1)</v>
          </cell>
          <cell r="F320" t="str">
            <v>Rockefeller Philanthropy</v>
          </cell>
          <cell r="G320" t="str">
            <v>Contract</v>
          </cell>
          <cell r="H320" t="str">
            <v>30-3625</v>
          </cell>
          <cell r="I320">
            <v>41214</v>
          </cell>
          <cell r="J320">
            <v>43039</v>
          </cell>
          <cell r="K320">
            <v>2793</v>
          </cell>
          <cell r="M320" t="e">
            <v>#VALUE!</v>
          </cell>
          <cell r="O320">
            <v>42552</v>
          </cell>
          <cell r="P320">
            <v>2793</v>
          </cell>
          <cell r="Q320">
            <v>53.00107411385607</v>
          </cell>
          <cell r="R320">
            <v>148032</v>
          </cell>
          <cell r="S320" t="str">
            <v>BY 2013</v>
          </cell>
          <cell r="T320">
            <v>54</v>
          </cell>
          <cell r="U320">
            <v>76.22</v>
          </cell>
          <cell r="V320">
            <v>0.70847546575701914</v>
          </cell>
          <cell r="W320" t="str">
            <v>Market</v>
          </cell>
          <cell r="X320" t="str">
            <v>Floors 31-37</v>
          </cell>
          <cell r="Y320">
            <v>0</v>
          </cell>
          <cell r="AC320" t="str">
            <v>Rockefeller Philanthropy30-362541214</v>
          </cell>
        </row>
        <row r="321">
          <cell r="B321">
            <v>0</v>
          </cell>
          <cell r="O321">
            <v>42675</v>
          </cell>
          <cell r="Q321">
            <v>54.002148227712141</v>
          </cell>
          <cell r="AC321">
            <v>0</v>
          </cell>
        </row>
        <row r="322">
          <cell r="B322">
            <v>0</v>
          </cell>
          <cell r="AC322">
            <v>0</v>
          </cell>
        </row>
        <row r="323">
          <cell r="B323">
            <v>77</v>
          </cell>
          <cell r="E323" t="str">
            <v>575MarketCenterOM (1)</v>
          </cell>
          <cell r="F323" t="str">
            <v>HSI U.S.A</v>
          </cell>
          <cell r="G323" t="str">
            <v>Contract</v>
          </cell>
          <cell r="H323" t="str">
            <v>30-3650</v>
          </cell>
          <cell r="I323">
            <v>42005</v>
          </cell>
          <cell r="J323">
            <v>43830</v>
          </cell>
          <cell r="K323">
            <v>2860</v>
          </cell>
          <cell r="M323" t="e">
            <v>#VALUE!</v>
          </cell>
          <cell r="O323">
            <v>42552</v>
          </cell>
          <cell r="P323">
            <v>2860</v>
          </cell>
          <cell r="Q323">
            <v>74.16083916083916</v>
          </cell>
          <cell r="R323">
            <v>212100</v>
          </cell>
          <cell r="S323" t="str">
            <v>BY 2015 (Est.)</v>
          </cell>
          <cell r="T323">
            <v>81.03</v>
          </cell>
          <cell r="U323">
            <v>80.86</v>
          </cell>
          <cell r="V323">
            <v>1.0021023992085085</v>
          </cell>
          <cell r="W323" t="str">
            <v>Market</v>
          </cell>
          <cell r="X323" t="str">
            <v>Floors 31-37</v>
          </cell>
          <cell r="Y323">
            <v>0</v>
          </cell>
          <cell r="AC323" t="str">
            <v>HSI U.S.A30-365042005</v>
          </cell>
        </row>
        <row r="324">
          <cell r="B324">
            <v>0</v>
          </cell>
          <cell r="O324">
            <v>42736</v>
          </cell>
          <cell r="Q324">
            <v>76.380419580419584</v>
          </cell>
          <cell r="AC324">
            <v>0</v>
          </cell>
        </row>
        <row r="325">
          <cell r="B325">
            <v>0</v>
          </cell>
          <cell r="O325">
            <v>43101</v>
          </cell>
          <cell r="Q325">
            <v>78.671328671328666</v>
          </cell>
          <cell r="AC325">
            <v>0</v>
          </cell>
        </row>
        <row r="326">
          <cell r="B326">
            <v>0</v>
          </cell>
          <cell r="O326">
            <v>43466</v>
          </cell>
          <cell r="Q326">
            <v>81.029370629370632</v>
          </cell>
          <cell r="AC326">
            <v>0</v>
          </cell>
        </row>
        <row r="327">
          <cell r="B327">
            <v>0</v>
          </cell>
          <cell r="AC327">
            <v>0</v>
          </cell>
        </row>
        <row r="328">
          <cell r="B328">
            <v>78</v>
          </cell>
          <cell r="E328" t="str">
            <v>575MarketCenterOM (1)</v>
          </cell>
          <cell r="F328" t="str">
            <v>Hunton &amp; Williams, LLP</v>
          </cell>
          <cell r="G328" t="str">
            <v>Contract</v>
          </cell>
          <cell r="H328" t="str">
            <v>30-3700</v>
          </cell>
          <cell r="I328">
            <v>41821</v>
          </cell>
          <cell r="J328">
            <v>42916</v>
          </cell>
          <cell r="K328">
            <v>7445</v>
          </cell>
          <cell r="M328" t="e">
            <v>#VALUE!</v>
          </cell>
          <cell r="O328">
            <v>42552</v>
          </cell>
          <cell r="P328">
            <v>7445</v>
          </cell>
          <cell r="Q328">
            <v>57.000402955003359</v>
          </cell>
          <cell r="R328">
            <v>424368</v>
          </cell>
          <cell r="S328" t="str">
            <v>BY 2014</v>
          </cell>
          <cell r="T328">
            <v>57</v>
          </cell>
          <cell r="U328">
            <v>76.22</v>
          </cell>
          <cell r="V328">
            <v>0.74783521385463136</v>
          </cell>
          <cell r="W328" t="str">
            <v>Market</v>
          </cell>
          <cell r="X328" t="str">
            <v>Floors 31-37</v>
          </cell>
          <cell r="Y328">
            <v>0</v>
          </cell>
          <cell r="AC328" t="str">
            <v>Hunton &amp; Williams, LLP30-370041821</v>
          </cell>
        </row>
        <row r="329">
          <cell r="B329">
            <v>0</v>
          </cell>
          <cell r="AC329">
            <v>0</v>
          </cell>
        </row>
        <row r="330">
          <cell r="B330">
            <v>79</v>
          </cell>
          <cell r="E330" t="str">
            <v>575MarketCenterOM (1)</v>
          </cell>
          <cell r="F330" t="str">
            <v>Vierra Magan</v>
          </cell>
          <cell r="G330" t="str">
            <v>Contract</v>
          </cell>
          <cell r="H330" t="str">
            <v>30-3750</v>
          </cell>
          <cell r="I330">
            <v>41306</v>
          </cell>
          <cell r="J330">
            <v>43131</v>
          </cell>
          <cell r="K330">
            <v>5270</v>
          </cell>
          <cell r="M330" t="e">
            <v>#VALUE!</v>
          </cell>
          <cell r="O330">
            <v>42552</v>
          </cell>
          <cell r="P330">
            <v>5270</v>
          </cell>
          <cell r="Q330">
            <v>43.999240986717268</v>
          </cell>
          <cell r="R330">
            <v>231876</v>
          </cell>
          <cell r="S330" t="str">
            <v>BY 2013</v>
          </cell>
          <cell r="T330">
            <v>45</v>
          </cell>
          <cell r="U330">
            <v>78.510000000000005</v>
          </cell>
          <cell r="V330">
            <v>0.57317539166985099</v>
          </cell>
          <cell r="W330" t="str">
            <v>Market</v>
          </cell>
          <cell r="X330" t="str">
            <v>Floors 31-37</v>
          </cell>
          <cell r="Y330">
            <v>0</v>
          </cell>
          <cell r="AC330" t="str">
            <v>Vierra Magan30-375041306</v>
          </cell>
        </row>
        <row r="331">
          <cell r="B331">
            <v>0</v>
          </cell>
          <cell r="O331">
            <v>42767</v>
          </cell>
          <cell r="Q331">
            <v>45.001138519924098</v>
          </cell>
          <cell r="AC331">
            <v>0</v>
          </cell>
        </row>
        <row r="332">
          <cell r="B332">
            <v>0</v>
          </cell>
          <cell r="AC332">
            <v>0</v>
          </cell>
        </row>
        <row r="333">
          <cell r="B333">
            <v>80</v>
          </cell>
          <cell r="E333" t="str">
            <v>575MarketCenterOM (1)</v>
          </cell>
          <cell r="F333" t="str">
            <v>KCG Holdings, Inc.</v>
          </cell>
          <cell r="G333" t="str">
            <v>Contract</v>
          </cell>
          <cell r="H333" t="str">
            <v>30-3800</v>
          </cell>
          <cell r="I333">
            <v>42064</v>
          </cell>
          <cell r="J333">
            <v>43890</v>
          </cell>
          <cell r="K333">
            <v>6042</v>
          </cell>
          <cell r="M333" t="e">
            <v>#VALUE!</v>
          </cell>
          <cell r="O333">
            <v>42552</v>
          </cell>
          <cell r="P333">
            <v>6042</v>
          </cell>
          <cell r="Q333">
            <v>66.949354518371393</v>
          </cell>
          <cell r="R333">
            <v>404508</v>
          </cell>
          <cell r="S333" t="str">
            <v>BY 2015 (Est.)</v>
          </cell>
          <cell r="T333">
            <v>73.16</v>
          </cell>
          <cell r="U333">
            <v>84.41</v>
          </cell>
          <cell r="V333">
            <v>0.86672195237531102</v>
          </cell>
          <cell r="W333" t="str">
            <v>Market</v>
          </cell>
          <cell r="X333" t="str">
            <v>Floors 38-40</v>
          </cell>
          <cell r="Y333">
            <v>0</v>
          </cell>
          <cell r="AC333" t="str">
            <v>KCG Holdings, Inc.30-380042064</v>
          </cell>
        </row>
        <row r="334">
          <cell r="B334">
            <v>0</v>
          </cell>
          <cell r="O334">
            <v>42795</v>
          </cell>
          <cell r="Q334">
            <v>68.959285004965238</v>
          </cell>
          <cell r="AC334">
            <v>0</v>
          </cell>
        </row>
        <row r="335">
          <cell r="B335">
            <v>0</v>
          </cell>
          <cell r="O335">
            <v>43160</v>
          </cell>
          <cell r="Q335">
            <v>71.030784508440917</v>
          </cell>
          <cell r="AC335">
            <v>0</v>
          </cell>
        </row>
        <row r="336">
          <cell r="B336">
            <v>0</v>
          </cell>
          <cell r="O336">
            <v>43525</v>
          </cell>
          <cell r="Q336">
            <v>73.159880834160873</v>
          </cell>
          <cell r="AC336">
            <v>0</v>
          </cell>
        </row>
        <row r="337">
          <cell r="B337">
            <v>0</v>
          </cell>
          <cell r="AC337">
            <v>0</v>
          </cell>
        </row>
        <row r="338">
          <cell r="B338">
            <v>81</v>
          </cell>
          <cell r="E338" t="str">
            <v>575MarketCenterOM (1)</v>
          </cell>
          <cell r="F338" t="str">
            <v>Bank of Communications</v>
          </cell>
          <cell r="G338" t="str">
            <v>Contract</v>
          </cell>
          <cell r="H338" t="str">
            <v>30-3888</v>
          </cell>
          <cell r="I338">
            <v>40817</v>
          </cell>
          <cell r="J338">
            <v>44469</v>
          </cell>
          <cell r="K338">
            <v>6487</v>
          </cell>
          <cell r="M338" t="e">
            <v>#VALUE!</v>
          </cell>
          <cell r="O338">
            <v>42552</v>
          </cell>
          <cell r="P338">
            <v>6487</v>
          </cell>
          <cell r="Q338">
            <v>54.500385386156928</v>
          </cell>
          <cell r="R338">
            <v>353544</v>
          </cell>
          <cell r="S338" t="str">
            <v>BY 2011</v>
          </cell>
          <cell r="T338">
            <v>59.5</v>
          </cell>
          <cell r="U338">
            <v>86.95</v>
          </cell>
          <cell r="V338">
            <v>0.68430132259919496</v>
          </cell>
          <cell r="W338" t="str">
            <v>Market</v>
          </cell>
          <cell r="X338" t="str">
            <v>Floors 38-40</v>
          </cell>
          <cell r="Y338">
            <v>0</v>
          </cell>
          <cell r="AC338" t="str">
            <v>Bank of Communications30-388840817</v>
          </cell>
        </row>
        <row r="339">
          <cell r="B339">
            <v>0</v>
          </cell>
          <cell r="O339">
            <v>42644</v>
          </cell>
          <cell r="Q339">
            <v>55.499306304917525</v>
          </cell>
          <cell r="AC339">
            <v>0</v>
          </cell>
        </row>
        <row r="340">
          <cell r="B340">
            <v>0</v>
          </cell>
          <cell r="O340">
            <v>43009</v>
          </cell>
          <cell r="Q340">
            <v>56.500077077231389</v>
          </cell>
          <cell r="AC340">
            <v>0</v>
          </cell>
        </row>
        <row r="341">
          <cell r="B341">
            <v>0</v>
          </cell>
          <cell r="O341">
            <v>43374</v>
          </cell>
          <cell r="Q341">
            <v>57.500847849545245</v>
          </cell>
          <cell r="AC341">
            <v>0</v>
          </cell>
        </row>
        <row r="342">
          <cell r="B342">
            <v>0</v>
          </cell>
          <cell r="O342">
            <v>43739</v>
          </cell>
          <cell r="Q342">
            <v>58.499768768305842</v>
          </cell>
          <cell r="AC342">
            <v>0</v>
          </cell>
        </row>
        <row r="343">
          <cell r="B343">
            <v>0</v>
          </cell>
          <cell r="O343">
            <v>44105</v>
          </cell>
          <cell r="Q343">
            <v>59.500539540619698</v>
          </cell>
          <cell r="AC343">
            <v>0</v>
          </cell>
        </row>
        <row r="344">
          <cell r="B344">
            <v>0</v>
          </cell>
          <cell r="AC344">
            <v>0</v>
          </cell>
        </row>
        <row r="345">
          <cell r="B345">
            <v>82</v>
          </cell>
          <cell r="E345" t="str">
            <v>575MarketCenterOM (1)</v>
          </cell>
          <cell r="F345" t="str">
            <v>Raymond James &amp; Assoc., Inc.</v>
          </cell>
          <cell r="G345" t="str">
            <v>Contract</v>
          </cell>
          <cell r="H345" t="str">
            <v>30-3900</v>
          </cell>
          <cell r="I345">
            <v>41214</v>
          </cell>
          <cell r="J345">
            <v>43708</v>
          </cell>
          <cell r="K345">
            <v>7433</v>
          </cell>
          <cell r="M345" t="e">
            <v>#VALUE!</v>
          </cell>
          <cell r="O345">
            <v>42552</v>
          </cell>
          <cell r="P345">
            <v>7433</v>
          </cell>
          <cell r="Q345">
            <v>57.999730929638098</v>
          </cell>
          <cell r="R345">
            <v>431112</v>
          </cell>
          <cell r="S345" t="str">
            <v>BY 2012</v>
          </cell>
          <cell r="T345">
            <v>61</v>
          </cell>
          <cell r="U345">
            <v>81.95</v>
          </cell>
          <cell r="V345">
            <v>0.74435631482611342</v>
          </cell>
          <cell r="W345" t="str">
            <v>Market</v>
          </cell>
          <cell r="X345" t="str">
            <v>Floors 38-40</v>
          </cell>
          <cell r="Y345">
            <v>0</v>
          </cell>
          <cell r="AC345" t="str">
            <v>Raymond James &amp; Assoc., Inc.30-390041214</v>
          </cell>
        </row>
        <row r="346">
          <cell r="B346">
            <v>0</v>
          </cell>
          <cell r="O346">
            <v>42614</v>
          </cell>
          <cell r="Q346">
            <v>59.000672675904752</v>
          </cell>
          <cell r="AC346">
            <v>0</v>
          </cell>
        </row>
        <row r="347">
          <cell r="B347">
            <v>0</v>
          </cell>
          <cell r="O347">
            <v>42979</v>
          </cell>
          <cell r="Q347">
            <v>60</v>
          </cell>
          <cell r="AC347">
            <v>0</v>
          </cell>
        </row>
        <row r="348">
          <cell r="B348">
            <v>0</v>
          </cell>
          <cell r="O348">
            <v>43344</v>
          </cell>
          <cell r="Q348">
            <v>60.999327324095248</v>
          </cell>
          <cell r="AC348">
            <v>0</v>
          </cell>
        </row>
        <row r="349">
          <cell r="B349">
            <v>0</v>
          </cell>
          <cell r="AC349">
            <v>0</v>
          </cell>
        </row>
        <row r="350">
          <cell r="B350">
            <v>83</v>
          </cell>
          <cell r="E350" t="str">
            <v>575MarketCenterOM (1)</v>
          </cell>
          <cell r="F350" t="str">
            <v>Norwegian Consulate</v>
          </cell>
          <cell r="G350" t="str">
            <v>Contract</v>
          </cell>
          <cell r="H350" t="str">
            <v>30-3950</v>
          </cell>
          <cell r="I350">
            <v>41426</v>
          </cell>
          <cell r="J350">
            <v>43982</v>
          </cell>
          <cell r="K350">
            <v>5189</v>
          </cell>
          <cell r="M350" t="e">
            <v>#VALUE!</v>
          </cell>
          <cell r="O350">
            <v>42552</v>
          </cell>
          <cell r="P350">
            <v>5189</v>
          </cell>
          <cell r="Q350">
            <v>54.001156292156487</v>
          </cell>
          <cell r="R350">
            <v>280212</v>
          </cell>
          <cell r="S350" t="str">
            <v>BY 2013</v>
          </cell>
          <cell r="T350">
            <v>57</v>
          </cell>
          <cell r="U350">
            <v>84.41</v>
          </cell>
          <cell r="V350">
            <v>0.67527544129842443</v>
          </cell>
          <cell r="W350" t="str">
            <v>Market</v>
          </cell>
          <cell r="X350" t="str">
            <v>Floors 38-40</v>
          </cell>
          <cell r="Y350">
            <v>0</v>
          </cell>
          <cell r="AC350" t="str">
            <v>Norwegian Consulate30-395041426</v>
          </cell>
        </row>
        <row r="351">
          <cell r="B351">
            <v>0</v>
          </cell>
          <cell r="O351">
            <v>42887</v>
          </cell>
          <cell r="Q351">
            <v>55.000192715359411</v>
          </cell>
          <cell r="AC351">
            <v>0</v>
          </cell>
        </row>
        <row r="352">
          <cell r="B352">
            <v>0</v>
          </cell>
          <cell r="O352">
            <v>43252</v>
          </cell>
          <cell r="Q352">
            <v>55.999229138562342</v>
          </cell>
          <cell r="AC352">
            <v>0</v>
          </cell>
        </row>
        <row r="353">
          <cell r="B353">
            <v>0</v>
          </cell>
          <cell r="O353">
            <v>43617</v>
          </cell>
          <cell r="Q353">
            <v>57.00057814607824</v>
          </cell>
          <cell r="AC353">
            <v>0</v>
          </cell>
        </row>
        <row r="354">
          <cell r="B354">
            <v>0</v>
          </cell>
          <cell r="AC354">
            <v>0</v>
          </cell>
        </row>
        <row r="355">
          <cell r="B355">
            <v>84</v>
          </cell>
          <cell r="E355" t="str">
            <v>575MarketCenterOM (1)</v>
          </cell>
          <cell r="F355" t="str">
            <v>Schoenbert Family Law Gp. PC</v>
          </cell>
          <cell r="G355" t="str">
            <v>Contract</v>
          </cell>
          <cell r="H355" t="str">
            <v>30-4000</v>
          </cell>
          <cell r="I355">
            <v>41671</v>
          </cell>
          <cell r="J355">
            <v>45322</v>
          </cell>
          <cell r="K355">
            <v>12692</v>
          </cell>
          <cell r="M355" t="e">
            <v>#VALUE!</v>
          </cell>
          <cell r="O355">
            <v>42552</v>
          </cell>
          <cell r="P355">
            <v>12692</v>
          </cell>
          <cell r="Q355">
            <v>51</v>
          </cell>
          <cell r="R355">
            <v>647292</v>
          </cell>
          <cell r="S355" t="str">
            <v>BY 2014</v>
          </cell>
          <cell r="T355">
            <v>58</v>
          </cell>
          <cell r="U355">
            <v>95.01</v>
          </cell>
          <cell r="V355">
            <v>0.61046205662561837</v>
          </cell>
          <cell r="W355" t="str">
            <v>Market</v>
          </cell>
          <cell r="X355" t="str">
            <v>Floors 38-40</v>
          </cell>
          <cell r="Y355">
            <v>0</v>
          </cell>
          <cell r="AC355" t="str">
            <v>Schoenbert Family Law Gp. PC30-400041671</v>
          </cell>
        </row>
        <row r="356">
          <cell r="B356">
            <v>0</v>
          </cell>
          <cell r="O356">
            <v>42767</v>
          </cell>
          <cell r="Q356">
            <v>52.00031515915537</v>
          </cell>
          <cell r="AC356">
            <v>0</v>
          </cell>
        </row>
        <row r="357">
          <cell r="B357">
            <v>0</v>
          </cell>
          <cell r="O357">
            <v>43132</v>
          </cell>
          <cell r="Q357">
            <v>52.99968484084463</v>
          </cell>
          <cell r="AC357">
            <v>0</v>
          </cell>
        </row>
        <row r="358">
          <cell r="B358">
            <v>0</v>
          </cell>
          <cell r="O358">
            <v>43497</v>
          </cell>
          <cell r="Q358">
            <v>54</v>
          </cell>
          <cell r="AC358">
            <v>0</v>
          </cell>
        </row>
        <row r="359">
          <cell r="B359">
            <v>0</v>
          </cell>
          <cell r="O359">
            <v>43862</v>
          </cell>
          <cell r="Q359">
            <v>55.00031515915537</v>
          </cell>
          <cell r="AC359">
            <v>0</v>
          </cell>
        </row>
        <row r="360">
          <cell r="B360">
            <v>0</v>
          </cell>
          <cell r="O360">
            <v>44228</v>
          </cell>
          <cell r="Q360">
            <v>55.99968484084463</v>
          </cell>
          <cell r="AC360">
            <v>0</v>
          </cell>
        </row>
        <row r="361">
          <cell r="B361">
            <v>0</v>
          </cell>
          <cell r="O361">
            <v>44593</v>
          </cell>
          <cell r="Q361">
            <v>57</v>
          </cell>
          <cell r="AC361">
            <v>0</v>
          </cell>
        </row>
        <row r="362">
          <cell r="B362">
            <v>0</v>
          </cell>
          <cell r="O362">
            <v>44958</v>
          </cell>
          <cell r="Q362">
            <v>58.00031515915537</v>
          </cell>
          <cell r="AC362">
            <v>0</v>
          </cell>
        </row>
        <row r="363">
          <cell r="B363">
            <v>0</v>
          </cell>
          <cell r="AC363">
            <v>0</v>
          </cell>
        </row>
        <row r="364">
          <cell r="B364">
            <v>85</v>
          </cell>
          <cell r="E364" t="str">
            <v>575MarketCenterOM (1)</v>
          </cell>
          <cell r="F364" t="str">
            <v>Sweetgreen (Spec)</v>
          </cell>
          <cell r="G364" t="str">
            <v>Speculative</v>
          </cell>
          <cell r="H364">
            <v>0</v>
          </cell>
          <cell r="I364">
            <v>42736</v>
          </cell>
          <cell r="J364">
            <v>46477</v>
          </cell>
          <cell r="K364">
            <v>2082</v>
          </cell>
          <cell r="M364" t="str">
            <v> </v>
          </cell>
          <cell r="O364">
            <v>42736</v>
          </cell>
          <cell r="P364">
            <v>2082</v>
          </cell>
          <cell r="Q364">
            <v>85.198847262247838</v>
          </cell>
          <cell r="S364" t="str">
            <v>NNN Retail</v>
          </cell>
          <cell r="T364">
            <v>107.93</v>
          </cell>
          <cell r="U364">
            <v>124.58</v>
          </cell>
          <cell r="V364">
            <v>0.86635093915556272</v>
          </cell>
          <cell r="W364" t="str">
            <v>Market</v>
          </cell>
          <cell r="X364" t="str">
            <v>Retail</v>
          </cell>
          <cell r="Y364">
            <v>0</v>
          </cell>
          <cell r="AC364" t="str">
            <v>Sweetgreen (Spec)42736</v>
          </cell>
        </row>
        <row r="365">
          <cell r="B365">
            <v>0</v>
          </cell>
          <cell r="O365">
            <v>43556</v>
          </cell>
          <cell r="Q365">
            <v>87.757925072046106</v>
          </cell>
          <cell r="AC365">
            <v>0</v>
          </cell>
        </row>
        <row r="366">
          <cell r="B366">
            <v>0</v>
          </cell>
          <cell r="O366">
            <v>43922</v>
          </cell>
          <cell r="Q366">
            <v>90.391930835734868</v>
          </cell>
          <cell r="AC366">
            <v>0</v>
          </cell>
        </row>
        <row r="367">
          <cell r="B367">
            <v>0</v>
          </cell>
          <cell r="O367">
            <v>44287</v>
          </cell>
          <cell r="Q367">
            <v>93.095100864553316</v>
          </cell>
          <cell r="AC367">
            <v>0</v>
          </cell>
        </row>
        <row r="368">
          <cell r="B368">
            <v>0</v>
          </cell>
          <cell r="O368">
            <v>44652</v>
          </cell>
          <cell r="Q368">
            <v>95.89048991354467</v>
          </cell>
          <cell r="AC368">
            <v>0</v>
          </cell>
        </row>
        <row r="369">
          <cell r="B369">
            <v>0</v>
          </cell>
          <cell r="O369">
            <v>45017</v>
          </cell>
          <cell r="Q369">
            <v>98.77233429394812</v>
          </cell>
          <cell r="AC369">
            <v>0</v>
          </cell>
        </row>
        <row r="370">
          <cell r="B370">
            <v>0</v>
          </cell>
          <cell r="O370">
            <v>45383</v>
          </cell>
          <cell r="Q370">
            <v>101.72910662824208</v>
          </cell>
          <cell r="AC370">
            <v>0</v>
          </cell>
        </row>
        <row r="371">
          <cell r="B371">
            <v>0</v>
          </cell>
          <cell r="O371">
            <v>45748</v>
          </cell>
          <cell r="Q371">
            <v>104.78386167146974</v>
          </cell>
          <cell r="AC371">
            <v>0</v>
          </cell>
        </row>
        <row r="372">
          <cell r="B372">
            <v>0</v>
          </cell>
          <cell r="O372">
            <v>46113</v>
          </cell>
          <cell r="Q372">
            <v>107.92507204610951</v>
          </cell>
          <cell r="AC372">
            <v>0</v>
          </cell>
        </row>
        <row r="373">
          <cell r="B373">
            <v>0</v>
          </cell>
          <cell r="AC373">
            <v>0</v>
          </cell>
        </row>
        <row r="374">
          <cell r="B374">
            <v>0</v>
          </cell>
          <cell r="AC374">
            <v>0</v>
          </cell>
        </row>
        <row r="375">
          <cell r="B375">
            <v>0</v>
          </cell>
          <cell r="J375" t="str">
            <v>Total SF:</v>
          </cell>
          <cell r="K375">
            <v>520433</v>
          </cell>
          <cell r="Q375" t="str">
            <v>Total Current Rent/Yr:</v>
          </cell>
          <cell r="R375">
            <v>20675064</v>
          </cell>
          <cell r="AC375">
            <v>0</v>
          </cell>
        </row>
        <row r="376">
          <cell r="B376">
            <v>0</v>
          </cell>
          <cell r="J376" t="str">
            <v>"Option" SF:</v>
          </cell>
          <cell r="K376">
            <v>-12799</v>
          </cell>
          <cell r="AC376">
            <v>0</v>
          </cell>
        </row>
        <row r="377">
          <cell r="B377">
            <v>0</v>
          </cell>
          <cell r="J377" t="str">
            <v>"Reabsorb" SF:</v>
          </cell>
          <cell r="K377">
            <v>-52730</v>
          </cell>
          <cell r="AC377">
            <v>0</v>
          </cell>
        </row>
        <row r="378">
          <cell r="B378">
            <v>0</v>
          </cell>
          <cell r="J378" t="str">
            <v>SF:</v>
          </cell>
          <cell r="K378">
            <v>454904</v>
          </cell>
          <cell r="AC378">
            <v>0</v>
          </cell>
        </row>
        <row r="379">
          <cell r="B379">
            <v>0</v>
          </cell>
          <cell r="AC379">
            <v>0</v>
          </cell>
        </row>
        <row r="380">
          <cell r="B380">
            <v>0</v>
          </cell>
          <cell r="AC380">
            <v>0</v>
          </cell>
        </row>
        <row r="381">
          <cell r="B381">
            <v>0</v>
          </cell>
          <cell r="AC381">
            <v>0</v>
          </cell>
        </row>
        <row r="382">
          <cell r="B382">
            <v>0</v>
          </cell>
          <cell r="AC382">
            <v>0</v>
          </cell>
        </row>
        <row r="383">
          <cell r="B383">
            <v>0</v>
          </cell>
          <cell r="AC383">
            <v>0</v>
          </cell>
        </row>
        <row r="384">
          <cell r="B384">
            <v>0</v>
          </cell>
          <cell r="AC384">
            <v>0</v>
          </cell>
        </row>
        <row r="385">
          <cell r="B385">
            <v>0</v>
          </cell>
          <cell r="AC385">
            <v>0</v>
          </cell>
        </row>
        <row r="386">
          <cell r="B386">
            <v>0</v>
          </cell>
          <cell r="AC386">
            <v>0</v>
          </cell>
        </row>
        <row r="387">
          <cell r="B387">
            <v>0</v>
          </cell>
          <cell r="AC387">
            <v>0</v>
          </cell>
        </row>
        <row r="388">
          <cell r="B388">
            <v>0</v>
          </cell>
          <cell r="AC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0</v>
          </cell>
        </row>
        <row r="393">
          <cell r="B393">
            <v>0</v>
          </cell>
        </row>
        <row r="394">
          <cell r="B394">
            <v>0</v>
          </cell>
        </row>
        <row r="395">
          <cell r="B395">
            <v>0</v>
          </cell>
        </row>
        <row r="396">
          <cell r="B396">
            <v>0</v>
          </cell>
        </row>
        <row r="397">
          <cell r="B397">
            <v>0</v>
          </cell>
        </row>
        <row r="398">
          <cell r="B398">
            <v>0</v>
          </cell>
        </row>
        <row r="399">
          <cell r="B399">
            <v>0</v>
          </cell>
        </row>
        <row r="400">
          <cell r="B400">
            <v>0</v>
          </cell>
        </row>
        <row r="401">
          <cell r="B401">
            <v>0</v>
          </cell>
        </row>
        <row r="402">
          <cell r="B402">
            <v>0</v>
          </cell>
        </row>
        <row r="403">
          <cell r="B403">
            <v>0</v>
          </cell>
        </row>
        <row r="404">
          <cell r="B404">
            <v>0</v>
          </cell>
        </row>
        <row r="405">
          <cell r="B405">
            <v>0</v>
          </cell>
        </row>
        <row r="406">
          <cell r="B406">
            <v>0</v>
          </cell>
        </row>
        <row r="407">
          <cell r="B407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 t="str">
            <v>x</v>
          </cell>
        </row>
        <row r="412">
          <cell r="AC412">
            <v>0</v>
          </cell>
        </row>
      </sheetData>
      <sheetData sheetId="33">
        <row r="5">
          <cell r="C5" t="str">
            <v>Last Rent vs. Rollover Rent (Gross Basis) at Lease Expiration*</v>
          </cell>
        </row>
        <row r="9">
          <cell r="D9" t="str">
            <v>BASIC LEASE DATA</v>
          </cell>
          <cell r="O9" t="str">
            <v>LAST RENT (Upon Expiration)</v>
          </cell>
          <cell r="X9" t="str">
            <v>ROLLOVER MARKET RENT</v>
          </cell>
          <cell r="AG9" t="str">
            <v>VARIANCE</v>
          </cell>
        </row>
        <row r="10">
          <cell r="H10" t="str">
            <v>Lease</v>
          </cell>
          <cell r="I10" t="str">
            <v>Lease</v>
          </cell>
          <cell r="J10" t="str">
            <v>Expiration</v>
          </cell>
          <cell r="L10" t="str">
            <v>Months</v>
          </cell>
          <cell r="M10" t="str">
            <v>Mkt Lease</v>
          </cell>
          <cell r="P10" t="str">
            <v>Base</v>
          </cell>
          <cell r="Q10" t="str">
            <v>%</v>
          </cell>
          <cell r="S10" t="str">
            <v>Porters</v>
          </cell>
          <cell r="T10" t="str">
            <v>Rent</v>
          </cell>
          <cell r="V10" t="str">
            <v>Gross</v>
          </cell>
          <cell r="Y10" t="str">
            <v>Base</v>
          </cell>
          <cell r="Z10" t="str">
            <v>%</v>
          </cell>
          <cell r="AB10" t="str">
            <v>Porters</v>
          </cell>
          <cell r="AC10" t="str">
            <v>Rent</v>
          </cell>
          <cell r="AE10" t="str">
            <v>Gross</v>
          </cell>
          <cell r="AG10" t="str">
            <v>SF</v>
          </cell>
          <cell r="AI10" t="str">
            <v>Rent/SF</v>
          </cell>
        </row>
        <row r="11">
          <cell r="E11" t="str">
            <v>Building ID</v>
          </cell>
          <cell r="F11" t="str">
            <v>Tenant Name</v>
          </cell>
          <cell r="G11" t="str">
            <v>Suite #</v>
          </cell>
          <cell r="H11" t="str">
            <v>Start</v>
          </cell>
          <cell r="I11" t="str">
            <v>End</v>
          </cell>
          <cell r="J11" t="str">
            <v>Assumption</v>
          </cell>
          <cell r="L11" t="str">
            <v>Downtime</v>
          </cell>
          <cell r="M11" t="str">
            <v>Date</v>
          </cell>
          <cell r="O11" t="str">
            <v>SF</v>
          </cell>
          <cell r="P11" t="str">
            <v>Rent</v>
          </cell>
          <cell r="Q11" t="str">
            <v>Rent</v>
          </cell>
          <cell r="R11" t="str">
            <v>CPI</v>
          </cell>
          <cell r="S11" t="str">
            <v>Wage</v>
          </cell>
          <cell r="T11" t="str">
            <v>(Adjusted)</v>
          </cell>
          <cell r="U11" t="str">
            <v>Recoveries</v>
          </cell>
          <cell r="V11" t="str">
            <v>Rent</v>
          </cell>
          <cell r="X11" t="str">
            <v>SF</v>
          </cell>
          <cell r="Y11" t="str">
            <v>Rent</v>
          </cell>
          <cell r="Z11" t="str">
            <v>Rent</v>
          </cell>
          <cell r="AA11" t="str">
            <v>CPI</v>
          </cell>
          <cell r="AB11" t="str">
            <v>Wage</v>
          </cell>
          <cell r="AC11" t="str">
            <v>(Adjusted)</v>
          </cell>
          <cell r="AD11" t="str">
            <v>Recoveries</v>
          </cell>
          <cell r="AE11" t="str">
            <v>Rent</v>
          </cell>
          <cell r="AG11" t="str">
            <v>Inc/(Dec)</v>
          </cell>
          <cell r="AH11" t="str">
            <v>%</v>
          </cell>
          <cell r="AI11" t="str">
            <v>Inc/(Dec)</v>
          </cell>
          <cell r="AJ11" t="str">
            <v>%</v>
          </cell>
          <cell r="AM11" t="str">
            <v>Re-Leasing Spread</v>
          </cell>
          <cell r="AN11" t="str">
            <v>In-Place SF</v>
          </cell>
          <cell r="AO11" t="str">
            <v>Vacant</v>
          </cell>
        </row>
        <row r="12">
          <cell r="A12">
            <v>13</v>
          </cell>
          <cell r="B12" t="str">
            <v>LegalZoom.com Inc.30-080040878</v>
          </cell>
          <cell r="E12" t="str">
            <v>575MarketCenterOM (1)</v>
          </cell>
          <cell r="F12" t="str">
            <v>LegalZoom.com Inc.</v>
          </cell>
          <cell r="G12" t="str">
            <v>30-0800</v>
          </cell>
          <cell r="H12">
            <v>40878</v>
          </cell>
          <cell r="I12">
            <v>42704</v>
          </cell>
          <cell r="J12" t="str">
            <v>Vacate</v>
          </cell>
          <cell r="L12">
            <v>12</v>
          </cell>
          <cell r="M12">
            <v>43070</v>
          </cell>
          <cell r="O12">
            <v>5779</v>
          </cell>
          <cell r="P12">
            <v>47</v>
          </cell>
          <cell r="Q12">
            <v>0</v>
          </cell>
          <cell r="R12">
            <v>0</v>
          </cell>
          <cell r="S12">
            <v>0</v>
          </cell>
          <cell r="T12">
            <v>47</v>
          </cell>
          <cell r="U12">
            <v>4.3</v>
          </cell>
          <cell r="V12">
            <v>51.3</v>
          </cell>
          <cell r="X12">
            <v>5759</v>
          </cell>
          <cell r="Y12">
            <v>69.010000000000005</v>
          </cell>
          <cell r="Z12">
            <v>0</v>
          </cell>
          <cell r="AA12">
            <v>0</v>
          </cell>
          <cell r="AB12">
            <v>0</v>
          </cell>
          <cell r="AC12">
            <v>69.010000000000005</v>
          </cell>
          <cell r="AD12">
            <v>0</v>
          </cell>
          <cell r="AE12">
            <v>69.010000000000005</v>
          </cell>
          <cell r="AG12">
            <v>-20</v>
          </cell>
          <cell r="AH12">
            <v>-3.4608063678837168E-3</v>
          </cell>
          <cell r="AI12">
            <v>17.710000000000008</v>
          </cell>
          <cell r="AJ12">
            <v>0.34522417153996121</v>
          </cell>
          <cell r="AM12">
            <v>102346.09000000004</v>
          </cell>
          <cell r="AN12">
            <v>5779</v>
          </cell>
          <cell r="AO12">
            <v>0</v>
          </cell>
        </row>
        <row r="13">
          <cell r="A13">
            <v>14</v>
          </cell>
          <cell r="B13" t="str">
            <v>Helix Education Inc.30-082541640</v>
          </cell>
          <cell r="E13" t="str">
            <v>575MarketCenterOM (1)</v>
          </cell>
          <cell r="F13" t="str">
            <v>Helix Education Inc.</v>
          </cell>
          <cell r="G13" t="str">
            <v>30-0825</v>
          </cell>
          <cell r="H13">
            <v>41640</v>
          </cell>
          <cell r="I13">
            <v>42735</v>
          </cell>
          <cell r="J13" t="str">
            <v>Vacate</v>
          </cell>
          <cell r="L13">
            <v>12</v>
          </cell>
          <cell r="M13">
            <v>43101</v>
          </cell>
          <cell r="O13">
            <v>3202</v>
          </cell>
          <cell r="P13">
            <v>52</v>
          </cell>
          <cell r="Q13">
            <v>0</v>
          </cell>
          <cell r="R13">
            <v>0</v>
          </cell>
          <cell r="S13">
            <v>0</v>
          </cell>
          <cell r="T13">
            <v>52</v>
          </cell>
          <cell r="U13">
            <v>2.56</v>
          </cell>
          <cell r="V13">
            <v>54.56</v>
          </cell>
          <cell r="X13">
            <v>3143</v>
          </cell>
          <cell r="Y13">
            <v>71.08</v>
          </cell>
          <cell r="Z13">
            <v>0</v>
          </cell>
          <cell r="AA13">
            <v>0</v>
          </cell>
          <cell r="AB13">
            <v>0</v>
          </cell>
          <cell r="AC13">
            <v>71.08</v>
          </cell>
          <cell r="AD13">
            <v>0</v>
          </cell>
          <cell r="AE13">
            <v>71.08</v>
          </cell>
          <cell r="AG13">
            <v>-59</v>
          </cell>
          <cell r="AH13">
            <v>-1.8425983760149905E-2</v>
          </cell>
          <cell r="AI13">
            <v>16.519999999999996</v>
          </cell>
          <cell r="AJ13">
            <v>0.30278592375366559</v>
          </cell>
          <cell r="AM13">
            <v>52897.039999999986</v>
          </cell>
          <cell r="AN13">
            <v>3202</v>
          </cell>
          <cell r="AO13">
            <v>0</v>
          </cell>
        </row>
        <row r="14">
          <cell r="A14">
            <v>26</v>
          </cell>
          <cell r="B14" t="str">
            <v>Waggener Edstrom Worldwide, In30-160040969</v>
          </cell>
          <cell r="E14" t="str">
            <v>575MarketCenterOM (1)</v>
          </cell>
          <cell r="F14" t="str">
            <v>Waggener Edstrom Worldwide, In</v>
          </cell>
          <cell r="G14" t="str">
            <v>30-1600</v>
          </cell>
          <cell r="H14">
            <v>40969</v>
          </cell>
          <cell r="I14">
            <v>42794</v>
          </cell>
          <cell r="J14" t="str">
            <v>Market</v>
          </cell>
          <cell r="L14">
            <v>4</v>
          </cell>
          <cell r="M14">
            <v>42917</v>
          </cell>
          <cell r="O14">
            <v>5779</v>
          </cell>
          <cell r="P14">
            <v>45</v>
          </cell>
          <cell r="Q14">
            <v>0</v>
          </cell>
          <cell r="R14">
            <v>0</v>
          </cell>
          <cell r="S14">
            <v>0</v>
          </cell>
          <cell r="T14">
            <v>45</v>
          </cell>
          <cell r="U14">
            <v>6.62</v>
          </cell>
          <cell r="V14">
            <v>51.62</v>
          </cell>
          <cell r="X14">
            <v>5800</v>
          </cell>
          <cell r="Y14">
            <v>72.099999999999994</v>
          </cell>
          <cell r="Z14">
            <v>0</v>
          </cell>
          <cell r="AA14">
            <v>0</v>
          </cell>
          <cell r="AB14">
            <v>0</v>
          </cell>
          <cell r="AC14">
            <v>72.099999999999994</v>
          </cell>
          <cell r="AD14">
            <v>0</v>
          </cell>
          <cell r="AE14">
            <v>72.099999999999994</v>
          </cell>
          <cell r="AG14">
            <v>21</v>
          </cell>
          <cell r="AH14">
            <v>3.6338466862779026E-3</v>
          </cell>
          <cell r="AI14">
            <v>20.479999999999997</v>
          </cell>
          <cell r="AJ14">
            <v>0.39674544750096857</v>
          </cell>
          <cell r="AM14">
            <v>0</v>
          </cell>
          <cell r="AN14">
            <v>5779</v>
          </cell>
          <cell r="AO14">
            <v>0</v>
          </cell>
          <cell r="AP14" t="str">
            <v>Included in Contractual NOI</v>
          </cell>
        </row>
        <row r="15">
          <cell r="A15">
            <v>5</v>
          </cell>
          <cell r="B15" t="str">
            <v>WCML30-032541730</v>
          </cell>
          <cell r="E15" t="str">
            <v>575MarketCenterOM (1)</v>
          </cell>
          <cell r="F15" t="str">
            <v>WCML</v>
          </cell>
          <cell r="G15" t="str">
            <v>30-0325</v>
          </cell>
          <cell r="H15">
            <v>41730</v>
          </cell>
          <cell r="I15">
            <v>42825</v>
          </cell>
          <cell r="J15" t="str">
            <v>Market</v>
          </cell>
          <cell r="L15">
            <v>4</v>
          </cell>
          <cell r="M15">
            <v>42948</v>
          </cell>
          <cell r="O15">
            <v>732</v>
          </cell>
          <cell r="P15">
            <v>50</v>
          </cell>
          <cell r="Q15">
            <v>0</v>
          </cell>
          <cell r="R15">
            <v>0</v>
          </cell>
          <cell r="S15">
            <v>0</v>
          </cell>
          <cell r="T15">
            <v>50</v>
          </cell>
          <cell r="U15">
            <v>4.84</v>
          </cell>
          <cell r="V15">
            <v>54.84</v>
          </cell>
          <cell r="X15">
            <v>640</v>
          </cell>
          <cell r="Y15">
            <v>66.959999999999994</v>
          </cell>
          <cell r="Z15">
            <v>0</v>
          </cell>
          <cell r="AA15">
            <v>0</v>
          </cell>
          <cell r="AB15">
            <v>0</v>
          </cell>
          <cell r="AC15">
            <v>66.959999999999994</v>
          </cell>
          <cell r="AD15">
            <v>0</v>
          </cell>
          <cell r="AE15">
            <v>66.959999999999994</v>
          </cell>
          <cell r="AG15">
            <v>-92</v>
          </cell>
          <cell r="AH15">
            <v>-0.12568306010928962</v>
          </cell>
          <cell r="AI15">
            <v>12.11999999999999</v>
          </cell>
          <cell r="AJ15">
            <v>0.22100656455142212</v>
          </cell>
          <cell r="AM15">
            <v>0</v>
          </cell>
          <cell r="AN15">
            <v>732</v>
          </cell>
          <cell r="AO15">
            <v>1</v>
          </cell>
        </row>
        <row r="16">
          <cell r="A16">
            <v>36</v>
          </cell>
          <cell r="B16" t="str">
            <v>Judge Group30-190041091</v>
          </cell>
          <cell r="E16" t="str">
            <v>575MarketCenterOM (1)</v>
          </cell>
          <cell r="F16" t="str">
            <v>Judge Group</v>
          </cell>
          <cell r="G16" t="str">
            <v>30-1900</v>
          </cell>
          <cell r="H16">
            <v>41091</v>
          </cell>
          <cell r="I16">
            <v>42916</v>
          </cell>
          <cell r="J16" t="str">
            <v>Market</v>
          </cell>
          <cell r="L16">
            <v>4</v>
          </cell>
          <cell r="M16">
            <v>43040</v>
          </cell>
          <cell r="O16">
            <v>3773</v>
          </cell>
          <cell r="P16">
            <v>43</v>
          </cell>
          <cell r="Q16">
            <v>0</v>
          </cell>
          <cell r="R16">
            <v>0</v>
          </cell>
          <cell r="S16">
            <v>0</v>
          </cell>
          <cell r="T16">
            <v>43</v>
          </cell>
          <cell r="U16">
            <v>6.61</v>
          </cell>
          <cell r="V16">
            <v>49.61</v>
          </cell>
          <cell r="X16">
            <v>3724</v>
          </cell>
          <cell r="Y16">
            <v>72.099999999999994</v>
          </cell>
          <cell r="Z16">
            <v>0</v>
          </cell>
          <cell r="AA16">
            <v>0</v>
          </cell>
          <cell r="AB16">
            <v>0</v>
          </cell>
          <cell r="AC16">
            <v>72.099999999999994</v>
          </cell>
          <cell r="AD16">
            <v>0</v>
          </cell>
          <cell r="AE16">
            <v>72.099999999999994</v>
          </cell>
          <cell r="AG16">
            <v>-49</v>
          </cell>
          <cell r="AH16">
            <v>-1.2987012987012988E-2</v>
          </cell>
          <cell r="AI16">
            <v>22.489999999999995</v>
          </cell>
          <cell r="AJ16">
            <v>0.45333602096351533</v>
          </cell>
          <cell r="AM16">
            <v>0</v>
          </cell>
          <cell r="AN16">
            <v>3773</v>
          </cell>
          <cell r="AO16">
            <v>1</v>
          </cell>
        </row>
        <row r="17">
          <cell r="A17">
            <v>66</v>
          </cell>
          <cell r="B17" t="str">
            <v>Cornerstone [Sto]30-3000S41699</v>
          </cell>
          <cell r="E17" t="str">
            <v>575MarketCenterOM (1)</v>
          </cell>
          <cell r="F17" t="str">
            <v>Cornerstone [Sto]</v>
          </cell>
          <cell r="G17" t="str">
            <v>30-3000S</v>
          </cell>
          <cell r="H17">
            <v>41699</v>
          </cell>
          <cell r="I17">
            <v>42916</v>
          </cell>
          <cell r="J17" t="str">
            <v>Market</v>
          </cell>
          <cell r="L17">
            <v>4</v>
          </cell>
          <cell r="M17">
            <v>43040</v>
          </cell>
          <cell r="O17">
            <v>67</v>
          </cell>
          <cell r="P17">
            <v>24</v>
          </cell>
          <cell r="Q17">
            <v>0</v>
          </cell>
          <cell r="R17">
            <v>0</v>
          </cell>
          <cell r="S17">
            <v>0</v>
          </cell>
          <cell r="T17">
            <v>24</v>
          </cell>
          <cell r="U17">
            <v>0</v>
          </cell>
          <cell r="V17">
            <v>24</v>
          </cell>
          <cell r="X17">
            <v>60</v>
          </cell>
          <cell r="Y17">
            <v>24.8</v>
          </cell>
          <cell r="Z17">
            <v>0</v>
          </cell>
          <cell r="AA17">
            <v>0</v>
          </cell>
          <cell r="AB17">
            <v>0</v>
          </cell>
          <cell r="AC17">
            <v>24.8</v>
          </cell>
          <cell r="AD17">
            <v>0</v>
          </cell>
          <cell r="AE17">
            <v>24.8</v>
          </cell>
          <cell r="AG17">
            <v>-7</v>
          </cell>
          <cell r="AH17">
            <v>-0.1044776119402985</v>
          </cell>
          <cell r="AI17">
            <v>0.80000000000000071</v>
          </cell>
          <cell r="AJ17">
            <v>3.3333333333333361E-2</v>
          </cell>
          <cell r="AM17">
            <v>53.600000000000051</v>
          </cell>
          <cell r="AN17">
            <v>67</v>
          </cell>
          <cell r="AO17">
            <v>0</v>
          </cell>
        </row>
        <row r="18">
          <cell r="A18">
            <v>69</v>
          </cell>
          <cell r="B18" t="str">
            <v>Cornerstone30-305041091</v>
          </cell>
          <cell r="E18" t="str">
            <v>575MarketCenterOM (1)</v>
          </cell>
          <cell r="F18" t="str">
            <v>Cornerstone</v>
          </cell>
          <cell r="G18" t="str">
            <v>30-3050</v>
          </cell>
          <cell r="H18">
            <v>41091</v>
          </cell>
          <cell r="I18">
            <v>42916</v>
          </cell>
          <cell r="J18" t="str">
            <v>Market</v>
          </cell>
          <cell r="L18">
            <v>4</v>
          </cell>
          <cell r="M18">
            <v>43040</v>
          </cell>
          <cell r="O18">
            <v>5536</v>
          </cell>
          <cell r="P18">
            <v>47</v>
          </cell>
          <cell r="Q18">
            <v>0</v>
          </cell>
          <cell r="R18">
            <v>0</v>
          </cell>
          <cell r="S18">
            <v>0</v>
          </cell>
          <cell r="T18">
            <v>47</v>
          </cell>
          <cell r="U18">
            <v>6.61</v>
          </cell>
          <cell r="V18">
            <v>53.61</v>
          </cell>
          <cell r="X18">
            <v>5443</v>
          </cell>
          <cell r="Y18">
            <v>74.16</v>
          </cell>
          <cell r="Z18">
            <v>0</v>
          </cell>
          <cell r="AA18">
            <v>0</v>
          </cell>
          <cell r="AB18">
            <v>0</v>
          </cell>
          <cell r="AC18">
            <v>74.16</v>
          </cell>
          <cell r="AD18">
            <v>0</v>
          </cell>
          <cell r="AE18">
            <v>74.16</v>
          </cell>
          <cell r="AG18">
            <v>-93</v>
          </cell>
          <cell r="AH18">
            <v>-1.6799132947976879E-2</v>
          </cell>
          <cell r="AI18">
            <v>20.549999999999997</v>
          </cell>
          <cell r="AJ18">
            <v>0.38332400671516503</v>
          </cell>
          <cell r="AM18">
            <v>113764.79999999999</v>
          </cell>
          <cell r="AN18">
            <v>5536</v>
          </cell>
          <cell r="AO18">
            <v>0</v>
          </cell>
        </row>
        <row r="19">
          <cell r="A19">
            <v>78</v>
          </cell>
          <cell r="B19" t="str">
            <v>Hunton &amp; Williams, LLP30-370041821</v>
          </cell>
          <cell r="E19" t="str">
            <v>575MarketCenterOM (1)</v>
          </cell>
          <cell r="F19" t="str">
            <v>Hunton &amp; Williams, LLP</v>
          </cell>
          <cell r="G19" t="str">
            <v>30-3700</v>
          </cell>
          <cell r="H19">
            <v>41821</v>
          </cell>
          <cell r="I19">
            <v>42916</v>
          </cell>
          <cell r="J19" t="str">
            <v>Market</v>
          </cell>
          <cell r="L19">
            <v>4</v>
          </cell>
          <cell r="M19">
            <v>43040</v>
          </cell>
          <cell r="O19">
            <v>7445</v>
          </cell>
          <cell r="P19">
            <v>57</v>
          </cell>
          <cell r="Q19">
            <v>0</v>
          </cell>
          <cell r="R19">
            <v>0</v>
          </cell>
          <cell r="S19">
            <v>0</v>
          </cell>
          <cell r="T19">
            <v>57</v>
          </cell>
          <cell r="U19">
            <v>4.87</v>
          </cell>
          <cell r="V19">
            <v>61.87</v>
          </cell>
          <cell r="X19">
            <v>7457</v>
          </cell>
          <cell r="Y19">
            <v>76.22</v>
          </cell>
          <cell r="Z19">
            <v>0</v>
          </cell>
          <cell r="AA19">
            <v>0</v>
          </cell>
          <cell r="AB19">
            <v>0</v>
          </cell>
          <cell r="AC19">
            <v>76.22</v>
          </cell>
          <cell r="AD19">
            <v>0</v>
          </cell>
          <cell r="AE19">
            <v>76.22</v>
          </cell>
          <cell r="AG19">
            <v>12</v>
          </cell>
          <cell r="AH19">
            <v>1.6118200134318335E-3</v>
          </cell>
          <cell r="AI19">
            <v>14.350000000000001</v>
          </cell>
          <cell r="AJ19">
            <v>0.23193793437853566</v>
          </cell>
          <cell r="AM19">
            <v>106835.75000000001</v>
          </cell>
          <cell r="AN19">
            <v>7445</v>
          </cell>
          <cell r="AO19">
            <v>0</v>
          </cell>
        </row>
        <row r="20">
          <cell r="A20">
            <v>0</v>
          </cell>
          <cell r="B20">
            <v>0</v>
          </cell>
          <cell r="M20" t="str">
            <v>Total Jun-2017 Expirations</v>
          </cell>
          <cell r="O20">
            <v>32313</v>
          </cell>
          <cell r="P20">
            <v>48.995017485222668</v>
          </cell>
          <cell r="Q20">
            <v>0</v>
          </cell>
          <cell r="R20">
            <v>0</v>
          </cell>
          <cell r="S20">
            <v>0</v>
          </cell>
          <cell r="T20">
            <v>48.995017485222668</v>
          </cell>
          <cell r="U20">
            <v>5.3426274254943831</v>
          </cell>
          <cell r="V20">
            <v>54.337644910717053</v>
          </cell>
          <cell r="X20">
            <v>32026</v>
          </cell>
          <cell r="Y20">
            <v>72.562332167613818</v>
          </cell>
          <cell r="Z20">
            <v>0</v>
          </cell>
          <cell r="AA20">
            <v>0</v>
          </cell>
          <cell r="AB20">
            <v>0</v>
          </cell>
          <cell r="AC20">
            <v>72.562332167613818</v>
          </cell>
          <cell r="AD20">
            <v>0</v>
          </cell>
          <cell r="AE20">
            <v>72.562332167613818</v>
          </cell>
          <cell r="AG20">
            <v>-287</v>
          </cell>
          <cell r="AH20">
            <v>-8.8818741682913996E-3</v>
          </cell>
          <cell r="AI20">
            <v>18.224687256896765</v>
          </cell>
          <cell r="AJ20">
            <v>0.33539707668306207</v>
          </cell>
          <cell r="AM20">
            <v>0</v>
          </cell>
          <cell r="AN20">
            <v>0</v>
          </cell>
          <cell r="AO20">
            <v>0</v>
          </cell>
        </row>
        <row r="21">
          <cell r="A21">
            <v>29</v>
          </cell>
          <cell r="B21" t="str">
            <v>LiveRail, Inc.30-175041122</v>
          </cell>
          <cell r="E21" t="str">
            <v>575MarketCenterOM (1)</v>
          </cell>
          <cell r="F21" t="str">
            <v>LiveRail, Inc.</v>
          </cell>
          <cell r="G21" t="str">
            <v>30-1750</v>
          </cell>
          <cell r="H21">
            <v>41122</v>
          </cell>
          <cell r="I21">
            <v>42947</v>
          </cell>
          <cell r="J21" t="str">
            <v>Market</v>
          </cell>
          <cell r="L21">
            <v>4</v>
          </cell>
          <cell r="M21">
            <v>43070</v>
          </cell>
          <cell r="O21">
            <v>6459</v>
          </cell>
          <cell r="P21">
            <v>48.5</v>
          </cell>
          <cell r="Q21">
            <v>0</v>
          </cell>
          <cell r="R21">
            <v>0</v>
          </cell>
          <cell r="S21">
            <v>0</v>
          </cell>
          <cell r="T21">
            <v>48.5</v>
          </cell>
          <cell r="U21">
            <v>6.62</v>
          </cell>
          <cell r="V21">
            <v>55.12</v>
          </cell>
          <cell r="X21">
            <v>6377</v>
          </cell>
          <cell r="Y21">
            <v>72.099999999999994</v>
          </cell>
          <cell r="Z21">
            <v>0</v>
          </cell>
          <cell r="AA21">
            <v>0</v>
          </cell>
          <cell r="AB21">
            <v>0</v>
          </cell>
          <cell r="AC21">
            <v>72.099999999999994</v>
          </cell>
          <cell r="AD21">
            <v>0</v>
          </cell>
          <cell r="AE21">
            <v>72.099999999999994</v>
          </cell>
          <cell r="AG21">
            <v>-82</v>
          </cell>
          <cell r="AH21">
            <v>-1.269546369407029E-2</v>
          </cell>
          <cell r="AI21">
            <v>16.979999999999997</v>
          </cell>
          <cell r="AJ21">
            <v>0.30805515239477499</v>
          </cell>
          <cell r="AM21">
            <v>109673.81999999998</v>
          </cell>
          <cell r="AN21">
            <v>6459</v>
          </cell>
          <cell r="AO21">
            <v>0</v>
          </cell>
        </row>
        <row r="22">
          <cell r="A22">
            <v>46</v>
          </cell>
          <cell r="B22" t="str">
            <v>A.G.E.30-215041122</v>
          </cell>
          <cell r="E22" t="str">
            <v>575MarketCenterOM (1)</v>
          </cell>
          <cell r="F22" t="str">
            <v>A.G.E.</v>
          </cell>
          <cell r="G22" t="str">
            <v>30-2150</v>
          </cell>
          <cell r="H22">
            <v>41122</v>
          </cell>
          <cell r="I22">
            <v>42947</v>
          </cell>
          <cell r="J22" t="str">
            <v>Market</v>
          </cell>
          <cell r="L22">
            <v>4</v>
          </cell>
          <cell r="M22">
            <v>43070</v>
          </cell>
          <cell r="O22">
            <v>3634</v>
          </cell>
          <cell r="P22">
            <v>36</v>
          </cell>
          <cell r="Q22">
            <v>0</v>
          </cell>
          <cell r="R22">
            <v>0</v>
          </cell>
          <cell r="S22">
            <v>0</v>
          </cell>
          <cell r="T22">
            <v>36</v>
          </cell>
          <cell r="U22">
            <v>6.02</v>
          </cell>
          <cell r="V22">
            <v>42.019999999999996</v>
          </cell>
          <cell r="X22">
            <v>3316</v>
          </cell>
          <cell r="Y22">
            <v>72.099999999999994</v>
          </cell>
          <cell r="Z22">
            <v>0</v>
          </cell>
          <cell r="AA22">
            <v>0</v>
          </cell>
          <cell r="AB22">
            <v>0</v>
          </cell>
          <cell r="AC22">
            <v>72.099999999999994</v>
          </cell>
          <cell r="AD22">
            <v>0</v>
          </cell>
          <cell r="AE22">
            <v>72.099999999999994</v>
          </cell>
          <cell r="AG22">
            <v>-318</v>
          </cell>
          <cell r="AH22">
            <v>-8.7506879471656571E-2</v>
          </cell>
          <cell r="AI22">
            <v>30.08</v>
          </cell>
          <cell r="AJ22">
            <v>0.71584959543074733</v>
          </cell>
          <cell r="AM22">
            <v>109310.71999999999</v>
          </cell>
          <cell r="AN22">
            <v>3634</v>
          </cell>
          <cell r="AO22">
            <v>0</v>
          </cell>
        </row>
        <row r="23">
          <cell r="A23">
            <v>71</v>
          </cell>
          <cell r="B23" t="str">
            <v>Rakuten Marketing30-320041153</v>
          </cell>
          <cell r="E23" t="str">
            <v>575MarketCenterOM (1)</v>
          </cell>
          <cell r="F23" t="str">
            <v>Rakuten Marketing</v>
          </cell>
          <cell r="G23" t="str">
            <v>30-3200</v>
          </cell>
          <cell r="H23">
            <v>41153</v>
          </cell>
          <cell r="I23">
            <v>42978</v>
          </cell>
          <cell r="J23" t="str">
            <v>Vacate</v>
          </cell>
          <cell r="L23">
            <v>12</v>
          </cell>
          <cell r="M23">
            <v>43344</v>
          </cell>
          <cell r="O23">
            <v>12715</v>
          </cell>
          <cell r="P23">
            <v>49</v>
          </cell>
          <cell r="Q23">
            <v>0</v>
          </cell>
          <cell r="R23">
            <v>0</v>
          </cell>
          <cell r="S23">
            <v>0</v>
          </cell>
          <cell r="T23">
            <v>49</v>
          </cell>
          <cell r="U23">
            <v>6.61</v>
          </cell>
          <cell r="V23">
            <v>55.61</v>
          </cell>
          <cell r="X23">
            <v>12618</v>
          </cell>
          <cell r="Y23">
            <v>78.510000000000005</v>
          </cell>
          <cell r="Z23">
            <v>0</v>
          </cell>
          <cell r="AA23">
            <v>0</v>
          </cell>
          <cell r="AB23">
            <v>0</v>
          </cell>
          <cell r="AC23">
            <v>78.510000000000005</v>
          </cell>
          <cell r="AD23">
            <v>0</v>
          </cell>
          <cell r="AE23">
            <v>78.510000000000005</v>
          </cell>
          <cell r="AG23">
            <v>-97</v>
          </cell>
          <cell r="AH23">
            <v>-7.6287848997247344E-3</v>
          </cell>
          <cell r="AI23">
            <v>22.900000000000006</v>
          </cell>
          <cell r="AJ23">
            <v>0.41179643948930061</v>
          </cell>
          <cell r="AM23">
            <v>291173.50000000006</v>
          </cell>
          <cell r="AN23">
            <v>12715</v>
          </cell>
          <cell r="AO23">
            <v>0</v>
          </cell>
        </row>
        <row r="24">
          <cell r="A24">
            <v>63</v>
          </cell>
          <cell r="B24" t="str">
            <v>Zellerbach Family Foundation30-2950/241913</v>
          </cell>
          <cell r="E24" t="str">
            <v>575MarketCenterOM (1)</v>
          </cell>
          <cell r="F24" t="str">
            <v>Zellerbach Family Foundation</v>
          </cell>
          <cell r="G24" t="str">
            <v>30-2950/2</v>
          </cell>
          <cell r="H24">
            <v>41913</v>
          </cell>
          <cell r="I24">
            <v>43008</v>
          </cell>
          <cell r="J24" t="str">
            <v>Market</v>
          </cell>
          <cell r="L24">
            <v>4</v>
          </cell>
          <cell r="M24">
            <v>43132</v>
          </cell>
          <cell r="O24">
            <v>5588</v>
          </cell>
          <cell r="P24">
            <v>55</v>
          </cell>
          <cell r="Q24">
            <v>0</v>
          </cell>
          <cell r="R24">
            <v>0</v>
          </cell>
          <cell r="S24">
            <v>0</v>
          </cell>
          <cell r="T24">
            <v>55</v>
          </cell>
          <cell r="U24">
            <v>4.45</v>
          </cell>
          <cell r="V24">
            <v>59.45</v>
          </cell>
          <cell r="X24">
            <v>5588</v>
          </cell>
          <cell r="Y24">
            <v>76.39</v>
          </cell>
          <cell r="Z24">
            <v>0</v>
          </cell>
          <cell r="AA24">
            <v>0</v>
          </cell>
          <cell r="AB24">
            <v>0</v>
          </cell>
          <cell r="AC24">
            <v>76.39</v>
          </cell>
          <cell r="AD24">
            <v>0</v>
          </cell>
          <cell r="AE24">
            <v>76.39</v>
          </cell>
          <cell r="AG24">
            <v>0</v>
          </cell>
          <cell r="AH24">
            <v>0</v>
          </cell>
          <cell r="AI24">
            <v>16.939999999999998</v>
          </cell>
          <cell r="AJ24">
            <v>0.28494533221194274</v>
          </cell>
          <cell r="AM24">
            <v>94660.719999999987</v>
          </cell>
          <cell r="AN24">
            <v>5588</v>
          </cell>
          <cell r="AO24">
            <v>0</v>
          </cell>
        </row>
        <row r="25">
          <cell r="A25">
            <v>64</v>
          </cell>
          <cell r="B25" t="str">
            <v>Zellerbach [Sto]30-2980S41913</v>
          </cell>
          <cell r="E25" t="str">
            <v>575MarketCenterOM (1)</v>
          </cell>
          <cell r="F25" t="str">
            <v>Zellerbach [Sto]</v>
          </cell>
          <cell r="G25" t="str">
            <v>30-2980S</v>
          </cell>
          <cell r="H25">
            <v>41913</v>
          </cell>
          <cell r="I25">
            <v>43008</v>
          </cell>
          <cell r="J25" t="str">
            <v>Market</v>
          </cell>
          <cell r="L25">
            <v>4</v>
          </cell>
          <cell r="M25">
            <v>43132</v>
          </cell>
          <cell r="O25">
            <v>80</v>
          </cell>
          <cell r="P25">
            <v>30</v>
          </cell>
          <cell r="Q25">
            <v>0</v>
          </cell>
          <cell r="R25">
            <v>0</v>
          </cell>
          <cell r="S25">
            <v>0</v>
          </cell>
          <cell r="T25">
            <v>30</v>
          </cell>
          <cell r="U25">
            <v>0</v>
          </cell>
          <cell r="V25">
            <v>30</v>
          </cell>
          <cell r="X25">
            <v>60</v>
          </cell>
          <cell r="Y25">
            <v>25.4</v>
          </cell>
          <cell r="Z25">
            <v>0</v>
          </cell>
          <cell r="AA25">
            <v>0</v>
          </cell>
          <cell r="AB25">
            <v>0</v>
          </cell>
          <cell r="AC25">
            <v>25.4</v>
          </cell>
          <cell r="AD25">
            <v>0</v>
          </cell>
          <cell r="AE25">
            <v>25.4</v>
          </cell>
          <cell r="AG25">
            <v>-20</v>
          </cell>
          <cell r="AH25">
            <v>-0.25</v>
          </cell>
          <cell r="AI25">
            <v>-4.6000000000000014</v>
          </cell>
          <cell r="AJ25">
            <v>-0.15333333333333338</v>
          </cell>
          <cell r="AM25">
            <v>-368.00000000000011</v>
          </cell>
          <cell r="AN25">
            <v>80</v>
          </cell>
          <cell r="AO25">
            <v>0</v>
          </cell>
        </row>
        <row r="26">
          <cell r="A26">
            <v>76</v>
          </cell>
          <cell r="B26" t="str">
            <v>Rockefeller Philanthropy30-362541214</v>
          </cell>
          <cell r="E26" t="str">
            <v>575MarketCenterOM (1)</v>
          </cell>
          <cell r="F26" t="str">
            <v>Rockefeller Philanthropy</v>
          </cell>
          <cell r="G26" t="str">
            <v>30-3625</v>
          </cell>
          <cell r="H26">
            <v>41214</v>
          </cell>
          <cell r="I26">
            <v>43039</v>
          </cell>
          <cell r="J26" t="str">
            <v>Market</v>
          </cell>
          <cell r="L26">
            <v>4</v>
          </cell>
          <cell r="M26">
            <v>43160</v>
          </cell>
          <cell r="O26">
            <v>2793</v>
          </cell>
          <cell r="P26">
            <v>54</v>
          </cell>
          <cell r="Q26">
            <v>0</v>
          </cell>
          <cell r="R26">
            <v>0</v>
          </cell>
          <cell r="S26">
            <v>0</v>
          </cell>
          <cell r="T26">
            <v>54</v>
          </cell>
          <cell r="U26">
            <v>6.02</v>
          </cell>
          <cell r="V26">
            <v>60.019999999999996</v>
          </cell>
          <cell r="X26">
            <v>2718</v>
          </cell>
          <cell r="Y26">
            <v>78.510000000000005</v>
          </cell>
          <cell r="Z26">
            <v>0</v>
          </cell>
          <cell r="AA26">
            <v>0</v>
          </cell>
          <cell r="AB26">
            <v>0</v>
          </cell>
          <cell r="AC26">
            <v>78.510000000000005</v>
          </cell>
          <cell r="AD26">
            <v>0</v>
          </cell>
          <cell r="AE26">
            <v>78.510000000000005</v>
          </cell>
          <cell r="AG26">
            <v>-75</v>
          </cell>
          <cell r="AH26">
            <v>-2.6852846401718582E-2</v>
          </cell>
          <cell r="AI26">
            <v>18.490000000000009</v>
          </cell>
          <cell r="AJ26">
            <v>0.30806397867377561</v>
          </cell>
          <cell r="AM26">
            <v>51642.570000000029</v>
          </cell>
          <cell r="AN26">
            <v>2793</v>
          </cell>
          <cell r="AO26">
            <v>0</v>
          </cell>
        </row>
        <row r="27">
          <cell r="A27">
            <v>33</v>
          </cell>
          <cell r="B27" t="str">
            <v>Clayton Partners30-182542430</v>
          </cell>
          <cell r="E27" t="str">
            <v>575MarketCenterOM (1)</v>
          </cell>
          <cell r="F27" t="str">
            <v>Clayton Partners</v>
          </cell>
          <cell r="G27" t="str">
            <v>30-1825</v>
          </cell>
          <cell r="H27">
            <v>42430</v>
          </cell>
          <cell r="I27">
            <v>43069</v>
          </cell>
          <cell r="J27" t="str">
            <v>Market</v>
          </cell>
          <cell r="L27">
            <v>4</v>
          </cell>
          <cell r="M27">
            <v>43191</v>
          </cell>
          <cell r="O27">
            <v>1123</v>
          </cell>
          <cell r="P27">
            <v>66.95</v>
          </cell>
          <cell r="Q27">
            <v>0</v>
          </cell>
          <cell r="R27">
            <v>0</v>
          </cell>
          <cell r="S27">
            <v>0</v>
          </cell>
          <cell r="T27">
            <v>66.95</v>
          </cell>
          <cell r="U27">
            <v>2.3199999999999998</v>
          </cell>
          <cell r="V27">
            <v>69.27</v>
          </cell>
          <cell r="X27">
            <v>1123</v>
          </cell>
          <cell r="Y27">
            <v>74.27</v>
          </cell>
          <cell r="Z27">
            <v>0</v>
          </cell>
          <cell r="AA27">
            <v>0</v>
          </cell>
          <cell r="AB27">
            <v>0</v>
          </cell>
          <cell r="AC27">
            <v>74.27</v>
          </cell>
          <cell r="AD27">
            <v>0</v>
          </cell>
          <cell r="AE27">
            <v>74.27</v>
          </cell>
          <cell r="AG27">
            <v>0</v>
          </cell>
          <cell r="AH27">
            <v>0</v>
          </cell>
          <cell r="AI27">
            <v>5</v>
          </cell>
          <cell r="AJ27">
            <v>7.218131947452E-2</v>
          </cell>
          <cell r="AM27">
            <v>5615</v>
          </cell>
          <cell r="AN27">
            <v>1123</v>
          </cell>
          <cell r="AO27">
            <v>0</v>
          </cell>
        </row>
        <row r="28">
          <cell r="A28">
            <v>34</v>
          </cell>
          <cell r="B28" t="str">
            <v>CA Wellness Found.30-185041244</v>
          </cell>
          <cell r="E28" t="str">
            <v>575MarketCenterOM (1)</v>
          </cell>
          <cell r="F28" t="str">
            <v>CA Wellness Found.</v>
          </cell>
          <cell r="G28" t="str">
            <v>30-1850</v>
          </cell>
          <cell r="H28">
            <v>41244</v>
          </cell>
          <cell r="I28">
            <v>43069</v>
          </cell>
          <cell r="J28" t="str">
            <v>Market</v>
          </cell>
          <cell r="L28">
            <v>4</v>
          </cell>
          <cell r="M28">
            <v>43191</v>
          </cell>
          <cell r="O28">
            <v>6202</v>
          </cell>
          <cell r="P28">
            <v>43</v>
          </cell>
          <cell r="Q28">
            <v>0</v>
          </cell>
          <cell r="R28">
            <v>0</v>
          </cell>
          <cell r="S28">
            <v>0</v>
          </cell>
          <cell r="T28">
            <v>43</v>
          </cell>
          <cell r="U28">
            <v>6.02</v>
          </cell>
          <cell r="V28">
            <v>49.019999999999996</v>
          </cell>
          <cell r="X28">
            <v>6162</v>
          </cell>
          <cell r="Y28">
            <v>74.260000000000005</v>
          </cell>
          <cell r="Z28">
            <v>0</v>
          </cell>
          <cell r="AA28">
            <v>0</v>
          </cell>
          <cell r="AB28">
            <v>0</v>
          </cell>
          <cell r="AC28">
            <v>74.260000000000005</v>
          </cell>
          <cell r="AD28">
            <v>0</v>
          </cell>
          <cell r="AE28">
            <v>74.260000000000005</v>
          </cell>
          <cell r="AG28">
            <v>-40</v>
          </cell>
          <cell r="AH28">
            <v>-6.4495324089003546E-3</v>
          </cell>
          <cell r="AI28">
            <v>25.240000000000009</v>
          </cell>
          <cell r="AJ28">
            <v>0.5148918808649533</v>
          </cell>
          <cell r="AM28">
            <v>156538.48000000007</v>
          </cell>
          <cell r="AN28">
            <v>6202</v>
          </cell>
          <cell r="AO28">
            <v>0</v>
          </cell>
        </row>
        <row r="29">
          <cell r="A29">
            <v>50</v>
          </cell>
          <cell r="B29" t="str">
            <v>Japan External Trade Org.30-240041275</v>
          </cell>
          <cell r="E29" t="str">
            <v>575MarketCenterOM (1)</v>
          </cell>
          <cell r="F29" t="str">
            <v>Japan External Trade Org.</v>
          </cell>
          <cell r="G29" t="str">
            <v>30-2400</v>
          </cell>
          <cell r="H29">
            <v>41275</v>
          </cell>
          <cell r="I29">
            <v>43100</v>
          </cell>
          <cell r="J29" t="str">
            <v>Market</v>
          </cell>
          <cell r="L29">
            <v>4</v>
          </cell>
          <cell r="M29">
            <v>43221</v>
          </cell>
          <cell r="O29">
            <v>6787</v>
          </cell>
          <cell r="P29">
            <v>46</v>
          </cell>
          <cell r="Q29">
            <v>0</v>
          </cell>
          <cell r="R29">
            <v>0</v>
          </cell>
          <cell r="S29">
            <v>0</v>
          </cell>
          <cell r="T29">
            <v>46</v>
          </cell>
          <cell r="U29">
            <v>6.01</v>
          </cell>
          <cell r="V29">
            <v>52.01</v>
          </cell>
          <cell r="X29">
            <v>6665</v>
          </cell>
          <cell r="Y29">
            <v>76.38</v>
          </cell>
          <cell r="Z29">
            <v>0</v>
          </cell>
          <cell r="AA29">
            <v>0</v>
          </cell>
          <cell r="AB29">
            <v>0</v>
          </cell>
          <cell r="AC29">
            <v>76.38</v>
          </cell>
          <cell r="AD29">
            <v>0</v>
          </cell>
          <cell r="AE29">
            <v>76.38</v>
          </cell>
          <cell r="AG29">
            <v>-122</v>
          </cell>
          <cell r="AH29">
            <v>-1.7975541476351848E-2</v>
          </cell>
          <cell r="AI29">
            <v>24.369999999999997</v>
          </cell>
          <cell r="AJ29">
            <v>0.46856373774274174</v>
          </cell>
          <cell r="AM29">
            <v>165399.18999999997</v>
          </cell>
          <cell r="AN29">
            <v>6787</v>
          </cell>
          <cell r="AO29">
            <v>0</v>
          </cell>
        </row>
        <row r="30">
          <cell r="A30">
            <v>55</v>
          </cell>
          <cell r="B30" t="str">
            <v>AnswerLab30-260041640</v>
          </cell>
          <cell r="E30" t="str">
            <v>575MarketCenterOM (1)</v>
          </cell>
          <cell r="F30" t="str">
            <v>AnswerLab</v>
          </cell>
          <cell r="G30" t="str">
            <v>30-2600</v>
          </cell>
          <cell r="H30">
            <v>41640</v>
          </cell>
          <cell r="I30">
            <v>43100</v>
          </cell>
          <cell r="J30" t="str">
            <v>Vacate</v>
          </cell>
          <cell r="L30">
            <v>12</v>
          </cell>
          <cell r="M30">
            <v>43466</v>
          </cell>
          <cell r="O30">
            <v>7275</v>
          </cell>
          <cell r="P30">
            <v>48</v>
          </cell>
          <cell r="Q30">
            <v>0</v>
          </cell>
          <cell r="R30">
            <v>0</v>
          </cell>
          <cell r="S30">
            <v>0</v>
          </cell>
          <cell r="T30">
            <v>48</v>
          </cell>
          <cell r="U30">
            <v>4.87</v>
          </cell>
          <cell r="V30">
            <v>52.87</v>
          </cell>
          <cell r="X30">
            <v>7257</v>
          </cell>
          <cell r="Y30">
            <v>78.680000000000007</v>
          </cell>
          <cell r="Z30">
            <v>0</v>
          </cell>
          <cell r="AA30">
            <v>0</v>
          </cell>
          <cell r="AB30">
            <v>0</v>
          </cell>
          <cell r="AC30">
            <v>78.680000000000007</v>
          </cell>
          <cell r="AD30">
            <v>0</v>
          </cell>
          <cell r="AE30">
            <v>78.680000000000007</v>
          </cell>
          <cell r="AG30">
            <v>-18</v>
          </cell>
          <cell r="AH30">
            <v>-2.4742268041237111E-3</v>
          </cell>
          <cell r="AI30">
            <v>25.810000000000009</v>
          </cell>
          <cell r="AJ30">
            <v>0.48817855116323078</v>
          </cell>
          <cell r="AM30">
            <v>187767.75000000006</v>
          </cell>
          <cell r="AN30">
            <v>7275</v>
          </cell>
          <cell r="AO30">
            <v>0</v>
          </cell>
        </row>
        <row r="31">
          <cell r="A31">
            <v>79</v>
          </cell>
          <cell r="B31" t="str">
            <v>Vierra Magan30-375041306</v>
          </cell>
          <cell r="E31" t="str">
            <v>575MarketCenterOM (1)</v>
          </cell>
          <cell r="F31" t="str">
            <v>Vierra Magan</v>
          </cell>
          <cell r="G31" t="str">
            <v>30-3750</v>
          </cell>
          <cell r="H31">
            <v>41306</v>
          </cell>
          <cell r="I31">
            <v>43131</v>
          </cell>
          <cell r="J31" t="str">
            <v>Market</v>
          </cell>
          <cell r="L31">
            <v>4</v>
          </cell>
          <cell r="M31">
            <v>43252</v>
          </cell>
          <cell r="O31">
            <v>5270</v>
          </cell>
          <cell r="P31">
            <v>45</v>
          </cell>
          <cell r="Q31">
            <v>0</v>
          </cell>
          <cell r="R31">
            <v>0</v>
          </cell>
          <cell r="S31">
            <v>0</v>
          </cell>
          <cell r="T31">
            <v>45</v>
          </cell>
          <cell r="U31">
            <v>6.75</v>
          </cell>
          <cell r="V31">
            <v>51.75</v>
          </cell>
          <cell r="X31">
            <v>5160</v>
          </cell>
          <cell r="Y31">
            <v>78.510000000000005</v>
          </cell>
          <cell r="Z31">
            <v>0</v>
          </cell>
          <cell r="AA31">
            <v>0</v>
          </cell>
          <cell r="AB31">
            <v>0</v>
          </cell>
          <cell r="AC31">
            <v>78.510000000000005</v>
          </cell>
          <cell r="AD31">
            <v>0</v>
          </cell>
          <cell r="AE31">
            <v>78.510000000000005</v>
          </cell>
          <cell r="AG31">
            <v>-110</v>
          </cell>
          <cell r="AH31">
            <v>-2.0872865275142316E-2</v>
          </cell>
          <cell r="AI31">
            <v>26.760000000000005</v>
          </cell>
          <cell r="AJ31">
            <v>0.51710144927536239</v>
          </cell>
          <cell r="AM31">
            <v>141025.20000000004</v>
          </cell>
          <cell r="AN31">
            <v>5270</v>
          </cell>
          <cell r="AO31">
            <v>0</v>
          </cell>
        </row>
        <row r="32">
          <cell r="A32">
            <v>21</v>
          </cell>
          <cell r="B32" t="str">
            <v>Lewis P.R. Inc.30-120041000</v>
          </cell>
          <cell r="E32" t="str">
            <v>575MarketCenterOM (1)</v>
          </cell>
          <cell r="F32" t="str">
            <v>Lewis P.R. Inc.</v>
          </cell>
          <cell r="G32" t="str">
            <v>30-1200</v>
          </cell>
          <cell r="H32">
            <v>41000</v>
          </cell>
          <cell r="I32">
            <v>43190</v>
          </cell>
          <cell r="J32" t="str">
            <v>Market</v>
          </cell>
          <cell r="L32">
            <v>4</v>
          </cell>
          <cell r="M32">
            <v>43313</v>
          </cell>
          <cell r="O32">
            <v>12109</v>
          </cell>
          <cell r="P32">
            <v>43.5</v>
          </cell>
          <cell r="Q32">
            <v>0</v>
          </cell>
          <cell r="R32">
            <v>0</v>
          </cell>
          <cell r="S32">
            <v>0</v>
          </cell>
          <cell r="T32">
            <v>43.5</v>
          </cell>
          <cell r="U32">
            <v>7.35</v>
          </cell>
          <cell r="V32">
            <v>50.85</v>
          </cell>
          <cell r="X32">
            <v>12037</v>
          </cell>
          <cell r="Y32">
            <v>71.08</v>
          </cell>
          <cell r="Z32">
            <v>0</v>
          </cell>
          <cell r="AA32">
            <v>0</v>
          </cell>
          <cell r="AB32">
            <v>0</v>
          </cell>
          <cell r="AC32">
            <v>71.08</v>
          </cell>
          <cell r="AD32">
            <v>0</v>
          </cell>
          <cell r="AE32">
            <v>71.08</v>
          </cell>
          <cell r="AG32">
            <v>-72</v>
          </cell>
          <cell r="AH32">
            <v>-5.9459905855149065E-3</v>
          </cell>
          <cell r="AI32">
            <v>20.229999999999997</v>
          </cell>
          <cell r="AJ32">
            <v>0.39783677482792518</v>
          </cell>
          <cell r="AM32">
            <v>244965.06999999995</v>
          </cell>
          <cell r="AN32">
            <v>12109</v>
          </cell>
          <cell r="AO32">
            <v>0</v>
          </cell>
        </row>
        <row r="33">
          <cell r="A33">
            <v>27</v>
          </cell>
          <cell r="B33" t="str">
            <v>Telstra30-165041365</v>
          </cell>
          <cell r="E33" t="str">
            <v>575MarketCenterOM (1)</v>
          </cell>
          <cell r="F33" t="str">
            <v>Telstra</v>
          </cell>
          <cell r="G33" t="str">
            <v>30-1650</v>
          </cell>
          <cell r="H33">
            <v>41365</v>
          </cell>
          <cell r="I33">
            <v>43190</v>
          </cell>
          <cell r="J33" t="str">
            <v>Market</v>
          </cell>
          <cell r="L33">
            <v>4</v>
          </cell>
          <cell r="M33">
            <v>43313</v>
          </cell>
          <cell r="O33">
            <v>6330</v>
          </cell>
          <cell r="P33">
            <v>50</v>
          </cell>
          <cell r="Q33">
            <v>0</v>
          </cell>
          <cell r="R33">
            <v>0</v>
          </cell>
          <cell r="S33">
            <v>0</v>
          </cell>
          <cell r="T33">
            <v>50</v>
          </cell>
          <cell r="U33">
            <v>6.74</v>
          </cell>
          <cell r="V33">
            <v>56.74</v>
          </cell>
          <cell r="X33">
            <v>6237</v>
          </cell>
          <cell r="Y33">
            <v>74.260000000000005</v>
          </cell>
          <cell r="Z33">
            <v>0</v>
          </cell>
          <cell r="AA33">
            <v>0</v>
          </cell>
          <cell r="AB33">
            <v>0</v>
          </cell>
          <cell r="AC33">
            <v>74.260000000000005</v>
          </cell>
          <cell r="AD33">
            <v>0</v>
          </cell>
          <cell r="AE33">
            <v>74.260000000000005</v>
          </cell>
          <cell r="AG33">
            <v>-93</v>
          </cell>
          <cell r="AH33">
            <v>-1.4691943127962086E-2</v>
          </cell>
          <cell r="AI33">
            <v>17.520000000000003</v>
          </cell>
          <cell r="AJ33">
            <v>0.30877687698272827</v>
          </cell>
          <cell r="AM33">
            <v>110901.60000000002</v>
          </cell>
          <cell r="AN33">
            <v>6330</v>
          </cell>
          <cell r="AO33">
            <v>0</v>
          </cell>
        </row>
        <row r="34">
          <cell r="A34">
            <v>43</v>
          </cell>
          <cell r="B34" t="str">
            <v>Meyers, Nave, Riback, Sliver30-208041365</v>
          </cell>
          <cell r="E34" t="str">
            <v>575MarketCenterOM (1)</v>
          </cell>
          <cell r="F34" t="str">
            <v>Meyers, Nave, Riback, Sliver</v>
          </cell>
          <cell r="G34" t="str">
            <v>30-2080</v>
          </cell>
          <cell r="H34">
            <v>41365</v>
          </cell>
          <cell r="I34">
            <v>43190</v>
          </cell>
          <cell r="J34" t="str">
            <v>Market</v>
          </cell>
          <cell r="L34">
            <v>4</v>
          </cell>
          <cell r="M34">
            <v>43313</v>
          </cell>
          <cell r="O34">
            <v>3500</v>
          </cell>
          <cell r="P34">
            <v>47.5</v>
          </cell>
          <cell r="Q34">
            <v>0</v>
          </cell>
          <cell r="R34">
            <v>0</v>
          </cell>
          <cell r="S34">
            <v>0</v>
          </cell>
          <cell r="T34">
            <v>47.5</v>
          </cell>
          <cell r="U34">
            <v>6.74</v>
          </cell>
          <cell r="V34">
            <v>54.24</v>
          </cell>
          <cell r="X34">
            <v>3426</v>
          </cell>
          <cell r="Y34">
            <v>74.260000000000005</v>
          </cell>
          <cell r="Z34">
            <v>0</v>
          </cell>
          <cell r="AA34">
            <v>0</v>
          </cell>
          <cell r="AB34">
            <v>0</v>
          </cell>
          <cell r="AC34">
            <v>74.260000000000005</v>
          </cell>
          <cell r="AD34">
            <v>0</v>
          </cell>
          <cell r="AE34">
            <v>74.260000000000005</v>
          </cell>
          <cell r="AG34">
            <v>-74</v>
          </cell>
          <cell r="AH34">
            <v>-2.1142857142857144E-2</v>
          </cell>
          <cell r="AI34">
            <v>20.020000000000003</v>
          </cell>
          <cell r="AJ34">
            <v>0.36910029498525077</v>
          </cell>
          <cell r="AM34">
            <v>70070.000000000015</v>
          </cell>
          <cell r="AN34">
            <v>3500</v>
          </cell>
          <cell r="AO34">
            <v>0</v>
          </cell>
        </row>
        <row r="35">
          <cell r="A35">
            <v>58</v>
          </cell>
          <cell r="B35" t="str">
            <v>Swrve New Media Inc.30-272541395</v>
          </cell>
          <cell r="E35" t="str">
            <v>575MarketCenterOM (1)</v>
          </cell>
          <cell r="F35" t="str">
            <v>Swrve New Media Inc.</v>
          </cell>
          <cell r="G35" t="str">
            <v>30-2725</v>
          </cell>
          <cell r="H35">
            <v>41395</v>
          </cell>
          <cell r="I35">
            <v>43190</v>
          </cell>
          <cell r="J35" t="str">
            <v>Market</v>
          </cell>
          <cell r="L35">
            <v>4</v>
          </cell>
          <cell r="M35">
            <v>43313</v>
          </cell>
          <cell r="O35">
            <v>2914</v>
          </cell>
          <cell r="P35">
            <v>51</v>
          </cell>
          <cell r="Q35">
            <v>0</v>
          </cell>
          <cell r="R35">
            <v>0</v>
          </cell>
          <cell r="S35">
            <v>0</v>
          </cell>
          <cell r="T35">
            <v>51</v>
          </cell>
          <cell r="U35">
            <v>6.75</v>
          </cell>
          <cell r="V35">
            <v>57.75</v>
          </cell>
          <cell r="X35">
            <v>2857</v>
          </cell>
          <cell r="Y35">
            <v>76.39</v>
          </cell>
          <cell r="Z35">
            <v>0</v>
          </cell>
          <cell r="AA35">
            <v>0</v>
          </cell>
          <cell r="AB35">
            <v>0</v>
          </cell>
          <cell r="AC35">
            <v>76.39</v>
          </cell>
          <cell r="AD35">
            <v>0</v>
          </cell>
          <cell r="AE35">
            <v>76.39</v>
          </cell>
          <cell r="AG35">
            <v>-57</v>
          </cell>
          <cell r="AH35">
            <v>-1.9560741249142071E-2</v>
          </cell>
          <cell r="AI35">
            <v>18.64</v>
          </cell>
          <cell r="AJ35">
            <v>0.32277056277056276</v>
          </cell>
          <cell r="AM35">
            <v>54316.959999999999</v>
          </cell>
          <cell r="AN35">
            <v>2914</v>
          </cell>
          <cell r="AO35">
            <v>0</v>
          </cell>
        </row>
        <row r="36">
          <cell r="A36">
            <v>73</v>
          </cell>
          <cell r="B36" t="str">
            <v>DWG Services, LLC30-340041410</v>
          </cell>
          <cell r="E36" t="str">
            <v>575MarketCenterOM (1)</v>
          </cell>
          <cell r="F36" t="str">
            <v>DWG Services, LLC</v>
          </cell>
          <cell r="G36" t="str">
            <v>30-3400</v>
          </cell>
          <cell r="H36">
            <v>41410</v>
          </cell>
          <cell r="I36">
            <v>43220</v>
          </cell>
          <cell r="J36" t="str">
            <v>Market</v>
          </cell>
          <cell r="L36">
            <v>4</v>
          </cell>
          <cell r="M36">
            <v>43344</v>
          </cell>
          <cell r="O36">
            <v>12617</v>
          </cell>
          <cell r="P36">
            <v>73</v>
          </cell>
          <cell r="Q36">
            <v>0</v>
          </cell>
          <cell r="R36">
            <v>0</v>
          </cell>
          <cell r="S36">
            <v>0</v>
          </cell>
          <cell r="T36">
            <v>73</v>
          </cell>
          <cell r="U36">
            <v>6.78</v>
          </cell>
          <cell r="V36">
            <v>79.78</v>
          </cell>
          <cell r="X36">
            <v>12617</v>
          </cell>
          <cell r="Y36">
            <v>78.510000000000005</v>
          </cell>
          <cell r="Z36">
            <v>0</v>
          </cell>
          <cell r="AA36">
            <v>0</v>
          </cell>
          <cell r="AB36">
            <v>0</v>
          </cell>
          <cell r="AC36">
            <v>78.510000000000005</v>
          </cell>
          <cell r="AD36">
            <v>0</v>
          </cell>
          <cell r="AE36">
            <v>78.510000000000005</v>
          </cell>
          <cell r="AG36">
            <v>0</v>
          </cell>
          <cell r="AH36">
            <v>0</v>
          </cell>
          <cell r="AI36">
            <v>-1.269999999999996</v>
          </cell>
          <cell r="AJ36">
            <v>-1.5918776635748259E-2</v>
          </cell>
          <cell r="AM36">
            <v>-16023.589999999949</v>
          </cell>
          <cell r="AN36">
            <v>12715</v>
          </cell>
          <cell r="AO36">
            <v>0</v>
          </cell>
        </row>
        <row r="37">
          <cell r="A37">
            <v>74</v>
          </cell>
          <cell r="B37" t="str">
            <v>DWG Services, LLC30-350040057</v>
          </cell>
          <cell r="E37" t="str">
            <v>575MarketCenterOM (1)</v>
          </cell>
          <cell r="F37" t="str">
            <v>DWG Services, LLC</v>
          </cell>
          <cell r="G37" t="str">
            <v>30-3500</v>
          </cell>
          <cell r="H37">
            <v>40057</v>
          </cell>
          <cell r="I37">
            <v>43220</v>
          </cell>
          <cell r="J37" t="str">
            <v>Market</v>
          </cell>
          <cell r="L37">
            <v>4</v>
          </cell>
          <cell r="M37">
            <v>43344</v>
          </cell>
          <cell r="O37">
            <v>12617</v>
          </cell>
          <cell r="P37">
            <v>73</v>
          </cell>
          <cell r="Q37">
            <v>0</v>
          </cell>
          <cell r="R37">
            <v>0</v>
          </cell>
          <cell r="S37">
            <v>0</v>
          </cell>
          <cell r="T37">
            <v>73</v>
          </cell>
          <cell r="U37">
            <v>5.63</v>
          </cell>
          <cell r="V37">
            <v>78.63</v>
          </cell>
          <cell r="X37">
            <v>12617</v>
          </cell>
          <cell r="Y37">
            <v>78.510000000000005</v>
          </cell>
          <cell r="Z37">
            <v>0</v>
          </cell>
          <cell r="AA37">
            <v>0</v>
          </cell>
          <cell r="AB37">
            <v>0</v>
          </cell>
          <cell r="AC37">
            <v>78.510000000000005</v>
          </cell>
          <cell r="AD37">
            <v>0</v>
          </cell>
          <cell r="AE37">
            <v>78.510000000000005</v>
          </cell>
          <cell r="AG37">
            <v>0</v>
          </cell>
          <cell r="AH37">
            <v>0</v>
          </cell>
          <cell r="AI37">
            <v>-0.11999999999999034</v>
          </cell>
          <cell r="AJ37">
            <v>-1.5261350629529485E-3</v>
          </cell>
          <cell r="AM37">
            <v>-1514.0399999998781</v>
          </cell>
          <cell r="AN37">
            <v>12715</v>
          </cell>
          <cell r="AO37">
            <v>0</v>
          </cell>
        </row>
        <row r="38">
          <cell r="A38">
            <v>62</v>
          </cell>
          <cell r="B38" t="str">
            <v>Harbert Management30-292541426</v>
          </cell>
          <cell r="E38" t="str">
            <v>575MarketCenterOM (1)</v>
          </cell>
          <cell r="F38" t="str">
            <v>Harbert Management</v>
          </cell>
          <cell r="G38" t="str">
            <v>30-2925</v>
          </cell>
          <cell r="H38">
            <v>41426</v>
          </cell>
          <cell r="I38">
            <v>43251</v>
          </cell>
          <cell r="J38" t="str">
            <v>Market</v>
          </cell>
          <cell r="L38">
            <v>4</v>
          </cell>
          <cell r="M38">
            <v>43374</v>
          </cell>
          <cell r="O38">
            <v>2735</v>
          </cell>
          <cell r="P38">
            <v>57</v>
          </cell>
          <cell r="Q38">
            <v>0</v>
          </cell>
          <cell r="R38">
            <v>0</v>
          </cell>
          <cell r="S38">
            <v>0</v>
          </cell>
          <cell r="T38">
            <v>57</v>
          </cell>
          <cell r="U38">
            <v>6.74</v>
          </cell>
          <cell r="V38">
            <v>63.74</v>
          </cell>
          <cell r="X38">
            <v>2652</v>
          </cell>
          <cell r="Y38">
            <v>76.38</v>
          </cell>
          <cell r="Z38">
            <v>0</v>
          </cell>
          <cell r="AA38">
            <v>0</v>
          </cell>
          <cell r="AB38">
            <v>0</v>
          </cell>
          <cell r="AC38">
            <v>76.38</v>
          </cell>
          <cell r="AD38">
            <v>0</v>
          </cell>
          <cell r="AE38">
            <v>76.38</v>
          </cell>
          <cell r="AG38">
            <v>-83</v>
          </cell>
          <cell r="AH38">
            <v>-3.0347349177330896E-2</v>
          </cell>
          <cell r="AI38">
            <v>12.639999999999993</v>
          </cell>
          <cell r="AJ38">
            <v>0.19830561656730455</v>
          </cell>
          <cell r="AM38">
            <v>34570.39999999998</v>
          </cell>
          <cell r="AN38">
            <v>2735</v>
          </cell>
          <cell r="AO38">
            <v>0</v>
          </cell>
        </row>
        <row r="39">
          <cell r="A39">
            <v>0</v>
          </cell>
          <cell r="B39">
            <v>0</v>
          </cell>
          <cell r="M39" t="str">
            <v>Total Jun-2018 Expirations</v>
          </cell>
          <cell r="O39">
            <v>110748</v>
          </cell>
          <cell r="P39">
            <v>53.492504153573876</v>
          </cell>
          <cell r="Q39">
            <v>0</v>
          </cell>
          <cell r="R39">
            <v>0</v>
          </cell>
          <cell r="S39">
            <v>0</v>
          </cell>
          <cell r="T39">
            <v>53.492504153573876</v>
          </cell>
          <cell r="U39">
            <v>6.2486962292772779</v>
          </cell>
          <cell r="V39">
            <v>59.741200382851154</v>
          </cell>
          <cell r="X39">
            <v>109487</v>
          </cell>
          <cell r="Y39">
            <v>76.105273137450098</v>
          </cell>
          <cell r="Z39">
            <v>0</v>
          </cell>
          <cell r="AA39">
            <v>0</v>
          </cell>
          <cell r="AB39">
            <v>0</v>
          </cell>
          <cell r="AC39">
            <v>76.105273137450098</v>
          </cell>
          <cell r="AD39">
            <v>0</v>
          </cell>
          <cell r="AE39">
            <v>76.105273137450098</v>
          </cell>
          <cell r="AG39">
            <v>-1261</v>
          </cell>
          <cell r="AH39">
            <v>-1.1386210134720265E-2</v>
          </cell>
          <cell r="AI39">
            <v>16.364072754598944</v>
          </cell>
          <cell r="AJ39">
            <v>0.27391603532787878</v>
          </cell>
          <cell r="AM39">
            <v>0</v>
          </cell>
          <cell r="AN39">
            <v>0</v>
          </cell>
          <cell r="AO39">
            <v>0</v>
          </cell>
        </row>
        <row r="40">
          <cell r="A40">
            <v>44</v>
          </cell>
          <cell r="B40" t="str">
            <v>Holland-Parlette30-210041518</v>
          </cell>
          <cell r="E40" t="str">
            <v>575MarketCenterOM (1)</v>
          </cell>
          <cell r="F40" t="str">
            <v>Holland-Parlette</v>
          </cell>
          <cell r="G40" t="str">
            <v>30-2100</v>
          </cell>
          <cell r="H40">
            <v>41518</v>
          </cell>
          <cell r="I40">
            <v>43343</v>
          </cell>
          <cell r="J40" t="str">
            <v>Market</v>
          </cell>
          <cell r="L40">
            <v>4</v>
          </cell>
          <cell r="M40">
            <v>43466</v>
          </cell>
          <cell r="O40">
            <v>8512</v>
          </cell>
          <cell r="P40">
            <v>43</v>
          </cell>
          <cell r="Q40">
            <v>0</v>
          </cell>
          <cell r="R40">
            <v>0</v>
          </cell>
          <cell r="S40">
            <v>0</v>
          </cell>
          <cell r="T40">
            <v>43</v>
          </cell>
          <cell r="U40">
            <v>5.6</v>
          </cell>
          <cell r="V40">
            <v>48.6</v>
          </cell>
          <cell r="X40">
            <v>7645</v>
          </cell>
          <cell r="Y40">
            <v>76.489999999999995</v>
          </cell>
          <cell r="Z40">
            <v>0</v>
          </cell>
          <cell r="AA40">
            <v>0</v>
          </cell>
          <cell r="AB40">
            <v>0</v>
          </cell>
          <cell r="AC40">
            <v>76.489999999999995</v>
          </cell>
          <cell r="AD40">
            <v>0</v>
          </cell>
          <cell r="AE40">
            <v>76.489999999999995</v>
          </cell>
          <cell r="AG40">
            <v>-867</v>
          </cell>
          <cell r="AH40">
            <v>-0.1018562030075188</v>
          </cell>
          <cell r="AI40">
            <v>27.889999999999993</v>
          </cell>
          <cell r="AJ40">
            <v>0.57386831275720152</v>
          </cell>
          <cell r="AM40">
            <v>237399.67999999993</v>
          </cell>
          <cell r="AN40">
            <v>8512</v>
          </cell>
          <cell r="AO40">
            <v>0</v>
          </cell>
        </row>
        <row r="41">
          <cell r="A41">
            <v>15</v>
          </cell>
          <cell r="B41" t="str">
            <v>Cooper Roberts Research, Inc.30-085040817</v>
          </cell>
          <cell r="E41" t="str">
            <v>575MarketCenterOM (1)</v>
          </cell>
          <cell r="F41" t="str">
            <v>Cooper Roberts Research, Inc.</v>
          </cell>
          <cell r="G41" t="str">
            <v>30-0850</v>
          </cell>
          <cell r="H41">
            <v>40817</v>
          </cell>
          <cell r="I41">
            <v>43373</v>
          </cell>
          <cell r="J41" t="str">
            <v>Market</v>
          </cell>
          <cell r="L41">
            <v>4</v>
          </cell>
          <cell r="M41">
            <v>43497</v>
          </cell>
          <cell r="O41">
            <v>3128</v>
          </cell>
          <cell r="P41">
            <v>38</v>
          </cell>
          <cell r="Q41">
            <v>0</v>
          </cell>
          <cell r="R41">
            <v>0</v>
          </cell>
          <cell r="S41">
            <v>0</v>
          </cell>
          <cell r="T41">
            <v>38</v>
          </cell>
          <cell r="U41">
            <v>7.35</v>
          </cell>
          <cell r="V41">
            <v>45.35</v>
          </cell>
          <cell r="X41">
            <v>3136</v>
          </cell>
          <cell r="Y41">
            <v>73.209999999999994</v>
          </cell>
          <cell r="Z41">
            <v>0</v>
          </cell>
          <cell r="AA41">
            <v>0</v>
          </cell>
          <cell r="AB41">
            <v>0</v>
          </cell>
          <cell r="AC41">
            <v>73.209999999999994</v>
          </cell>
          <cell r="AD41">
            <v>0</v>
          </cell>
          <cell r="AE41">
            <v>73.209999999999994</v>
          </cell>
          <cell r="AG41">
            <v>8</v>
          </cell>
          <cell r="AH41">
            <v>2.5575447570332483E-3</v>
          </cell>
          <cell r="AI41">
            <v>27.859999999999992</v>
          </cell>
          <cell r="AJ41">
            <v>0.61433296582138897</v>
          </cell>
          <cell r="AM41">
            <v>87146.079999999973</v>
          </cell>
          <cell r="AN41">
            <v>3128</v>
          </cell>
          <cell r="AO41">
            <v>0</v>
          </cell>
        </row>
        <row r="42">
          <cell r="A42">
            <v>39</v>
          </cell>
          <cell r="B42" t="str">
            <v>Bogdan &amp; Frasco30-200042278</v>
          </cell>
          <cell r="E42" t="str">
            <v>575MarketCenterOM (1)</v>
          </cell>
          <cell r="F42" t="str">
            <v>Bogdan &amp; Frasco</v>
          </cell>
          <cell r="G42" t="str">
            <v>30-2000</v>
          </cell>
          <cell r="H42">
            <v>42278</v>
          </cell>
          <cell r="I42">
            <v>43434</v>
          </cell>
          <cell r="J42" t="str">
            <v>Market</v>
          </cell>
          <cell r="L42">
            <v>4</v>
          </cell>
          <cell r="M42">
            <v>43556</v>
          </cell>
          <cell r="O42">
            <v>3307</v>
          </cell>
          <cell r="P42">
            <v>61.19</v>
          </cell>
          <cell r="Q42">
            <v>0</v>
          </cell>
          <cell r="R42">
            <v>0</v>
          </cell>
          <cell r="S42">
            <v>0</v>
          </cell>
          <cell r="T42">
            <v>61.19</v>
          </cell>
          <cell r="U42">
            <v>3.04</v>
          </cell>
          <cell r="V42">
            <v>64.23</v>
          </cell>
          <cell r="X42">
            <v>3307</v>
          </cell>
          <cell r="Y42">
            <v>76.489999999999995</v>
          </cell>
          <cell r="Z42">
            <v>0</v>
          </cell>
          <cell r="AA42">
            <v>0</v>
          </cell>
          <cell r="AB42">
            <v>0</v>
          </cell>
          <cell r="AC42">
            <v>76.489999999999995</v>
          </cell>
          <cell r="AD42">
            <v>0</v>
          </cell>
          <cell r="AE42">
            <v>76.489999999999995</v>
          </cell>
          <cell r="AG42">
            <v>0</v>
          </cell>
          <cell r="AH42">
            <v>0</v>
          </cell>
          <cell r="AI42">
            <v>12.259999999999991</v>
          </cell>
          <cell r="AJ42">
            <v>0.19087653744356203</v>
          </cell>
          <cell r="AM42">
            <v>40543.819999999971</v>
          </cell>
          <cell r="AN42">
            <v>3307</v>
          </cell>
          <cell r="AO42">
            <v>0</v>
          </cell>
        </row>
        <row r="43">
          <cell r="A43">
            <v>35</v>
          </cell>
          <cell r="B43" t="str">
            <v>China Daily USA30-187541640</v>
          </cell>
          <cell r="E43" t="str">
            <v>575MarketCenterOM (1)</v>
          </cell>
          <cell r="F43" t="str">
            <v>China Daily USA</v>
          </cell>
          <cell r="G43" t="str">
            <v>30-1875</v>
          </cell>
          <cell r="H43">
            <v>41640</v>
          </cell>
          <cell r="I43">
            <v>43465</v>
          </cell>
          <cell r="J43" t="str">
            <v>Market</v>
          </cell>
          <cell r="L43">
            <v>4</v>
          </cell>
          <cell r="M43">
            <v>43586</v>
          </cell>
          <cell r="O43">
            <v>853</v>
          </cell>
          <cell r="P43">
            <v>46</v>
          </cell>
          <cell r="Q43">
            <v>0</v>
          </cell>
          <cell r="R43">
            <v>0</v>
          </cell>
          <cell r="S43">
            <v>0</v>
          </cell>
          <cell r="T43">
            <v>46</v>
          </cell>
          <cell r="U43">
            <v>5.57</v>
          </cell>
          <cell r="V43">
            <v>51.57</v>
          </cell>
          <cell r="X43">
            <v>853</v>
          </cell>
          <cell r="Y43">
            <v>76.489999999999995</v>
          </cell>
          <cell r="Z43">
            <v>0</v>
          </cell>
          <cell r="AA43">
            <v>0</v>
          </cell>
          <cell r="AB43">
            <v>0</v>
          </cell>
          <cell r="AC43">
            <v>76.489999999999995</v>
          </cell>
          <cell r="AD43">
            <v>0</v>
          </cell>
          <cell r="AE43">
            <v>76.489999999999995</v>
          </cell>
          <cell r="AG43">
            <v>0</v>
          </cell>
          <cell r="AH43">
            <v>0</v>
          </cell>
          <cell r="AI43">
            <v>24.919999999999995</v>
          </cell>
          <cell r="AJ43">
            <v>0.48322668217956166</v>
          </cell>
          <cell r="AM43">
            <v>21256.759999999995</v>
          </cell>
          <cell r="AN43">
            <v>853</v>
          </cell>
          <cell r="AO43">
            <v>0</v>
          </cell>
        </row>
        <row r="44">
          <cell r="A44">
            <v>24</v>
          </cell>
          <cell r="B44" t="str">
            <v>TIBCO Software, Inc.30-150040725</v>
          </cell>
          <cell r="E44" t="str">
            <v>575MarketCenterOM (1)</v>
          </cell>
          <cell r="F44" t="str">
            <v>TIBCO Software, Inc.</v>
          </cell>
          <cell r="G44" t="str">
            <v>30-1500</v>
          </cell>
          <cell r="H44">
            <v>40725</v>
          </cell>
          <cell r="I44">
            <v>43496</v>
          </cell>
          <cell r="J44" t="str">
            <v>Market</v>
          </cell>
          <cell r="L44">
            <v>4</v>
          </cell>
          <cell r="M44">
            <v>43617</v>
          </cell>
          <cell r="O44">
            <v>7518</v>
          </cell>
          <cell r="P44">
            <v>41</v>
          </cell>
          <cell r="Q44">
            <v>0</v>
          </cell>
          <cell r="R44">
            <v>0</v>
          </cell>
          <cell r="S44">
            <v>0</v>
          </cell>
          <cell r="T44">
            <v>41</v>
          </cell>
          <cell r="U44">
            <v>7.69</v>
          </cell>
          <cell r="V44">
            <v>48.69</v>
          </cell>
          <cell r="X44">
            <v>7473</v>
          </cell>
          <cell r="Y44">
            <v>73.209999999999994</v>
          </cell>
          <cell r="Z44">
            <v>0</v>
          </cell>
          <cell r="AA44">
            <v>0</v>
          </cell>
          <cell r="AB44">
            <v>0</v>
          </cell>
          <cell r="AC44">
            <v>73.209999999999994</v>
          </cell>
          <cell r="AD44">
            <v>0</v>
          </cell>
          <cell r="AE44">
            <v>73.209999999999994</v>
          </cell>
          <cell r="AG44">
            <v>-45</v>
          </cell>
          <cell r="AH44">
            <v>-5.9856344772545892E-3</v>
          </cell>
          <cell r="AI44">
            <v>24.519999999999996</v>
          </cell>
          <cell r="AJ44">
            <v>0.50359416718011907</v>
          </cell>
          <cell r="AM44">
            <v>184341.35999999996</v>
          </cell>
          <cell r="AN44">
            <v>7518</v>
          </cell>
          <cell r="AO44">
            <v>0</v>
          </cell>
        </row>
        <row r="45">
          <cell r="A45">
            <v>25</v>
          </cell>
          <cell r="B45" t="str">
            <v>TIBCO Software, Inc.30-155040725</v>
          </cell>
          <cell r="E45" t="str">
            <v>575MarketCenterOM (1)</v>
          </cell>
          <cell r="F45" t="str">
            <v>TIBCO Software, Inc.</v>
          </cell>
          <cell r="G45" t="str">
            <v>30-1550</v>
          </cell>
          <cell r="H45">
            <v>40725</v>
          </cell>
          <cell r="I45">
            <v>43496</v>
          </cell>
          <cell r="J45" t="str">
            <v>Market</v>
          </cell>
          <cell r="L45">
            <v>4</v>
          </cell>
          <cell r="M45">
            <v>43617</v>
          </cell>
          <cell r="O45">
            <v>4592</v>
          </cell>
          <cell r="P45">
            <v>38</v>
          </cell>
          <cell r="Q45">
            <v>0</v>
          </cell>
          <cell r="R45">
            <v>0</v>
          </cell>
          <cell r="S45">
            <v>0</v>
          </cell>
          <cell r="T45">
            <v>38</v>
          </cell>
          <cell r="U45">
            <v>8.2899999999999991</v>
          </cell>
          <cell r="V45">
            <v>46.29</v>
          </cell>
          <cell r="X45">
            <v>4564</v>
          </cell>
          <cell r="Y45">
            <v>73.209999999999994</v>
          </cell>
          <cell r="Z45">
            <v>0</v>
          </cell>
          <cell r="AA45">
            <v>0</v>
          </cell>
          <cell r="AB45">
            <v>0</v>
          </cell>
          <cell r="AC45">
            <v>73.209999999999994</v>
          </cell>
          <cell r="AD45">
            <v>0</v>
          </cell>
          <cell r="AE45">
            <v>73.209999999999994</v>
          </cell>
          <cell r="AG45">
            <v>-28</v>
          </cell>
          <cell r="AH45">
            <v>-6.0975609756097563E-3</v>
          </cell>
          <cell r="AI45">
            <v>26.919999999999995</v>
          </cell>
          <cell r="AJ45">
            <v>0.58155109094836888</v>
          </cell>
          <cell r="AM45">
            <v>123616.63999999997</v>
          </cell>
          <cell r="AN45">
            <v>4592</v>
          </cell>
          <cell r="AO45">
            <v>0</v>
          </cell>
        </row>
        <row r="46">
          <cell r="A46">
            <v>20</v>
          </cell>
          <cell r="B46" t="str">
            <v>Trifacta Inc.30-110041722</v>
          </cell>
          <cell r="E46" t="str">
            <v>575MarketCenterOM (1)</v>
          </cell>
          <cell r="F46" t="str">
            <v>Trifacta Inc.</v>
          </cell>
          <cell r="G46" t="str">
            <v>30-1100</v>
          </cell>
          <cell r="H46">
            <v>41722</v>
          </cell>
          <cell r="I46">
            <v>43555</v>
          </cell>
          <cell r="J46" t="str">
            <v>Market</v>
          </cell>
          <cell r="L46">
            <v>4</v>
          </cell>
          <cell r="M46">
            <v>43678</v>
          </cell>
          <cell r="O46">
            <v>12108</v>
          </cell>
          <cell r="P46">
            <v>59.5</v>
          </cell>
          <cell r="Q46">
            <v>0</v>
          </cell>
          <cell r="R46">
            <v>0</v>
          </cell>
          <cell r="S46">
            <v>0</v>
          </cell>
          <cell r="T46">
            <v>59.5</v>
          </cell>
          <cell r="U46">
            <v>6.54</v>
          </cell>
          <cell r="V46">
            <v>66.040000000000006</v>
          </cell>
          <cell r="X46">
            <v>12037</v>
          </cell>
          <cell r="Y46">
            <v>73.209999999999994</v>
          </cell>
          <cell r="Z46">
            <v>0</v>
          </cell>
          <cell r="AA46">
            <v>0</v>
          </cell>
          <cell r="AB46">
            <v>0</v>
          </cell>
          <cell r="AC46">
            <v>73.209999999999994</v>
          </cell>
          <cell r="AD46">
            <v>0</v>
          </cell>
          <cell r="AE46">
            <v>73.209999999999994</v>
          </cell>
          <cell r="AG46">
            <v>-71</v>
          </cell>
          <cell r="AH46">
            <v>-5.8638916418896599E-3</v>
          </cell>
          <cell r="AI46">
            <v>7.1699999999999875</v>
          </cell>
          <cell r="AJ46">
            <v>0.10857056329497254</v>
          </cell>
          <cell r="AM46">
            <v>86814.359999999855</v>
          </cell>
          <cell r="AN46">
            <v>12108</v>
          </cell>
          <cell r="AO46">
            <v>0</v>
          </cell>
        </row>
        <row r="47">
          <cell r="A47">
            <v>54</v>
          </cell>
          <cell r="B47" t="str">
            <v>AppNexus30-255042491</v>
          </cell>
          <cell r="E47" t="str">
            <v>575MarketCenterOM (1)</v>
          </cell>
          <cell r="F47" t="str">
            <v>AppNexus</v>
          </cell>
          <cell r="G47" t="str">
            <v>30-2550</v>
          </cell>
          <cell r="H47">
            <v>42491</v>
          </cell>
          <cell r="I47">
            <v>43585</v>
          </cell>
          <cell r="J47" t="str">
            <v>Market</v>
          </cell>
          <cell r="L47">
            <v>4</v>
          </cell>
          <cell r="M47">
            <v>43709</v>
          </cell>
          <cell r="O47">
            <v>5820</v>
          </cell>
          <cell r="P47">
            <v>73.2</v>
          </cell>
          <cell r="Q47">
            <v>0</v>
          </cell>
          <cell r="R47">
            <v>0</v>
          </cell>
          <cell r="S47">
            <v>0</v>
          </cell>
          <cell r="T47">
            <v>73.2</v>
          </cell>
          <cell r="U47">
            <v>3.99</v>
          </cell>
          <cell r="V47">
            <v>77.19</v>
          </cell>
          <cell r="X47">
            <v>5760</v>
          </cell>
          <cell r="Y47">
            <v>78.680000000000007</v>
          </cell>
          <cell r="Z47">
            <v>0</v>
          </cell>
          <cell r="AA47">
            <v>0</v>
          </cell>
          <cell r="AB47">
            <v>0</v>
          </cell>
          <cell r="AC47">
            <v>78.680000000000007</v>
          </cell>
          <cell r="AD47">
            <v>0</v>
          </cell>
          <cell r="AE47">
            <v>78.680000000000007</v>
          </cell>
          <cell r="AG47">
            <v>-60</v>
          </cell>
          <cell r="AH47">
            <v>-1.0309278350515464E-2</v>
          </cell>
          <cell r="AI47">
            <v>1.4900000000000091</v>
          </cell>
          <cell r="AJ47">
            <v>1.9303018525715886E-2</v>
          </cell>
          <cell r="AM47">
            <v>8671.8000000000538</v>
          </cell>
          <cell r="AN47">
            <v>5820</v>
          </cell>
          <cell r="AO47">
            <v>0</v>
          </cell>
        </row>
        <row r="48">
          <cell r="A48">
            <v>41</v>
          </cell>
          <cell r="B48" t="str">
            <v>Asiana Airlines30-205041061</v>
          </cell>
          <cell r="E48" t="str">
            <v>575MarketCenterOM (1)</v>
          </cell>
          <cell r="F48" t="str">
            <v>Asiana Airlines</v>
          </cell>
          <cell r="G48" t="str">
            <v>30-2050</v>
          </cell>
          <cell r="H48">
            <v>41061</v>
          </cell>
          <cell r="I48">
            <v>43616</v>
          </cell>
          <cell r="J48" t="str">
            <v>Market</v>
          </cell>
          <cell r="L48">
            <v>4</v>
          </cell>
          <cell r="M48">
            <v>43739</v>
          </cell>
          <cell r="O48">
            <v>2101</v>
          </cell>
          <cell r="P48">
            <v>47</v>
          </cell>
          <cell r="Q48">
            <v>0</v>
          </cell>
          <cell r="R48">
            <v>0</v>
          </cell>
          <cell r="S48">
            <v>0</v>
          </cell>
          <cell r="T48">
            <v>47</v>
          </cell>
          <cell r="U48">
            <v>8.3000000000000007</v>
          </cell>
          <cell r="V48">
            <v>55.3</v>
          </cell>
          <cell r="X48">
            <v>2098</v>
          </cell>
          <cell r="Y48">
            <v>76.489999999999995</v>
          </cell>
          <cell r="Z48">
            <v>0</v>
          </cell>
          <cell r="AA48">
            <v>0</v>
          </cell>
          <cell r="AB48">
            <v>0</v>
          </cell>
          <cell r="AC48">
            <v>76.489999999999995</v>
          </cell>
          <cell r="AD48">
            <v>0</v>
          </cell>
          <cell r="AE48">
            <v>76.489999999999995</v>
          </cell>
          <cell r="AG48">
            <v>-3</v>
          </cell>
          <cell r="AH48">
            <v>-1.4278914802475012E-3</v>
          </cell>
          <cell r="AI48">
            <v>21.189999999999998</v>
          </cell>
          <cell r="AJ48">
            <v>0.38318264014466547</v>
          </cell>
          <cell r="AM48">
            <v>0</v>
          </cell>
          <cell r="AN48">
            <v>2101</v>
          </cell>
          <cell r="AO48">
            <v>1</v>
          </cell>
        </row>
        <row r="49">
          <cell r="A49">
            <v>0</v>
          </cell>
          <cell r="B49">
            <v>0</v>
          </cell>
          <cell r="M49" t="str">
            <v>Total Jun-2019 Expirations</v>
          </cell>
          <cell r="O49">
            <v>47939</v>
          </cell>
          <cell r="P49">
            <v>51.198488287198316</v>
          </cell>
          <cell r="Q49">
            <v>0</v>
          </cell>
          <cell r="R49">
            <v>0</v>
          </cell>
          <cell r="S49">
            <v>0</v>
          </cell>
          <cell r="T49">
            <v>51.198488287198316</v>
          </cell>
          <cell r="U49">
            <v>6.2827762364671775</v>
          </cell>
          <cell r="V49">
            <v>57.481264523665494</v>
          </cell>
          <cell r="X49">
            <v>46873</v>
          </cell>
          <cell r="Y49">
            <v>74.855063042689821</v>
          </cell>
          <cell r="Z49">
            <v>0</v>
          </cell>
          <cell r="AA49">
            <v>0</v>
          </cell>
          <cell r="AB49">
            <v>0</v>
          </cell>
          <cell r="AC49">
            <v>74.855063042689821</v>
          </cell>
          <cell r="AD49">
            <v>0</v>
          </cell>
          <cell r="AE49">
            <v>74.855063042689821</v>
          </cell>
          <cell r="AG49">
            <v>-1066</v>
          </cell>
          <cell r="AH49">
            <v>-2.2236592336093784E-2</v>
          </cell>
          <cell r="AI49">
            <v>17.373798519024326</v>
          </cell>
          <cell r="AJ49">
            <v>0.30225150165009673</v>
          </cell>
          <cell r="AM49">
            <v>0</v>
          </cell>
          <cell r="AN49">
            <v>0</v>
          </cell>
          <cell r="AO49">
            <v>0</v>
          </cell>
        </row>
        <row r="50">
          <cell r="A50">
            <v>49</v>
          </cell>
          <cell r="B50" t="str">
            <v>Hooper, Lundy &amp; Bookman30-230041883</v>
          </cell>
          <cell r="E50" t="str">
            <v>575MarketCenterOM (1)</v>
          </cell>
          <cell r="F50" t="str">
            <v>Hooper, Lundy &amp; Bookman</v>
          </cell>
          <cell r="G50" t="str">
            <v>30-2300</v>
          </cell>
          <cell r="H50">
            <v>41883</v>
          </cell>
          <cell r="I50">
            <v>43708</v>
          </cell>
          <cell r="J50" t="str">
            <v>Market</v>
          </cell>
          <cell r="L50">
            <v>4</v>
          </cell>
          <cell r="M50">
            <v>43831</v>
          </cell>
          <cell r="O50">
            <v>11657</v>
          </cell>
          <cell r="P50">
            <v>50</v>
          </cell>
          <cell r="Q50">
            <v>0</v>
          </cell>
          <cell r="R50">
            <v>0</v>
          </cell>
          <cell r="S50">
            <v>0</v>
          </cell>
          <cell r="T50">
            <v>50</v>
          </cell>
          <cell r="U50">
            <v>6.12</v>
          </cell>
          <cell r="V50">
            <v>56.12</v>
          </cell>
          <cell r="X50">
            <v>11640</v>
          </cell>
          <cell r="Y50">
            <v>81.040000000000006</v>
          </cell>
          <cell r="Z50">
            <v>0</v>
          </cell>
          <cell r="AA50">
            <v>0</v>
          </cell>
          <cell r="AB50">
            <v>0</v>
          </cell>
          <cell r="AC50">
            <v>81.040000000000006</v>
          </cell>
          <cell r="AD50">
            <v>0</v>
          </cell>
          <cell r="AE50">
            <v>81.040000000000006</v>
          </cell>
          <cell r="AG50">
            <v>-17</v>
          </cell>
          <cell r="AH50">
            <v>-1.4583512052843786E-3</v>
          </cell>
          <cell r="AI50">
            <v>24.920000000000009</v>
          </cell>
          <cell r="AJ50">
            <v>0.44404846756949412</v>
          </cell>
          <cell r="AM50">
            <v>290492.44000000012</v>
          </cell>
          <cell r="AN50">
            <v>11657</v>
          </cell>
          <cell r="AO50">
            <v>0</v>
          </cell>
        </row>
        <row r="51">
          <cell r="A51">
            <v>82</v>
          </cell>
          <cell r="B51" t="str">
            <v>Raymond James &amp; Assoc., Inc.30-390041214</v>
          </cell>
          <cell r="E51" t="str">
            <v>575MarketCenterOM (1)</v>
          </cell>
          <cell r="F51" t="str">
            <v>Raymond James &amp; Assoc., Inc.</v>
          </cell>
          <cell r="G51" t="str">
            <v>30-3900</v>
          </cell>
          <cell r="H51">
            <v>41214</v>
          </cell>
          <cell r="I51">
            <v>43708</v>
          </cell>
          <cell r="J51" t="str">
            <v>Market</v>
          </cell>
          <cell r="L51">
            <v>4</v>
          </cell>
          <cell r="M51">
            <v>43831</v>
          </cell>
          <cell r="O51">
            <v>7433</v>
          </cell>
          <cell r="P51">
            <v>61</v>
          </cell>
          <cell r="Q51">
            <v>0</v>
          </cell>
          <cell r="R51">
            <v>0</v>
          </cell>
          <cell r="S51">
            <v>0</v>
          </cell>
          <cell r="T51">
            <v>61</v>
          </cell>
          <cell r="U51">
            <v>8.2899999999999991</v>
          </cell>
          <cell r="V51">
            <v>69.289999999999992</v>
          </cell>
          <cell r="X51">
            <v>7412</v>
          </cell>
          <cell r="Y51">
            <v>84.41</v>
          </cell>
          <cell r="Z51">
            <v>0</v>
          </cell>
          <cell r="AA51">
            <v>0</v>
          </cell>
          <cell r="AB51">
            <v>0</v>
          </cell>
          <cell r="AC51">
            <v>84.41</v>
          </cell>
          <cell r="AD51">
            <v>0</v>
          </cell>
          <cell r="AE51">
            <v>84.41</v>
          </cell>
          <cell r="AG51">
            <v>-21</v>
          </cell>
          <cell r="AH51">
            <v>-2.825238799946186E-3</v>
          </cell>
          <cell r="AI51">
            <v>15.120000000000005</v>
          </cell>
          <cell r="AJ51">
            <v>0.21821330639341904</v>
          </cell>
          <cell r="AM51">
            <v>112386.96000000004</v>
          </cell>
          <cell r="AN51">
            <v>7433</v>
          </cell>
          <cell r="AO51">
            <v>0</v>
          </cell>
        </row>
        <row r="52">
          <cell r="A52">
            <v>77</v>
          </cell>
          <cell r="B52" t="str">
            <v>HSI U.S.A30-365042005</v>
          </cell>
          <cell r="E52" t="str">
            <v>575MarketCenterOM (1)</v>
          </cell>
          <cell r="F52" t="str">
            <v>HSI U.S.A</v>
          </cell>
          <cell r="G52" t="str">
            <v>30-3650</v>
          </cell>
          <cell r="H52">
            <v>42005</v>
          </cell>
          <cell r="I52">
            <v>43830</v>
          </cell>
          <cell r="J52" t="str">
            <v>Market</v>
          </cell>
          <cell r="L52">
            <v>4</v>
          </cell>
          <cell r="M52">
            <v>43952</v>
          </cell>
          <cell r="O52">
            <v>2860</v>
          </cell>
          <cell r="P52">
            <v>81.03</v>
          </cell>
          <cell r="Q52">
            <v>0</v>
          </cell>
          <cell r="R52">
            <v>0</v>
          </cell>
          <cell r="S52">
            <v>0</v>
          </cell>
          <cell r="T52">
            <v>81.03</v>
          </cell>
          <cell r="U52">
            <v>6.12</v>
          </cell>
          <cell r="V52">
            <v>87.15</v>
          </cell>
          <cell r="X52">
            <v>2846</v>
          </cell>
          <cell r="Y52">
            <v>83.29</v>
          </cell>
          <cell r="Z52">
            <v>0</v>
          </cell>
          <cell r="AA52">
            <v>0</v>
          </cell>
          <cell r="AB52">
            <v>0</v>
          </cell>
          <cell r="AC52">
            <v>83.29</v>
          </cell>
          <cell r="AD52">
            <v>0</v>
          </cell>
          <cell r="AE52">
            <v>83.29</v>
          </cell>
          <cell r="AG52">
            <v>-14</v>
          </cell>
          <cell r="AH52">
            <v>-4.8951048951048955E-3</v>
          </cell>
          <cell r="AI52">
            <v>-3.8599999999999994</v>
          </cell>
          <cell r="AJ52">
            <v>-4.4291451520367175E-2</v>
          </cell>
          <cell r="AM52">
            <v>-11039.599999999999</v>
          </cell>
          <cell r="AN52">
            <v>2860</v>
          </cell>
          <cell r="AO52">
            <v>0</v>
          </cell>
        </row>
        <row r="53">
          <cell r="A53">
            <v>57</v>
          </cell>
          <cell r="B53" t="str">
            <v>SSL Law Firm LLP30-270040210</v>
          </cell>
          <cell r="E53" t="str">
            <v>575MarketCenterOM (1)</v>
          </cell>
          <cell r="F53" t="str">
            <v>SSL Law Firm LLP</v>
          </cell>
          <cell r="G53" t="str">
            <v>30-2700</v>
          </cell>
          <cell r="H53">
            <v>40210</v>
          </cell>
          <cell r="I53">
            <v>43861</v>
          </cell>
          <cell r="J53" t="str">
            <v>Market</v>
          </cell>
          <cell r="L53">
            <v>4</v>
          </cell>
          <cell r="M53">
            <v>43983</v>
          </cell>
          <cell r="O53">
            <v>5589</v>
          </cell>
          <cell r="P53">
            <v>44.14</v>
          </cell>
          <cell r="Q53">
            <v>0</v>
          </cell>
          <cell r="R53">
            <v>0</v>
          </cell>
          <cell r="S53">
            <v>0</v>
          </cell>
          <cell r="T53">
            <v>44.14</v>
          </cell>
          <cell r="U53">
            <v>6.75</v>
          </cell>
          <cell r="V53">
            <v>50.89</v>
          </cell>
          <cell r="X53">
            <v>5516</v>
          </cell>
          <cell r="Y53">
            <v>81.040000000000006</v>
          </cell>
          <cell r="Z53">
            <v>0</v>
          </cell>
          <cell r="AA53">
            <v>0</v>
          </cell>
          <cell r="AB53">
            <v>0</v>
          </cell>
          <cell r="AC53">
            <v>81.040000000000006</v>
          </cell>
          <cell r="AD53">
            <v>0</v>
          </cell>
          <cell r="AE53">
            <v>81.040000000000006</v>
          </cell>
          <cell r="AG53">
            <v>-73</v>
          </cell>
          <cell r="AH53">
            <v>-1.3061370549293254E-2</v>
          </cell>
          <cell r="AI53">
            <v>30.150000000000006</v>
          </cell>
          <cell r="AJ53">
            <v>0.59245431322460218</v>
          </cell>
          <cell r="AM53">
            <v>168508.35000000003</v>
          </cell>
          <cell r="AN53">
            <v>5589</v>
          </cell>
          <cell r="AO53">
            <v>0</v>
          </cell>
        </row>
        <row r="54">
          <cell r="A54">
            <v>72</v>
          </cell>
          <cell r="B54" t="str">
            <v>Crowe Horwath30-330042036</v>
          </cell>
          <cell r="E54" t="str">
            <v>575MarketCenterOM (1)</v>
          </cell>
          <cell r="F54" t="str">
            <v>Crowe Horwath</v>
          </cell>
          <cell r="G54" t="str">
            <v>30-3300</v>
          </cell>
          <cell r="H54">
            <v>42036</v>
          </cell>
          <cell r="I54">
            <v>43861</v>
          </cell>
          <cell r="J54" t="str">
            <v>Market</v>
          </cell>
          <cell r="L54">
            <v>4</v>
          </cell>
          <cell r="M54">
            <v>43983</v>
          </cell>
          <cell r="O54">
            <v>12618</v>
          </cell>
          <cell r="P54">
            <v>64</v>
          </cell>
          <cell r="Q54">
            <v>0</v>
          </cell>
          <cell r="R54">
            <v>0</v>
          </cell>
          <cell r="S54">
            <v>0</v>
          </cell>
          <cell r="T54">
            <v>64</v>
          </cell>
          <cell r="U54">
            <v>6.79</v>
          </cell>
          <cell r="V54">
            <v>70.790000000000006</v>
          </cell>
          <cell r="X54">
            <v>12618</v>
          </cell>
          <cell r="Y54">
            <v>83.29</v>
          </cell>
          <cell r="Z54">
            <v>0</v>
          </cell>
          <cell r="AA54">
            <v>0</v>
          </cell>
          <cell r="AB54">
            <v>0</v>
          </cell>
          <cell r="AC54">
            <v>83.29</v>
          </cell>
          <cell r="AD54">
            <v>0</v>
          </cell>
          <cell r="AE54">
            <v>83.29</v>
          </cell>
          <cell r="AG54">
            <v>0</v>
          </cell>
          <cell r="AH54">
            <v>0</v>
          </cell>
          <cell r="AI54">
            <v>12.5</v>
          </cell>
          <cell r="AJ54">
            <v>0.17657861279841783</v>
          </cell>
          <cell r="AM54">
            <v>157725</v>
          </cell>
          <cell r="AN54">
            <v>12618</v>
          </cell>
          <cell r="AO54">
            <v>0</v>
          </cell>
        </row>
        <row r="55">
          <cell r="A55">
            <v>28</v>
          </cell>
          <cell r="B55" t="str">
            <v>Villarreal Hutner30-170041365</v>
          </cell>
          <cell r="E55" t="str">
            <v>575MarketCenterOM (1)</v>
          </cell>
          <cell r="F55" t="str">
            <v>Villarreal Hutner</v>
          </cell>
          <cell r="G55" t="str">
            <v>30-1700</v>
          </cell>
          <cell r="H55">
            <v>41365</v>
          </cell>
          <cell r="I55">
            <v>43890</v>
          </cell>
          <cell r="J55" t="str">
            <v>Market</v>
          </cell>
          <cell r="L55">
            <v>4</v>
          </cell>
          <cell r="M55">
            <v>44013</v>
          </cell>
          <cell r="O55">
            <v>5727</v>
          </cell>
          <cell r="P55">
            <v>50.68</v>
          </cell>
          <cell r="Q55">
            <v>0</v>
          </cell>
          <cell r="R55">
            <v>0</v>
          </cell>
          <cell r="S55">
            <v>0</v>
          </cell>
          <cell r="T55">
            <v>50.68</v>
          </cell>
          <cell r="U55">
            <v>8.36</v>
          </cell>
          <cell r="V55">
            <v>59.04</v>
          </cell>
          <cell r="X55">
            <v>5737</v>
          </cell>
          <cell r="Y55">
            <v>78.790000000000006</v>
          </cell>
          <cell r="Z55">
            <v>0</v>
          </cell>
          <cell r="AA55">
            <v>0</v>
          </cell>
          <cell r="AB55">
            <v>0</v>
          </cell>
          <cell r="AC55">
            <v>78.790000000000006</v>
          </cell>
          <cell r="AD55">
            <v>0</v>
          </cell>
          <cell r="AE55">
            <v>78.790000000000006</v>
          </cell>
          <cell r="AG55">
            <v>10</v>
          </cell>
          <cell r="AH55">
            <v>1.7461148943600489E-3</v>
          </cell>
          <cell r="AI55">
            <v>19.750000000000007</v>
          </cell>
          <cell r="AJ55">
            <v>0.334518970189702</v>
          </cell>
          <cell r="AM55">
            <v>113108.25000000004</v>
          </cell>
          <cell r="AN55">
            <v>5727</v>
          </cell>
          <cell r="AO55">
            <v>0</v>
          </cell>
        </row>
        <row r="56">
          <cell r="A56">
            <v>80</v>
          </cell>
          <cell r="B56" t="str">
            <v>KCG Holdings, Inc.30-380042064</v>
          </cell>
          <cell r="E56" t="str">
            <v>575MarketCenterOM (1)</v>
          </cell>
          <cell r="F56" t="str">
            <v>KCG Holdings, Inc.</v>
          </cell>
          <cell r="G56" t="str">
            <v>30-3800</v>
          </cell>
          <cell r="H56">
            <v>42064</v>
          </cell>
          <cell r="I56">
            <v>43890</v>
          </cell>
          <cell r="J56" t="str">
            <v>Market</v>
          </cell>
          <cell r="L56">
            <v>4</v>
          </cell>
          <cell r="M56">
            <v>44013</v>
          </cell>
          <cell r="O56">
            <v>6042</v>
          </cell>
          <cell r="P56">
            <v>73.16</v>
          </cell>
          <cell r="Q56">
            <v>0</v>
          </cell>
          <cell r="R56">
            <v>0</v>
          </cell>
          <cell r="S56">
            <v>0</v>
          </cell>
          <cell r="T56">
            <v>73.16</v>
          </cell>
          <cell r="U56">
            <v>6.79</v>
          </cell>
          <cell r="V56">
            <v>79.95</v>
          </cell>
          <cell r="X56">
            <v>6042</v>
          </cell>
          <cell r="Y56">
            <v>84.41</v>
          </cell>
          <cell r="Z56">
            <v>0</v>
          </cell>
          <cell r="AA56">
            <v>0</v>
          </cell>
          <cell r="AB56">
            <v>0</v>
          </cell>
          <cell r="AC56">
            <v>84.41</v>
          </cell>
          <cell r="AD56">
            <v>0</v>
          </cell>
          <cell r="AE56">
            <v>84.41</v>
          </cell>
          <cell r="AG56">
            <v>0</v>
          </cell>
          <cell r="AH56">
            <v>0</v>
          </cell>
          <cell r="AI56">
            <v>4.4599999999999937</v>
          </cell>
          <cell r="AJ56">
            <v>5.578486554096302E-2</v>
          </cell>
          <cell r="AM56">
            <v>26947.319999999963</v>
          </cell>
          <cell r="AN56">
            <v>6042</v>
          </cell>
          <cell r="AO56">
            <v>0</v>
          </cell>
        </row>
        <row r="57">
          <cell r="A57">
            <v>60</v>
          </cell>
          <cell r="B57" t="str">
            <v>PNC Bank30-280039859</v>
          </cell>
          <cell r="E57" t="str">
            <v>575MarketCenterOM (1)</v>
          </cell>
          <cell r="F57" t="str">
            <v>PNC Bank</v>
          </cell>
          <cell r="G57" t="str">
            <v>30-2800</v>
          </cell>
          <cell r="H57">
            <v>39859</v>
          </cell>
          <cell r="I57">
            <v>43982</v>
          </cell>
          <cell r="J57" t="str">
            <v>Market</v>
          </cell>
          <cell r="L57">
            <v>4</v>
          </cell>
          <cell r="M57">
            <v>44105</v>
          </cell>
          <cell r="O57">
            <v>12618</v>
          </cell>
          <cell r="P57">
            <v>69.25</v>
          </cell>
          <cell r="Q57">
            <v>0</v>
          </cell>
          <cell r="R57">
            <v>0</v>
          </cell>
          <cell r="S57">
            <v>0</v>
          </cell>
          <cell r="T57">
            <v>69.25</v>
          </cell>
          <cell r="U57">
            <v>6.75</v>
          </cell>
          <cell r="V57">
            <v>76</v>
          </cell>
          <cell r="X57">
            <v>12618</v>
          </cell>
          <cell r="Y57">
            <v>81.040000000000006</v>
          </cell>
          <cell r="Z57">
            <v>0</v>
          </cell>
          <cell r="AA57">
            <v>0</v>
          </cell>
          <cell r="AB57">
            <v>0</v>
          </cell>
          <cell r="AC57">
            <v>81.040000000000006</v>
          </cell>
          <cell r="AD57">
            <v>0</v>
          </cell>
          <cell r="AE57">
            <v>81.040000000000006</v>
          </cell>
          <cell r="AG57">
            <v>0</v>
          </cell>
          <cell r="AH57">
            <v>0</v>
          </cell>
          <cell r="AI57">
            <v>5.0400000000000063</v>
          </cell>
          <cell r="AJ57">
            <v>6.6315789473684286E-2</v>
          </cell>
          <cell r="AM57">
            <v>63594.720000000081</v>
          </cell>
          <cell r="AN57">
            <v>12618</v>
          </cell>
          <cell r="AO57">
            <v>0</v>
          </cell>
        </row>
        <row r="58">
          <cell r="A58">
            <v>61</v>
          </cell>
          <cell r="B58" t="str">
            <v>PNC Bank30-290039859</v>
          </cell>
          <cell r="E58" t="str">
            <v>575MarketCenterOM (1)</v>
          </cell>
          <cell r="F58" t="str">
            <v>PNC Bank</v>
          </cell>
          <cell r="G58" t="str">
            <v>30-2900</v>
          </cell>
          <cell r="H58">
            <v>39859</v>
          </cell>
          <cell r="I58">
            <v>43982</v>
          </cell>
          <cell r="J58" t="str">
            <v>Market</v>
          </cell>
          <cell r="L58">
            <v>4</v>
          </cell>
          <cell r="M58">
            <v>44105</v>
          </cell>
          <cell r="O58">
            <v>4317</v>
          </cell>
          <cell r="P58">
            <v>69.25</v>
          </cell>
          <cell r="Q58">
            <v>0</v>
          </cell>
          <cell r="R58">
            <v>0</v>
          </cell>
          <cell r="S58">
            <v>0</v>
          </cell>
          <cell r="T58">
            <v>69.25</v>
          </cell>
          <cell r="U58">
            <v>6.74</v>
          </cell>
          <cell r="V58">
            <v>75.989999999999995</v>
          </cell>
          <cell r="X58">
            <v>4317</v>
          </cell>
          <cell r="Y58">
            <v>81.040000000000006</v>
          </cell>
          <cell r="Z58">
            <v>0</v>
          </cell>
          <cell r="AA58">
            <v>0</v>
          </cell>
          <cell r="AB58">
            <v>0</v>
          </cell>
          <cell r="AC58">
            <v>81.040000000000006</v>
          </cell>
          <cell r="AD58">
            <v>0</v>
          </cell>
          <cell r="AE58">
            <v>81.040000000000006</v>
          </cell>
          <cell r="AG58">
            <v>0</v>
          </cell>
          <cell r="AH58">
            <v>0</v>
          </cell>
          <cell r="AI58">
            <v>5.0500000000000114</v>
          </cell>
          <cell r="AJ58">
            <v>6.6456112646401E-2</v>
          </cell>
          <cell r="AM58">
            <v>21800.850000000049</v>
          </cell>
          <cell r="AN58">
            <v>4317</v>
          </cell>
          <cell r="AO58">
            <v>0</v>
          </cell>
        </row>
        <row r="59">
          <cell r="A59">
            <v>70</v>
          </cell>
          <cell r="B59" t="str">
            <v>Harris Williams LLC30-310039600</v>
          </cell>
          <cell r="E59" t="str">
            <v>575MarketCenterOM (1)</v>
          </cell>
          <cell r="F59" t="str">
            <v>Harris Williams LLC</v>
          </cell>
          <cell r="G59" t="str">
            <v>30-3100</v>
          </cell>
          <cell r="H59">
            <v>39600</v>
          </cell>
          <cell r="I59">
            <v>43982</v>
          </cell>
          <cell r="J59" t="str">
            <v>Market</v>
          </cell>
          <cell r="L59">
            <v>4</v>
          </cell>
          <cell r="M59">
            <v>44105</v>
          </cell>
          <cell r="O59">
            <v>12618</v>
          </cell>
          <cell r="P59">
            <v>69.25</v>
          </cell>
          <cell r="Q59">
            <v>0</v>
          </cell>
          <cell r="R59">
            <v>0</v>
          </cell>
          <cell r="S59">
            <v>0</v>
          </cell>
          <cell r="T59">
            <v>69.25</v>
          </cell>
          <cell r="U59">
            <v>6.75</v>
          </cell>
          <cell r="V59">
            <v>76</v>
          </cell>
          <cell r="X59">
            <v>12618</v>
          </cell>
          <cell r="Y59">
            <v>83.29</v>
          </cell>
          <cell r="Z59">
            <v>0</v>
          </cell>
          <cell r="AA59">
            <v>0</v>
          </cell>
          <cell r="AB59">
            <v>0</v>
          </cell>
          <cell r="AC59">
            <v>83.29</v>
          </cell>
          <cell r="AD59">
            <v>0</v>
          </cell>
          <cell r="AE59">
            <v>83.29</v>
          </cell>
          <cell r="AG59">
            <v>0</v>
          </cell>
          <cell r="AH59">
            <v>0</v>
          </cell>
          <cell r="AI59">
            <v>7.2900000000000063</v>
          </cell>
          <cell r="AJ59">
            <v>9.5921052631579032E-2</v>
          </cell>
          <cell r="AM59">
            <v>91985.220000000074</v>
          </cell>
          <cell r="AN59">
            <v>12618</v>
          </cell>
          <cell r="AO59">
            <v>0</v>
          </cell>
        </row>
        <row r="60">
          <cell r="A60">
            <v>83</v>
          </cell>
          <cell r="B60" t="str">
            <v>Norwegian Consulate30-395041426</v>
          </cell>
          <cell r="E60" t="str">
            <v>575MarketCenterOM (1)</v>
          </cell>
          <cell r="F60" t="str">
            <v>Norwegian Consulate</v>
          </cell>
          <cell r="G60" t="str">
            <v>30-3950</v>
          </cell>
          <cell r="H60">
            <v>41426</v>
          </cell>
          <cell r="I60">
            <v>43982</v>
          </cell>
          <cell r="J60" t="str">
            <v>Market</v>
          </cell>
          <cell r="L60">
            <v>4</v>
          </cell>
          <cell r="M60">
            <v>44105</v>
          </cell>
          <cell r="O60">
            <v>5189</v>
          </cell>
          <cell r="P60">
            <v>57</v>
          </cell>
          <cell r="Q60">
            <v>0</v>
          </cell>
          <cell r="R60">
            <v>0</v>
          </cell>
          <cell r="S60">
            <v>0</v>
          </cell>
          <cell r="T60">
            <v>57</v>
          </cell>
          <cell r="U60">
            <v>8.35</v>
          </cell>
          <cell r="V60">
            <v>65.349999999999994</v>
          </cell>
          <cell r="X60">
            <v>5152</v>
          </cell>
          <cell r="Y60">
            <v>84.41</v>
          </cell>
          <cell r="Z60">
            <v>0</v>
          </cell>
          <cell r="AA60">
            <v>0</v>
          </cell>
          <cell r="AB60">
            <v>0</v>
          </cell>
          <cell r="AC60">
            <v>84.41</v>
          </cell>
          <cell r="AD60">
            <v>0</v>
          </cell>
          <cell r="AE60">
            <v>84.41</v>
          </cell>
          <cell r="AG60">
            <v>-37</v>
          </cell>
          <cell r="AH60">
            <v>-7.1304682983233765E-3</v>
          </cell>
          <cell r="AI60">
            <v>19.060000000000002</v>
          </cell>
          <cell r="AJ60">
            <v>0.29166029074215766</v>
          </cell>
          <cell r="AM60">
            <v>98902.340000000011</v>
          </cell>
          <cell r="AN60">
            <v>5189</v>
          </cell>
          <cell r="AO60">
            <v>0</v>
          </cell>
        </row>
        <row r="61">
          <cell r="A61">
            <v>59</v>
          </cell>
          <cell r="B61" t="str">
            <v>Sengled USA, Inc.30-275042186</v>
          </cell>
          <cell r="E61" t="str">
            <v>575MarketCenterOM (1)</v>
          </cell>
          <cell r="F61" t="str">
            <v>Sengled USA, Inc.</v>
          </cell>
          <cell r="G61" t="str">
            <v>30-2750</v>
          </cell>
          <cell r="H61">
            <v>42186</v>
          </cell>
          <cell r="I61">
            <v>44012</v>
          </cell>
          <cell r="J61" t="str">
            <v>Vacate</v>
          </cell>
          <cell r="L61">
            <v>12</v>
          </cell>
          <cell r="M61">
            <v>44378</v>
          </cell>
          <cell r="O61">
            <v>4305</v>
          </cell>
          <cell r="P61">
            <v>75.41</v>
          </cell>
          <cell r="Q61">
            <v>0</v>
          </cell>
          <cell r="R61">
            <v>0</v>
          </cell>
          <cell r="S61">
            <v>0</v>
          </cell>
          <cell r="T61">
            <v>75.41</v>
          </cell>
          <cell r="U61">
            <v>6.78</v>
          </cell>
          <cell r="V61">
            <v>82.19</v>
          </cell>
          <cell r="X61">
            <v>4305</v>
          </cell>
          <cell r="Y61">
            <v>83.47</v>
          </cell>
          <cell r="Z61">
            <v>0</v>
          </cell>
          <cell r="AA61">
            <v>0</v>
          </cell>
          <cell r="AB61">
            <v>0</v>
          </cell>
          <cell r="AC61">
            <v>83.47</v>
          </cell>
          <cell r="AD61">
            <v>0</v>
          </cell>
          <cell r="AE61">
            <v>83.47</v>
          </cell>
          <cell r="AG61">
            <v>0</v>
          </cell>
          <cell r="AH61">
            <v>0</v>
          </cell>
          <cell r="AI61">
            <v>1.2800000000000011</v>
          </cell>
          <cell r="AJ61">
            <v>1.5573670762866544E-2</v>
          </cell>
          <cell r="AM61">
            <v>5510.4000000000051</v>
          </cell>
          <cell r="AN61">
            <v>4305</v>
          </cell>
          <cell r="AO61">
            <v>0</v>
          </cell>
        </row>
        <row r="62">
          <cell r="A62">
            <v>0</v>
          </cell>
          <cell r="B62">
            <v>0</v>
          </cell>
          <cell r="M62" t="str">
            <v>Total Jun-2020 Expirations</v>
          </cell>
          <cell r="O62">
            <v>90973</v>
          </cell>
          <cell r="P62">
            <v>62.892227803853885</v>
          </cell>
          <cell r="Q62">
            <v>0</v>
          </cell>
          <cell r="R62">
            <v>0</v>
          </cell>
          <cell r="S62">
            <v>0</v>
          </cell>
          <cell r="T62">
            <v>62.892227803853885</v>
          </cell>
          <cell r="U62">
            <v>6.9770603365833814</v>
          </cell>
          <cell r="V62">
            <v>69.869288140437263</v>
          </cell>
          <cell r="X62">
            <v>90821</v>
          </cell>
          <cell r="Y62">
            <v>82.399152839101077</v>
          </cell>
          <cell r="Z62">
            <v>0</v>
          </cell>
          <cell r="AA62">
            <v>0</v>
          </cell>
          <cell r="AB62">
            <v>0</v>
          </cell>
          <cell r="AC62">
            <v>82.399152839101077</v>
          </cell>
          <cell r="AD62">
            <v>0</v>
          </cell>
          <cell r="AE62">
            <v>82.399152839101077</v>
          </cell>
          <cell r="AG62">
            <v>-152</v>
          </cell>
          <cell r="AH62">
            <v>-1.670825409736955E-3</v>
          </cell>
          <cell r="AI62">
            <v>12.529864698663815</v>
          </cell>
          <cell r="AJ62">
            <v>0.17933293772048725</v>
          </cell>
          <cell r="AM62">
            <v>0</v>
          </cell>
          <cell r="AN62">
            <v>0</v>
          </cell>
          <cell r="AO62">
            <v>0</v>
          </cell>
        </row>
        <row r="63">
          <cell r="A63">
            <v>68</v>
          </cell>
          <cell r="B63" t="str">
            <v>Talent Burst30-302542552</v>
          </cell>
          <cell r="E63" t="str">
            <v>575MarketCenterOM (1)</v>
          </cell>
          <cell r="F63" t="str">
            <v>Talent Burst</v>
          </cell>
          <cell r="G63" t="str">
            <v>30-3025</v>
          </cell>
          <cell r="H63">
            <v>42552</v>
          </cell>
          <cell r="I63">
            <v>44043</v>
          </cell>
          <cell r="J63" t="str">
            <v>Market</v>
          </cell>
          <cell r="L63">
            <v>4</v>
          </cell>
          <cell r="M63">
            <v>44166</v>
          </cell>
          <cell r="O63">
            <v>1849</v>
          </cell>
          <cell r="P63">
            <v>81.03</v>
          </cell>
          <cell r="Q63">
            <v>0</v>
          </cell>
          <cell r="R63">
            <v>0</v>
          </cell>
          <cell r="S63">
            <v>0</v>
          </cell>
          <cell r="T63">
            <v>81.03</v>
          </cell>
          <cell r="U63">
            <v>4.66</v>
          </cell>
          <cell r="V63">
            <v>85.69</v>
          </cell>
          <cell r="X63">
            <v>1809</v>
          </cell>
          <cell r="Y63">
            <v>81.03</v>
          </cell>
          <cell r="Z63">
            <v>0</v>
          </cell>
          <cell r="AA63">
            <v>0</v>
          </cell>
          <cell r="AB63">
            <v>0</v>
          </cell>
          <cell r="AC63">
            <v>81.03</v>
          </cell>
          <cell r="AD63">
            <v>0</v>
          </cell>
          <cell r="AE63">
            <v>81.03</v>
          </cell>
          <cell r="AG63">
            <v>-40</v>
          </cell>
          <cell r="AH63">
            <v>-2.1633315305570579E-2</v>
          </cell>
          <cell r="AI63">
            <v>-4.6599999999999966</v>
          </cell>
          <cell r="AJ63">
            <v>-5.4382074921227645E-2</v>
          </cell>
          <cell r="AM63">
            <v>-8616.3399999999929</v>
          </cell>
          <cell r="AN63">
            <v>1849</v>
          </cell>
          <cell r="AO63">
            <v>0</v>
          </cell>
        </row>
        <row r="64">
          <cell r="A64">
            <v>40</v>
          </cell>
          <cell r="B64" t="str">
            <v>Muddy Waters30-202842248</v>
          </cell>
          <cell r="E64" t="str">
            <v>575MarketCenterOM (1)</v>
          </cell>
          <cell r="F64" t="str">
            <v>Muddy Waters</v>
          </cell>
          <cell r="G64" t="str">
            <v>30-2028</v>
          </cell>
          <cell r="H64">
            <v>42248</v>
          </cell>
          <cell r="I64">
            <v>44074</v>
          </cell>
          <cell r="J64" t="str">
            <v>Market</v>
          </cell>
          <cell r="L64">
            <v>4</v>
          </cell>
          <cell r="M64">
            <v>44197</v>
          </cell>
          <cell r="O64">
            <v>2507</v>
          </cell>
          <cell r="P64">
            <v>75.41</v>
          </cell>
          <cell r="Q64">
            <v>0</v>
          </cell>
          <cell r="R64">
            <v>0</v>
          </cell>
          <cell r="S64">
            <v>0</v>
          </cell>
          <cell r="T64">
            <v>75.41</v>
          </cell>
          <cell r="U64">
            <v>4.6500000000000004</v>
          </cell>
          <cell r="V64">
            <v>80.06</v>
          </cell>
          <cell r="X64">
            <v>2507</v>
          </cell>
          <cell r="Y64">
            <v>81.150000000000006</v>
          </cell>
          <cell r="Z64">
            <v>0</v>
          </cell>
          <cell r="AA64">
            <v>0</v>
          </cell>
          <cell r="AB64">
            <v>0</v>
          </cell>
          <cell r="AC64">
            <v>81.150000000000006</v>
          </cell>
          <cell r="AD64">
            <v>0</v>
          </cell>
          <cell r="AE64">
            <v>81.150000000000006</v>
          </cell>
          <cell r="AG64">
            <v>0</v>
          </cell>
          <cell r="AH64">
            <v>0</v>
          </cell>
          <cell r="AI64">
            <v>1.0900000000000034</v>
          </cell>
          <cell r="AJ64">
            <v>1.3614788908318803E-2</v>
          </cell>
          <cell r="AM64">
            <v>2732.6300000000087</v>
          </cell>
          <cell r="AN64">
            <v>2507</v>
          </cell>
          <cell r="AO64">
            <v>0</v>
          </cell>
        </row>
        <row r="65">
          <cell r="A65">
            <v>10</v>
          </cell>
          <cell r="B65" t="str">
            <v>Pacific Business Group30-060041694</v>
          </cell>
          <cell r="E65" t="str">
            <v>575MarketCenterOM (1)</v>
          </cell>
          <cell r="F65" t="str">
            <v>Pacific Business Group</v>
          </cell>
          <cell r="G65" t="str">
            <v>30-0600</v>
          </cell>
          <cell r="H65">
            <v>41694</v>
          </cell>
          <cell r="I65">
            <v>44255</v>
          </cell>
          <cell r="J65" t="str">
            <v>Market</v>
          </cell>
          <cell r="L65">
            <v>4</v>
          </cell>
          <cell r="M65">
            <v>44378</v>
          </cell>
          <cell r="O65">
            <v>12109</v>
          </cell>
          <cell r="P65">
            <v>55</v>
          </cell>
          <cell r="Q65">
            <v>0</v>
          </cell>
          <cell r="R65">
            <v>0</v>
          </cell>
          <cell r="S65">
            <v>0</v>
          </cell>
          <cell r="T65">
            <v>55</v>
          </cell>
          <cell r="U65">
            <v>8.01</v>
          </cell>
          <cell r="V65">
            <v>63.01</v>
          </cell>
          <cell r="X65">
            <v>12037</v>
          </cell>
          <cell r="Y65">
            <v>77.67</v>
          </cell>
          <cell r="Z65">
            <v>0</v>
          </cell>
          <cell r="AA65">
            <v>0</v>
          </cell>
          <cell r="AB65">
            <v>0</v>
          </cell>
          <cell r="AC65">
            <v>77.67</v>
          </cell>
          <cell r="AD65">
            <v>0</v>
          </cell>
          <cell r="AE65">
            <v>77.67</v>
          </cell>
          <cell r="AG65">
            <v>-72</v>
          </cell>
          <cell r="AH65">
            <v>-5.9459905855149065E-3</v>
          </cell>
          <cell r="AI65">
            <v>14.660000000000004</v>
          </cell>
          <cell r="AJ65">
            <v>0.23266148230439621</v>
          </cell>
          <cell r="AM65">
            <v>177517.94000000003</v>
          </cell>
          <cell r="AN65">
            <v>12109</v>
          </cell>
          <cell r="AO65">
            <v>0</v>
          </cell>
        </row>
        <row r="66">
          <cell r="A66">
            <v>3</v>
          </cell>
          <cell r="B66" t="str">
            <v>John Hancock30-030042461</v>
          </cell>
          <cell r="E66" t="str">
            <v>575MarketCenterOM (1)</v>
          </cell>
          <cell r="F66" t="str">
            <v>John Hancock</v>
          </cell>
          <cell r="G66" t="str">
            <v>30-0300</v>
          </cell>
          <cell r="H66">
            <v>42461</v>
          </cell>
          <cell r="I66">
            <v>44316</v>
          </cell>
          <cell r="J66" t="str">
            <v>Market</v>
          </cell>
          <cell r="L66">
            <v>4</v>
          </cell>
          <cell r="M66">
            <v>44440</v>
          </cell>
          <cell r="O66">
            <v>4185</v>
          </cell>
          <cell r="P66">
            <v>66.36</v>
          </cell>
          <cell r="Q66">
            <v>0</v>
          </cell>
          <cell r="R66">
            <v>0</v>
          </cell>
          <cell r="S66">
            <v>0</v>
          </cell>
          <cell r="T66">
            <v>66.36</v>
          </cell>
          <cell r="U66">
            <v>5.51</v>
          </cell>
          <cell r="V66">
            <v>71.87</v>
          </cell>
          <cell r="X66">
            <v>4185</v>
          </cell>
          <cell r="Y66">
            <v>75.349999999999994</v>
          </cell>
          <cell r="Z66">
            <v>0</v>
          </cell>
          <cell r="AA66">
            <v>0</v>
          </cell>
          <cell r="AB66">
            <v>0</v>
          </cell>
          <cell r="AC66">
            <v>75.349999999999994</v>
          </cell>
          <cell r="AD66">
            <v>0</v>
          </cell>
          <cell r="AE66">
            <v>75.349999999999994</v>
          </cell>
          <cell r="AG66">
            <v>0</v>
          </cell>
          <cell r="AH66">
            <v>0</v>
          </cell>
          <cell r="AI66">
            <v>3.4799999999999898</v>
          </cell>
          <cell r="AJ66">
            <v>4.8420759705022812E-2</v>
          </cell>
          <cell r="AM66">
            <v>0</v>
          </cell>
          <cell r="AN66">
            <v>4185</v>
          </cell>
          <cell r="AO66">
            <v>0</v>
          </cell>
        </row>
        <row r="67">
          <cell r="A67">
            <v>31</v>
          </cell>
          <cell r="B67" t="str">
            <v>Commonwealth of Australia30-180042522</v>
          </cell>
          <cell r="E67" t="str">
            <v>575MarketCenterOM (1)</v>
          </cell>
          <cell r="F67" t="str">
            <v>Commonwealth of Australia</v>
          </cell>
          <cell r="G67" t="str">
            <v>30-1800</v>
          </cell>
          <cell r="H67">
            <v>42522</v>
          </cell>
          <cell r="I67">
            <v>44347</v>
          </cell>
          <cell r="J67" t="str">
            <v>Market</v>
          </cell>
          <cell r="L67">
            <v>4</v>
          </cell>
          <cell r="M67">
            <v>44470</v>
          </cell>
          <cell r="O67">
            <v>3975</v>
          </cell>
          <cell r="P67">
            <v>73.16</v>
          </cell>
          <cell r="Q67">
            <v>0</v>
          </cell>
          <cell r="R67">
            <v>0</v>
          </cell>
          <cell r="S67">
            <v>0</v>
          </cell>
          <cell r="T67">
            <v>73.16</v>
          </cell>
          <cell r="U67">
            <v>5.51</v>
          </cell>
          <cell r="V67">
            <v>78.67</v>
          </cell>
          <cell r="X67">
            <v>3975</v>
          </cell>
          <cell r="Y67">
            <v>81.150000000000006</v>
          </cell>
          <cell r="Z67">
            <v>0</v>
          </cell>
          <cell r="AA67">
            <v>0</v>
          </cell>
          <cell r="AB67">
            <v>0</v>
          </cell>
          <cell r="AC67">
            <v>81.150000000000006</v>
          </cell>
          <cell r="AD67">
            <v>0</v>
          </cell>
          <cell r="AE67">
            <v>81.150000000000006</v>
          </cell>
          <cell r="AG67">
            <v>0</v>
          </cell>
          <cell r="AH67">
            <v>0</v>
          </cell>
          <cell r="AI67">
            <v>2.480000000000004</v>
          </cell>
          <cell r="AJ67">
            <v>3.1524087962374527E-2</v>
          </cell>
          <cell r="AM67">
            <v>9858.0000000000164</v>
          </cell>
          <cell r="AN67">
            <v>3975</v>
          </cell>
          <cell r="AO67">
            <v>0</v>
          </cell>
        </row>
        <row r="68">
          <cell r="A68">
            <v>38</v>
          </cell>
          <cell r="B68" t="str">
            <v>Decker (Renewal)30-1925/142552</v>
          </cell>
          <cell r="E68" t="str">
            <v>575MarketCenterOM (1)</v>
          </cell>
          <cell r="F68" t="str">
            <v>Decker (Renewal)</v>
          </cell>
          <cell r="G68" t="str">
            <v>30-1925/1</v>
          </cell>
          <cell r="H68">
            <v>42552</v>
          </cell>
          <cell r="I68">
            <v>44377</v>
          </cell>
          <cell r="J68" t="str">
            <v>Market</v>
          </cell>
          <cell r="L68">
            <v>4</v>
          </cell>
          <cell r="M68">
            <v>44501</v>
          </cell>
          <cell r="O68">
            <v>8389</v>
          </cell>
          <cell r="P68">
            <v>78.790000000000006</v>
          </cell>
          <cell r="Q68">
            <v>0</v>
          </cell>
          <cell r="R68">
            <v>0</v>
          </cell>
          <cell r="S68">
            <v>0</v>
          </cell>
          <cell r="T68">
            <v>78.790000000000006</v>
          </cell>
          <cell r="U68">
            <v>5.52</v>
          </cell>
          <cell r="V68">
            <v>84.31</v>
          </cell>
          <cell r="X68">
            <v>8389</v>
          </cell>
          <cell r="Y68">
            <v>81.150000000000006</v>
          </cell>
          <cell r="Z68">
            <v>0</v>
          </cell>
          <cell r="AA68">
            <v>0</v>
          </cell>
          <cell r="AB68">
            <v>0</v>
          </cell>
          <cell r="AC68">
            <v>81.150000000000006</v>
          </cell>
          <cell r="AD68">
            <v>0</v>
          </cell>
          <cell r="AE68">
            <v>81.150000000000006</v>
          </cell>
          <cell r="AG68">
            <v>0</v>
          </cell>
          <cell r="AH68">
            <v>0</v>
          </cell>
          <cell r="AI68">
            <v>-3.1599999999999966</v>
          </cell>
          <cell r="AJ68">
            <v>-3.7480725892539396E-2</v>
          </cell>
          <cell r="AM68">
            <v>-26509.239999999972</v>
          </cell>
          <cell r="AN68">
            <v>8389</v>
          </cell>
          <cell r="AO68">
            <v>0</v>
          </cell>
        </row>
        <row r="69">
          <cell r="A69">
            <v>0</v>
          </cell>
          <cell r="B69">
            <v>0</v>
          </cell>
          <cell r="M69" t="str">
            <v>Total Jun-2021 Expirations</v>
          </cell>
          <cell r="O69">
            <v>33014</v>
          </cell>
          <cell r="P69">
            <v>67.679446598412795</v>
          </cell>
          <cell r="Q69">
            <v>0</v>
          </cell>
          <cell r="R69">
            <v>0</v>
          </cell>
          <cell r="S69">
            <v>0</v>
          </cell>
          <cell r="T69">
            <v>67.679446598412795</v>
          </cell>
          <cell r="U69">
            <v>6.3165887199369957</v>
          </cell>
          <cell r="V69">
            <v>73.996035318349797</v>
          </cell>
          <cell r="X69">
            <v>32902</v>
          </cell>
          <cell r="Y69">
            <v>79.132528721658261</v>
          </cell>
          <cell r="Z69">
            <v>0</v>
          </cell>
          <cell r="AA69">
            <v>0</v>
          </cell>
          <cell r="AB69">
            <v>0</v>
          </cell>
          <cell r="AC69">
            <v>79.132528721658261</v>
          </cell>
          <cell r="AD69">
            <v>0</v>
          </cell>
          <cell r="AE69">
            <v>79.132528721658261</v>
          </cell>
          <cell r="AG69">
            <v>-112</v>
          </cell>
          <cell r="AH69">
            <v>-3.3925001514508997E-3</v>
          </cell>
          <cell r="AI69">
            <v>5.1364934033084637</v>
          </cell>
          <cell r="AJ69">
            <v>6.9415792092237916E-2</v>
          </cell>
          <cell r="AM69">
            <v>0</v>
          </cell>
          <cell r="AN69">
            <v>0</v>
          </cell>
          <cell r="AO69">
            <v>0</v>
          </cell>
        </row>
        <row r="70">
          <cell r="A70">
            <v>81</v>
          </cell>
          <cell r="B70" t="str">
            <v>Bank of Communications30-388840817</v>
          </cell>
          <cell r="E70" t="str">
            <v>575MarketCenterOM (1)</v>
          </cell>
          <cell r="F70" t="str">
            <v>Bank of Communications</v>
          </cell>
          <cell r="G70" t="str">
            <v>30-3888</v>
          </cell>
          <cell r="H70">
            <v>40817</v>
          </cell>
          <cell r="I70">
            <v>44469</v>
          </cell>
          <cell r="J70" t="str">
            <v>Market</v>
          </cell>
          <cell r="L70">
            <v>4</v>
          </cell>
          <cell r="M70">
            <v>44593</v>
          </cell>
          <cell r="O70">
            <v>6487</v>
          </cell>
          <cell r="P70">
            <v>59.5</v>
          </cell>
          <cell r="Q70">
            <v>0</v>
          </cell>
          <cell r="R70">
            <v>0</v>
          </cell>
          <cell r="S70">
            <v>0</v>
          </cell>
          <cell r="T70">
            <v>59.5</v>
          </cell>
          <cell r="U70">
            <v>10.17</v>
          </cell>
          <cell r="V70">
            <v>69.67</v>
          </cell>
          <cell r="X70">
            <v>6575</v>
          </cell>
          <cell r="Y70">
            <v>89.55</v>
          </cell>
          <cell r="Z70">
            <v>0</v>
          </cell>
          <cell r="AA70">
            <v>0</v>
          </cell>
          <cell r="AB70">
            <v>0</v>
          </cell>
          <cell r="AC70">
            <v>89.55</v>
          </cell>
          <cell r="AD70">
            <v>0</v>
          </cell>
          <cell r="AE70">
            <v>89.55</v>
          </cell>
          <cell r="AG70">
            <v>88</v>
          </cell>
          <cell r="AH70">
            <v>1.3565592723909357E-2</v>
          </cell>
          <cell r="AI70">
            <v>19.879999999999995</v>
          </cell>
          <cell r="AJ70">
            <v>0.28534519879431597</v>
          </cell>
          <cell r="AM70">
            <v>128961.55999999997</v>
          </cell>
          <cell r="AN70">
            <v>6487</v>
          </cell>
          <cell r="AO70">
            <v>0</v>
          </cell>
        </row>
        <row r="71">
          <cell r="A71">
            <v>51</v>
          </cell>
          <cell r="B71" t="str">
            <v>*VACANT30-245042736</v>
          </cell>
          <cell r="E71" t="str">
            <v>575MarketCenterOM (1)</v>
          </cell>
          <cell r="F71" t="str">
            <v>*VACANT</v>
          </cell>
          <cell r="G71" t="str">
            <v>30-2450</v>
          </cell>
          <cell r="H71">
            <v>42736</v>
          </cell>
          <cell r="I71">
            <v>44561</v>
          </cell>
          <cell r="J71" t="str">
            <v>Market</v>
          </cell>
          <cell r="L71">
            <v>4</v>
          </cell>
          <cell r="M71">
            <v>44682</v>
          </cell>
          <cell r="O71">
            <v>5704</v>
          </cell>
          <cell r="P71">
            <v>83.47</v>
          </cell>
          <cell r="Q71">
            <v>0</v>
          </cell>
          <cell r="R71">
            <v>0</v>
          </cell>
          <cell r="S71">
            <v>0</v>
          </cell>
          <cell r="T71">
            <v>83.47</v>
          </cell>
          <cell r="U71">
            <v>3.2</v>
          </cell>
          <cell r="V71">
            <v>86.67</v>
          </cell>
          <cell r="X71">
            <v>5704</v>
          </cell>
          <cell r="Y71">
            <v>85.97</v>
          </cell>
          <cell r="Z71">
            <v>0</v>
          </cell>
          <cell r="AA71">
            <v>0</v>
          </cell>
          <cell r="AB71">
            <v>0</v>
          </cell>
          <cell r="AC71">
            <v>85.97</v>
          </cell>
          <cell r="AD71">
            <v>0</v>
          </cell>
          <cell r="AE71">
            <v>85.97</v>
          </cell>
          <cell r="AG71">
            <v>0</v>
          </cell>
          <cell r="AH71">
            <v>0</v>
          </cell>
          <cell r="AI71">
            <v>-0.70000000000000284</v>
          </cell>
          <cell r="AJ71">
            <v>-8.0766124379831866E-3</v>
          </cell>
          <cell r="AM71">
            <v>0</v>
          </cell>
          <cell r="AN71">
            <v>5704</v>
          </cell>
          <cell r="AO71">
            <v>1</v>
          </cell>
        </row>
        <row r="72">
          <cell r="A72">
            <v>65</v>
          </cell>
          <cell r="B72" t="str">
            <v>*VACANT30-300042736</v>
          </cell>
          <cell r="E72" t="str">
            <v>575MarketCenterOM (1)</v>
          </cell>
          <cell r="F72" t="str">
            <v>*VACANT</v>
          </cell>
          <cell r="G72" t="str">
            <v>30-3000</v>
          </cell>
          <cell r="H72">
            <v>42736</v>
          </cell>
          <cell r="I72">
            <v>44561</v>
          </cell>
          <cell r="J72" t="str">
            <v>Market</v>
          </cell>
          <cell r="L72">
            <v>4</v>
          </cell>
          <cell r="M72">
            <v>44682</v>
          </cell>
          <cell r="O72">
            <v>5305</v>
          </cell>
          <cell r="P72">
            <v>83.47</v>
          </cell>
          <cell r="Q72">
            <v>0</v>
          </cell>
          <cell r="R72">
            <v>0</v>
          </cell>
          <cell r="S72">
            <v>0</v>
          </cell>
          <cell r="T72">
            <v>83.47</v>
          </cell>
          <cell r="U72">
            <v>3.21</v>
          </cell>
          <cell r="V72">
            <v>86.679999999999993</v>
          </cell>
          <cell r="X72">
            <v>5305</v>
          </cell>
          <cell r="Y72">
            <v>85.97</v>
          </cell>
          <cell r="Z72">
            <v>0</v>
          </cell>
          <cell r="AA72">
            <v>0</v>
          </cell>
          <cell r="AB72">
            <v>0</v>
          </cell>
          <cell r="AC72">
            <v>85.97</v>
          </cell>
          <cell r="AD72">
            <v>0</v>
          </cell>
          <cell r="AE72">
            <v>85.97</v>
          </cell>
          <cell r="AG72">
            <v>0</v>
          </cell>
          <cell r="AH72">
            <v>0</v>
          </cell>
          <cell r="AI72">
            <v>-0.70999999999999375</v>
          </cell>
          <cell r="AJ72">
            <v>-8.1910475311489823E-3</v>
          </cell>
          <cell r="AM72">
            <v>0</v>
          </cell>
          <cell r="AN72">
            <v>5305</v>
          </cell>
          <cell r="AO72">
            <v>1</v>
          </cell>
        </row>
        <row r="73">
          <cell r="A73">
            <v>75</v>
          </cell>
          <cell r="B73" t="str">
            <v>Frank Crystal &amp; Co.30-360042125</v>
          </cell>
          <cell r="E73" t="str">
            <v>575MarketCenterOM (1)</v>
          </cell>
          <cell r="F73" t="str">
            <v>Frank Crystal &amp; Co.</v>
          </cell>
          <cell r="G73" t="str">
            <v>30-3600</v>
          </cell>
          <cell r="H73">
            <v>42125</v>
          </cell>
          <cell r="I73">
            <v>44681</v>
          </cell>
          <cell r="J73" t="str">
            <v>Market</v>
          </cell>
          <cell r="L73">
            <v>4</v>
          </cell>
          <cell r="M73">
            <v>44805</v>
          </cell>
          <cell r="O73">
            <v>7069</v>
          </cell>
          <cell r="P73">
            <v>67</v>
          </cell>
          <cell r="Q73">
            <v>0</v>
          </cell>
          <cell r="R73">
            <v>0</v>
          </cell>
          <cell r="S73">
            <v>0</v>
          </cell>
          <cell r="T73">
            <v>67</v>
          </cell>
          <cell r="U73">
            <v>8.1999999999999993</v>
          </cell>
          <cell r="V73">
            <v>75.2</v>
          </cell>
          <cell r="X73">
            <v>7053</v>
          </cell>
          <cell r="Y73">
            <v>88.36</v>
          </cell>
          <cell r="Z73">
            <v>0</v>
          </cell>
          <cell r="AA73">
            <v>0</v>
          </cell>
          <cell r="AB73">
            <v>0</v>
          </cell>
          <cell r="AC73">
            <v>88.36</v>
          </cell>
          <cell r="AD73">
            <v>0</v>
          </cell>
          <cell r="AE73">
            <v>88.36</v>
          </cell>
          <cell r="AG73">
            <v>-16</v>
          </cell>
          <cell r="AH73">
            <v>-2.2634035931532043E-3</v>
          </cell>
          <cell r="AI73">
            <v>13.159999999999997</v>
          </cell>
          <cell r="AJ73">
            <v>0.17499999999999996</v>
          </cell>
          <cell r="AM73">
            <v>93028.039999999979</v>
          </cell>
          <cell r="AN73">
            <v>7069</v>
          </cell>
          <cell r="AO73">
            <v>0</v>
          </cell>
        </row>
        <row r="74">
          <cell r="A74">
            <v>0</v>
          </cell>
          <cell r="B74">
            <v>0</v>
          </cell>
          <cell r="M74" t="str">
            <v>Total Jun-2022 Expirations</v>
          </cell>
          <cell r="O74">
            <v>24565</v>
          </cell>
          <cell r="P74">
            <v>72.400599633625077</v>
          </cell>
          <cell r="Q74">
            <v>0</v>
          </cell>
          <cell r="R74">
            <v>0</v>
          </cell>
          <cell r="S74">
            <v>0</v>
          </cell>
          <cell r="T74">
            <v>72.400599633625077</v>
          </cell>
          <cell r="U74">
            <v>6.4815973946672099</v>
          </cell>
          <cell r="V74">
            <v>78.882197028292282</v>
          </cell>
          <cell r="X74">
            <v>24637</v>
          </cell>
          <cell r="Y74">
            <v>87.609613995210452</v>
          </cell>
          <cell r="Z74">
            <v>0</v>
          </cell>
          <cell r="AA74">
            <v>0</v>
          </cell>
          <cell r="AB74">
            <v>0</v>
          </cell>
          <cell r="AC74">
            <v>87.609613995210452</v>
          </cell>
          <cell r="AD74">
            <v>0</v>
          </cell>
          <cell r="AE74">
            <v>87.609613995210452</v>
          </cell>
          <cell r="AG74">
            <v>72</v>
          </cell>
          <cell r="AH74">
            <v>2.9309993893751273E-3</v>
          </cell>
          <cell r="AI74">
            <v>8.7274169669181703</v>
          </cell>
          <cell r="AJ74">
            <v>0.11063861423367749</v>
          </cell>
          <cell r="AM74">
            <v>0</v>
          </cell>
          <cell r="AN74">
            <v>0</v>
          </cell>
          <cell r="AO74">
            <v>0</v>
          </cell>
        </row>
        <row r="75">
          <cell r="A75">
            <v>16</v>
          </cell>
          <cell r="B75" t="str">
            <v>Bank of SF30-090041153</v>
          </cell>
          <cell r="E75" t="str">
            <v>575MarketCenterOM (1)</v>
          </cell>
          <cell r="F75" t="str">
            <v>Bank of SF</v>
          </cell>
          <cell r="G75" t="str">
            <v>30-0900</v>
          </cell>
          <cell r="H75">
            <v>41153</v>
          </cell>
          <cell r="I75">
            <v>44804</v>
          </cell>
          <cell r="J75" t="str">
            <v>Market</v>
          </cell>
          <cell r="L75">
            <v>4</v>
          </cell>
          <cell r="M75">
            <v>44927</v>
          </cell>
          <cell r="O75">
            <v>9000</v>
          </cell>
          <cell r="P75">
            <v>46</v>
          </cell>
          <cell r="Q75">
            <v>0</v>
          </cell>
          <cell r="R75">
            <v>0</v>
          </cell>
          <cell r="S75">
            <v>0</v>
          </cell>
          <cell r="T75">
            <v>46</v>
          </cell>
          <cell r="U75">
            <v>10.39</v>
          </cell>
          <cell r="V75">
            <v>56.39</v>
          </cell>
          <cell r="X75">
            <v>8947</v>
          </cell>
          <cell r="Y75">
            <v>82.4</v>
          </cell>
          <cell r="Z75">
            <v>0</v>
          </cell>
          <cell r="AA75">
            <v>0</v>
          </cell>
          <cell r="AB75">
            <v>0</v>
          </cell>
          <cell r="AC75">
            <v>82.4</v>
          </cell>
          <cell r="AD75">
            <v>0</v>
          </cell>
          <cell r="AE75">
            <v>82.4</v>
          </cell>
          <cell r="AG75">
            <v>-53</v>
          </cell>
          <cell r="AH75">
            <v>-5.8888888888888888E-3</v>
          </cell>
          <cell r="AI75">
            <v>26.010000000000005</v>
          </cell>
          <cell r="AJ75">
            <v>0.4612519950345807</v>
          </cell>
        </row>
        <row r="76">
          <cell r="A76">
            <v>17</v>
          </cell>
          <cell r="B76" t="str">
            <v>Bank of SF30-0900A42248</v>
          </cell>
          <cell r="E76" t="str">
            <v>575MarketCenterOM (1)</v>
          </cell>
          <cell r="F76" t="str">
            <v>Bank of SF</v>
          </cell>
          <cell r="G76" t="str">
            <v>30-0900A</v>
          </cell>
          <cell r="H76">
            <v>42248</v>
          </cell>
          <cell r="I76">
            <v>44804</v>
          </cell>
          <cell r="J76" t="str">
            <v>Market</v>
          </cell>
          <cell r="L76">
            <v>4</v>
          </cell>
          <cell r="M76">
            <v>44927</v>
          </cell>
          <cell r="O76">
            <v>1608</v>
          </cell>
          <cell r="P76">
            <v>46.01</v>
          </cell>
          <cell r="Q76">
            <v>0</v>
          </cell>
          <cell r="R76">
            <v>0</v>
          </cell>
          <cell r="S76">
            <v>0</v>
          </cell>
          <cell r="T76">
            <v>46.01</v>
          </cell>
          <cell r="U76">
            <v>10.4</v>
          </cell>
          <cell r="V76">
            <v>56.41</v>
          </cell>
          <cell r="X76">
            <v>1599</v>
          </cell>
          <cell r="Y76">
            <v>82.4</v>
          </cell>
          <cell r="Z76">
            <v>0</v>
          </cell>
          <cell r="AA76">
            <v>0</v>
          </cell>
          <cell r="AB76">
            <v>0</v>
          </cell>
          <cell r="AC76">
            <v>82.4</v>
          </cell>
          <cell r="AD76">
            <v>0</v>
          </cell>
          <cell r="AE76">
            <v>82.4</v>
          </cell>
          <cell r="AG76">
            <v>-9</v>
          </cell>
          <cell r="AH76">
            <v>-5.597014925373134E-3</v>
          </cell>
          <cell r="AI76">
            <v>25.990000000000009</v>
          </cell>
          <cell r="AJ76">
            <v>0.46073391242687484</v>
          </cell>
        </row>
        <row r="77">
          <cell r="A77">
            <v>18</v>
          </cell>
          <cell r="B77" t="str">
            <v>Bank of SF30-0900B41699</v>
          </cell>
          <cell r="E77" t="str">
            <v>575MarketCenterOM (1)</v>
          </cell>
          <cell r="F77" t="str">
            <v>Bank of SF</v>
          </cell>
          <cell r="G77" t="str">
            <v>30-0900B</v>
          </cell>
          <cell r="H77">
            <v>41699</v>
          </cell>
          <cell r="I77">
            <v>44804</v>
          </cell>
          <cell r="J77" t="str">
            <v>Market</v>
          </cell>
          <cell r="L77">
            <v>4</v>
          </cell>
          <cell r="M77">
            <v>44927</v>
          </cell>
          <cell r="O77">
            <v>1500</v>
          </cell>
          <cell r="P77">
            <v>46</v>
          </cell>
          <cell r="Q77">
            <v>0</v>
          </cell>
          <cell r="R77">
            <v>0</v>
          </cell>
          <cell r="S77">
            <v>0</v>
          </cell>
          <cell r="T77">
            <v>46</v>
          </cell>
          <cell r="U77">
            <v>10.42</v>
          </cell>
          <cell r="V77">
            <v>56.42</v>
          </cell>
          <cell r="X77">
            <v>1491</v>
          </cell>
          <cell r="Y77">
            <v>82.4</v>
          </cell>
          <cell r="Z77">
            <v>0</v>
          </cell>
          <cell r="AA77">
            <v>0</v>
          </cell>
          <cell r="AB77">
            <v>0</v>
          </cell>
          <cell r="AC77">
            <v>82.4</v>
          </cell>
          <cell r="AD77">
            <v>0</v>
          </cell>
          <cell r="AE77">
            <v>82.4</v>
          </cell>
          <cell r="AG77">
            <v>-9</v>
          </cell>
          <cell r="AH77">
            <v>-6.0000000000000001E-3</v>
          </cell>
          <cell r="AI77">
            <v>25.980000000000004</v>
          </cell>
          <cell r="AJ77">
            <v>0.46047500886210568</v>
          </cell>
        </row>
        <row r="78">
          <cell r="A78">
            <v>9</v>
          </cell>
          <cell r="B78" t="str">
            <v>*VACANT30-050043040</v>
          </cell>
          <cell r="E78" t="str">
            <v>575MarketCenterOM (1)</v>
          </cell>
          <cell r="F78" t="str">
            <v>*VACANT</v>
          </cell>
          <cell r="G78" t="str">
            <v>30-0500</v>
          </cell>
          <cell r="H78">
            <v>43040</v>
          </cell>
          <cell r="I78">
            <v>44865</v>
          </cell>
          <cell r="J78" t="str">
            <v>Market</v>
          </cell>
          <cell r="L78">
            <v>4</v>
          </cell>
          <cell r="M78">
            <v>44986</v>
          </cell>
          <cell r="O78">
            <v>12037</v>
          </cell>
          <cell r="P78">
            <v>75.349999999999994</v>
          </cell>
          <cell r="Q78">
            <v>0</v>
          </cell>
          <cell r="R78">
            <v>0</v>
          </cell>
          <cell r="S78">
            <v>0</v>
          </cell>
          <cell r="T78">
            <v>75.349999999999994</v>
          </cell>
          <cell r="U78">
            <v>3.9</v>
          </cell>
          <cell r="V78">
            <v>79.25</v>
          </cell>
          <cell r="X78">
            <v>12037</v>
          </cell>
          <cell r="Y78">
            <v>79.94</v>
          </cell>
          <cell r="Z78">
            <v>0</v>
          </cell>
          <cell r="AA78">
            <v>0</v>
          </cell>
          <cell r="AB78">
            <v>0</v>
          </cell>
          <cell r="AC78">
            <v>79.94</v>
          </cell>
          <cell r="AD78">
            <v>0</v>
          </cell>
          <cell r="AE78">
            <v>79.94</v>
          </cell>
          <cell r="AG78">
            <v>0</v>
          </cell>
          <cell r="AH78">
            <v>0</v>
          </cell>
          <cell r="AI78">
            <v>0.68999999999999773</v>
          </cell>
          <cell r="AJ78">
            <v>8.7066246056782051E-3</v>
          </cell>
        </row>
        <row r="79">
          <cell r="A79">
            <v>19</v>
          </cell>
          <cell r="B79" t="str">
            <v>*VACANT30-100043070</v>
          </cell>
          <cell r="E79" t="str">
            <v>575MarketCenterOM (1)</v>
          </cell>
          <cell r="F79" t="str">
            <v>*VACANT</v>
          </cell>
          <cell r="G79" t="str">
            <v>30-1000</v>
          </cell>
          <cell r="H79">
            <v>43070</v>
          </cell>
          <cell r="I79">
            <v>44895</v>
          </cell>
          <cell r="J79" t="str">
            <v>Market</v>
          </cell>
          <cell r="L79">
            <v>4</v>
          </cell>
          <cell r="M79">
            <v>45017</v>
          </cell>
          <cell r="O79">
            <v>12037</v>
          </cell>
          <cell r="P79">
            <v>77.67</v>
          </cell>
          <cell r="Q79">
            <v>0</v>
          </cell>
          <cell r="R79">
            <v>0</v>
          </cell>
          <cell r="S79">
            <v>0</v>
          </cell>
          <cell r="T79">
            <v>77.67</v>
          </cell>
          <cell r="U79">
            <v>3.9</v>
          </cell>
          <cell r="V79">
            <v>81.570000000000007</v>
          </cell>
          <cell r="X79">
            <v>12037</v>
          </cell>
          <cell r="Y79">
            <v>82.4</v>
          </cell>
          <cell r="Z79">
            <v>0</v>
          </cell>
          <cell r="AA79">
            <v>0</v>
          </cell>
          <cell r="AB79">
            <v>0</v>
          </cell>
          <cell r="AC79">
            <v>82.4</v>
          </cell>
          <cell r="AD79">
            <v>0</v>
          </cell>
          <cell r="AE79">
            <v>82.4</v>
          </cell>
          <cell r="AG79">
            <v>0</v>
          </cell>
          <cell r="AH79">
            <v>0</v>
          </cell>
          <cell r="AI79">
            <v>0.82999999999999829</v>
          </cell>
          <cell r="AJ79">
            <v>1.0175309550079665E-2</v>
          </cell>
        </row>
        <row r="80">
          <cell r="A80">
            <v>56</v>
          </cell>
          <cell r="B80" t="str">
            <v>*VACANT30-265043101</v>
          </cell>
          <cell r="E80" t="str">
            <v>575MarketCenterOM (1)</v>
          </cell>
          <cell r="F80" t="str">
            <v>*VACANT</v>
          </cell>
          <cell r="G80" t="str">
            <v>30-2650</v>
          </cell>
          <cell r="H80">
            <v>43101</v>
          </cell>
          <cell r="I80">
            <v>44926</v>
          </cell>
          <cell r="J80" t="str">
            <v>Market</v>
          </cell>
          <cell r="L80">
            <v>4</v>
          </cell>
          <cell r="M80">
            <v>45047</v>
          </cell>
          <cell r="O80">
            <v>5421</v>
          </cell>
          <cell r="P80">
            <v>85.97</v>
          </cell>
          <cell r="Q80">
            <v>0</v>
          </cell>
          <cell r="R80">
            <v>0</v>
          </cell>
          <cell r="S80">
            <v>0</v>
          </cell>
          <cell r="T80">
            <v>85.97</v>
          </cell>
          <cell r="U80">
            <v>3.17</v>
          </cell>
          <cell r="V80">
            <v>89.14</v>
          </cell>
          <cell r="X80">
            <v>5421</v>
          </cell>
          <cell r="Y80">
            <v>88.55</v>
          </cell>
          <cell r="Z80">
            <v>0</v>
          </cell>
          <cell r="AA80">
            <v>0</v>
          </cell>
          <cell r="AB80">
            <v>0</v>
          </cell>
          <cell r="AC80">
            <v>88.55</v>
          </cell>
          <cell r="AD80">
            <v>0</v>
          </cell>
          <cell r="AE80">
            <v>88.55</v>
          </cell>
          <cell r="AG80">
            <v>0</v>
          </cell>
          <cell r="AH80">
            <v>0</v>
          </cell>
          <cell r="AI80">
            <v>-0.59000000000000341</v>
          </cell>
          <cell r="AJ80">
            <v>-6.6188018846758288E-3</v>
          </cell>
        </row>
        <row r="81">
          <cell r="A81">
            <v>22</v>
          </cell>
          <cell r="B81" t="str">
            <v>Namely30-130042491</v>
          </cell>
          <cell r="E81" t="str">
            <v>575MarketCenterOM (1)</v>
          </cell>
          <cell r="F81" t="str">
            <v>Namely</v>
          </cell>
          <cell r="G81" t="str">
            <v>30-1300</v>
          </cell>
          <cell r="H81">
            <v>42491</v>
          </cell>
          <cell r="I81">
            <v>45077</v>
          </cell>
          <cell r="J81" t="str">
            <v>Market</v>
          </cell>
          <cell r="L81">
            <v>4</v>
          </cell>
          <cell r="M81">
            <v>45200</v>
          </cell>
          <cell r="O81">
            <v>12037</v>
          </cell>
          <cell r="P81">
            <v>87.32</v>
          </cell>
          <cell r="Q81">
            <v>0</v>
          </cell>
          <cell r="R81">
            <v>0</v>
          </cell>
          <cell r="S81">
            <v>0</v>
          </cell>
          <cell r="T81">
            <v>87.32</v>
          </cell>
          <cell r="U81">
            <v>6.66</v>
          </cell>
          <cell r="V81">
            <v>93.97999999999999</v>
          </cell>
          <cell r="X81">
            <v>12037</v>
          </cell>
          <cell r="Y81">
            <v>82.4</v>
          </cell>
          <cell r="Z81">
            <v>0</v>
          </cell>
          <cell r="AA81">
            <v>0</v>
          </cell>
          <cell r="AB81">
            <v>0</v>
          </cell>
          <cell r="AC81">
            <v>82.4</v>
          </cell>
          <cell r="AD81">
            <v>0</v>
          </cell>
          <cell r="AE81">
            <v>82.4</v>
          </cell>
          <cell r="AG81">
            <v>0</v>
          </cell>
          <cell r="AH81">
            <v>0</v>
          </cell>
          <cell r="AI81">
            <v>-11.579999999999984</v>
          </cell>
          <cell r="AJ81">
            <v>-0.12321770589487109</v>
          </cell>
        </row>
        <row r="82">
          <cell r="A82">
            <v>0</v>
          </cell>
          <cell r="B82">
            <v>0</v>
          </cell>
          <cell r="M82" t="str">
            <v>Total Jun-2023 Expirations</v>
          </cell>
          <cell r="O82">
            <v>53640</v>
          </cell>
          <cell r="P82">
            <v>73.005220544369877</v>
          </cell>
          <cell r="Q82">
            <v>0</v>
          </cell>
          <cell r="R82">
            <v>0</v>
          </cell>
          <cell r="S82">
            <v>0</v>
          </cell>
          <cell r="T82">
            <v>73.005220544369877</v>
          </cell>
          <cell r="U82">
            <v>5.9116851230425054</v>
          </cell>
          <cell r="V82">
            <v>78.916905667412379</v>
          </cell>
          <cell r="X82">
            <v>53569</v>
          </cell>
          <cell r="Y82">
            <v>82.469594914969463</v>
          </cell>
          <cell r="Z82">
            <v>0</v>
          </cell>
          <cell r="AA82">
            <v>0</v>
          </cell>
          <cell r="AB82">
            <v>0</v>
          </cell>
          <cell r="AC82">
            <v>82.469594914969463</v>
          </cell>
          <cell r="AD82">
            <v>0</v>
          </cell>
          <cell r="AE82">
            <v>82.469594914969463</v>
          </cell>
          <cell r="AG82">
            <v>-71</v>
          </cell>
          <cell r="AH82">
            <v>-1.3236390753169278E-3</v>
          </cell>
          <cell r="AI82">
            <v>3.5526892475570833</v>
          </cell>
          <cell r="AJ82">
            <v>4.5018101223197299E-2</v>
          </cell>
        </row>
        <row r="83">
          <cell r="A83">
            <v>84</v>
          </cell>
          <cell r="B83" t="str">
            <v>Schoenbert Family Law Gp. PC30-400041671</v>
          </cell>
          <cell r="E83" t="str">
            <v>575MarketCenterOM (1)</v>
          </cell>
          <cell r="F83" t="str">
            <v>Schoenbert Family Law Gp. PC</v>
          </cell>
          <cell r="G83" t="str">
            <v>30-4000</v>
          </cell>
          <cell r="H83">
            <v>41671</v>
          </cell>
          <cell r="I83">
            <v>45322</v>
          </cell>
          <cell r="J83" t="str">
            <v>Market</v>
          </cell>
          <cell r="L83">
            <v>4</v>
          </cell>
          <cell r="M83">
            <v>45444</v>
          </cell>
          <cell r="O83">
            <v>12692</v>
          </cell>
          <cell r="P83">
            <v>58</v>
          </cell>
          <cell r="Q83">
            <v>0</v>
          </cell>
          <cell r="R83">
            <v>0</v>
          </cell>
          <cell r="S83">
            <v>0</v>
          </cell>
          <cell r="T83">
            <v>58</v>
          </cell>
          <cell r="U83">
            <v>9.81</v>
          </cell>
          <cell r="V83">
            <v>67.81</v>
          </cell>
          <cell r="X83">
            <v>12586</v>
          </cell>
          <cell r="Y83">
            <v>95.01</v>
          </cell>
          <cell r="Z83">
            <v>0</v>
          </cell>
          <cell r="AA83">
            <v>0</v>
          </cell>
          <cell r="AB83">
            <v>0</v>
          </cell>
          <cell r="AC83">
            <v>95.01</v>
          </cell>
          <cell r="AD83">
            <v>0</v>
          </cell>
          <cell r="AE83">
            <v>95.01</v>
          </cell>
          <cell r="AG83">
            <v>-106</v>
          </cell>
          <cell r="AH83">
            <v>-8.3517176173967846E-3</v>
          </cell>
          <cell r="AI83">
            <v>27.200000000000003</v>
          </cell>
          <cell r="AJ83">
            <v>0.40112077864621742</v>
          </cell>
        </row>
        <row r="84">
          <cell r="A84">
            <v>12</v>
          </cell>
          <cell r="B84" t="str">
            <v>*VACANT30-070042826</v>
          </cell>
          <cell r="E84" t="str">
            <v>575MarketCenterOM (1)</v>
          </cell>
          <cell r="F84" t="str">
            <v>*VACANT</v>
          </cell>
          <cell r="G84" t="str">
            <v>30-0700</v>
          </cell>
          <cell r="H84">
            <v>42826</v>
          </cell>
          <cell r="I84">
            <v>45382</v>
          </cell>
          <cell r="J84" t="str">
            <v>Market</v>
          </cell>
          <cell r="L84">
            <v>4</v>
          </cell>
          <cell r="M84">
            <v>45505</v>
          </cell>
          <cell r="O84">
            <v>12037</v>
          </cell>
          <cell r="P84">
            <v>82.4</v>
          </cell>
          <cell r="Q84">
            <v>0</v>
          </cell>
          <cell r="R84">
            <v>0</v>
          </cell>
          <cell r="S84">
            <v>0</v>
          </cell>
          <cell r="T84">
            <v>82.4</v>
          </cell>
          <cell r="U84">
            <v>5.2</v>
          </cell>
          <cell r="V84">
            <v>87.600000000000009</v>
          </cell>
          <cell r="X84">
            <v>12037</v>
          </cell>
          <cell r="Y84">
            <v>84.87</v>
          </cell>
          <cell r="Z84">
            <v>0</v>
          </cell>
          <cell r="AA84">
            <v>0</v>
          </cell>
          <cell r="AB84">
            <v>0</v>
          </cell>
          <cell r="AC84">
            <v>84.87</v>
          </cell>
          <cell r="AD84">
            <v>0</v>
          </cell>
          <cell r="AE84">
            <v>84.87</v>
          </cell>
          <cell r="AG84">
            <v>0</v>
          </cell>
          <cell r="AH84">
            <v>0</v>
          </cell>
          <cell r="AI84">
            <v>-2.730000000000004</v>
          </cell>
          <cell r="AJ84">
            <v>-3.1164383561643878E-2</v>
          </cell>
        </row>
        <row r="85">
          <cell r="A85">
            <v>48</v>
          </cell>
          <cell r="B85" t="str">
            <v>*VACANT30-220042917</v>
          </cell>
          <cell r="E85" t="str">
            <v>575MarketCenterOM (1)</v>
          </cell>
          <cell r="F85" t="str">
            <v>*VACANT</v>
          </cell>
          <cell r="G85" t="str">
            <v>30-2200</v>
          </cell>
          <cell r="H85">
            <v>42917</v>
          </cell>
          <cell r="I85">
            <v>45473</v>
          </cell>
          <cell r="J85" t="str">
            <v>Market</v>
          </cell>
          <cell r="L85">
            <v>4</v>
          </cell>
          <cell r="M85">
            <v>45597</v>
          </cell>
          <cell r="O85">
            <v>11683</v>
          </cell>
          <cell r="P85">
            <v>88.55</v>
          </cell>
          <cell r="Q85">
            <v>0</v>
          </cell>
          <cell r="R85">
            <v>0</v>
          </cell>
          <cell r="S85">
            <v>0</v>
          </cell>
          <cell r="T85">
            <v>88.55</v>
          </cell>
          <cell r="U85">
            <v>5.2</v>
          </cell>
          <cell r="V85">
            <v>93.75</v>
          </cell>
          <cell r="X85">
            <v>11683</v>
          </cell>
          <cell r="Y85">
            <v>91.21</v>
          </cell>
          <cell r="Z85">
            <v>0</v>
          </cell>
          <cell r="AA85">
            <v>0</v>
          </cell>
          <cell r="AB85">
            <v>0</v>
          </cell>
          <cell r="AC85">
            <v>91.21</v>
          </cell>
          <cell r="AD85">
            <v>0</v>
          </cell>
          <cell r="AE85">
            <v>91.21</v>
          </cell>
          <cell r="AG85">
            <v>0</v>
          </cell>
          <cell r="AH85">
            <v>0</v>
          </cell>
          <cell r="AI85">
            <v>-2.5400000000000063</v>
          </cell>
          <cell r="AJ85">
            <v>-2.70933333333334E-2</v>
          </cell>
        </row>
        <row r="86">
          <cell r="A86">
            <v>0</v>
          </cell>
          <cell r="B86">
            <v>0</v>
          </cell>
          <cell r="M86" t="str">
            <v>Total Jun-2024 Expirations</v>
          </cell>
          <cell r="O86">
            <v>36412</v>
          </cell>
          <cell r="P86">
            <v>75.868242612325616</v>
          </cell>
          <cell r="Q86">
            <v>0</v>
          </cell>
          <cell r="R86">
            <v>0</v>
          </cell>
          <cell r="S86">
            <v>0</v>
          </cell>
          <cell r="T86">
            <v>75.868242612325616</v>
          </cell>
          <cell r="U86">
            <v>6.806891134790729</v>
          </cell>
          <cell r="V86">
            <v>82.675133747116348</v>
          </cell>
          <cell r="X86">
            <v>36306</v>
          </cell>
          <cell r="Y86">
            <v>90.425342367652746</v>
          </cell>
          <cell r="Z86">
            <v>0</v>
          </cell>
          <cell r="AA86">
            <v>0</v>
          </cell>
          <cell r="AB86">
            <v>0</v>
          </cell>
          <cell r="AC86">
            <v>90.425342367652746</v>
          </cell>
          <cell r="AD86">
            <v>0</v>
          </cell>
          <cell r="AE86">
            <v>90.425342367652746</v>
          </cell>
          <cell r="AG86">
            <v>-106</v>
          </cell>
          <cell r="AH86">
            <v>-2.9111281994946719E-3</v>
          </cell>
          <cell r="AI86">
            <v>7.750208620536398</v>
          </cell>
          <cell r="AJ86">
            <v>9.3742922076696614E-2</v>
          </cell>
        </row>
        <row r="87">
          <cell r="A87">
            <v>2</v>
          </cell>
          <cell r="B87" t="str">
            <v>Noodles &amp; Co.30-015041791</v>
          </cell>
          <cell r="E87" t="str">
            <v>575MarketCenterOM (1)</v>
          </cell>
          <cell r="F87" t="str">
            <v>Noodles &amp; Co.</v>
          </cell>
          <cell r="G87" t="str">
            <v>30-0150</v>
          </cell>
          <cell r="H87">
            <v>41791</v>
          </cell>
          <cell r="I87">
            <v>45596</v>
          </cell>
          <cell r="J87" t="str">
            <v>Market</v>
          </cell>
          <cell r="L87">
            <v>4</v>
          </cell>
          <cell r="M87">
            <v>45717</v>
          </cell>
          <cell r="O87">
            <v>3475</v>
          </cell>
          <cell r="P87">
            <v>46.2</v>
          </cell>
          <cell r="Q87">
            <v>0</v>
          </cell>
          <cell r="R87">
            <v>0</v>
          </cell>
          <cell r="S87">
            <v>0</v>
          </cell>
          <cell r="T87">
            <v>46.2</v>
          </cell>
          <cell r="U87">
            <v>23.74</v>
          </cell>
          <cell r="V87">
            <v>69.94</v>
          </cell>
          <cell r="X87">
            <v>3822</v>
          </cell>
          <cell r="Y87">
            <v>117.43</v>
          </cell>
          <cell r="Z87">
            <v>0</v>
          </cell>
          <cell r="AA87">
            <v>0</v>
          </cell>
          <cell r="AB87">
            <v>0</v>
          </cell>
          <cell r="AC87">
            <v>117.43</v>
          </cell>
          <cell r="AD87">
            <v>24.48</v>
          </cell>
          <cell r="AE87">
            <v>141.91</v>
          </cell>
          <cell r="AG87">
            <v>347</v>
          </cell>
          <cell r="AH87">
            <v>9.9856115107913673E-2</v>
          </cell>
          <cell r="AI87">
            <v>71.97</v>
          </cell>
          <cell r="AJ87">
            <v>1.0290248784672578</v>
          </cell>
        </row>
        <row r="88">
          <cell r="A88">
            <v>0</v>
          </cell>
          <cell r="B88">
            <v>0</v>
          </cell>
          <cell r="M88" t="str">
            <v>Total Jun-2025 Expirations</v>
          </cell>
          <cell r="O88">
            <v>3475</v>
          </cell>
          <cell r="P88">
            <v>46.2</v>
          </cell>
          <cell r="Q88">
            <v>0</v>
          </cell>
          <cell r="R88">
            <v>0</v>
          </cell>
          <cell r="S88">
            <v>0</v>
          </cell>
          <cell r="T88">
            <v>46.2</v>
          </cell>
          <cell r="U88">
            <v>23.74</v>
          </cell>
          <cell r="V88">
            <v>69.94</v>
          </cell>
          <cell r="X88">
            <v>3822</v>
          </cell>
          <cell r="Y88">
            <v>117.43</v>
          </cell>
          <cell r="Z88">
            <v>0</v>
          </cell>
          <cell r="AA88">
            <v>0</v>
          </cell>
          <cell r="AB88">
            <v>0</v>
          </cell>
          <cell r="AC88">
            <v>117.43</v>
          </cell>
          <cell r="AD88">
            <v>24.48</v>
          </cell>
          <cell r="AE88">
            <v>141.91</v>
          </cell>
          <cell r="AG88">
            <v>347</v>
          </cell>
          <cell r="AH88">
            <v>9.9856115107913673E-2</v>
          </cell>
          <cell r="AI88">
            <v>71.97</v>
          </cell>
          <cell r="AJ88">
            <v>1.0290248784672578</v>
          </cell>
        </row>
        <row r="89">
          <cell r="A89">
            <v>85</v>
          </cell>
          <cell r="B89" t="str">
            <v>Sweetgreen (Spec)42736</v>
          </cell>
          <cell r="E89" t="str">
            <v>575MarketCenterOM (1)</v>
          </cell>
          <cell r="F89" t="str">
            <v>Sweetgreen (Spec)</v>
          </cell>
          <cell r="G89">
            <v>0</v>
          </cell>
          <cell r="H89">
            <v>42736</v>
          </cell>
          <cell r="I89">
            <v>46477</v>
          </cell>
          <cell r="J89" t="str">
            <v>Market</v>
          </cell>
          <cell r="L89">
            <v>4</v>
          </cell>
          <cell r="M89">
            <v>46600</v>
          </cell>
          <cell r="O89">
            <v>2082</v>
          </cell>
          <cell r="P89">
            <v>107.93</v>
          </cell>
          <cell r="Q89">
            <v>0</v>
          </cell>
          <cell r="R89">
            <v>0</v>
          </cell>
          <cell r="S89">
            <v>0</v>
          </cell>
          <cell r="T89">
            <v>107.93</v>
          </cell>
          <cell r="U89">
            <v>25.83</v>
          </cell>
          <cell r="V89">
            <v>133.76</v>
          </cell>
          <cell r="X89">
            <v>2082</v>
          </cell>
          <cell r="Y89">
            <v>124.58</v>
          </cell>
          <cell r="Z89">
            <v>0</v>
          </cell>
          <cell r="AA89">
            <v>0</v>
          </cell>
          <cell r="AB89">
            <v>0</v>
          </cell>
          <cell r="AC89">
            <v>124.58</v>
          </cell>
          <cell r="AD89">
            <v>25.82</v>
          </cell>
          <cell r="AE89">
            <v>150.4</v>
          </cell>
          <cell r="AG89">
            <v>0</v>
          </cell>
          <cell r="AH89">
            <v>0</v>
          </cell>
          <cell r="AI89">
            <v>16.640000000000015</v>
          </cell>
          <cell r="AJ89">
            <v>0.12440191387559821</v>
          </cell>
        </row>
        <row r="90">
          <cell r="A90">
            <v>0</v>
          </cell>
          <cell r="B90">
            <v>0</v>
          </cell>
          <cell r="M90" t="str">
            <v>Total Jun-2027 Expirations</v>
          </cell>
          <cell r="O90">
            <v>2082</v>
          </cell>
          <cell r="P90">
            <v>107.93</v>
          </cell>
          <cell r="Q90">
            <v>0</v>
          </cell>
          <cell r="R90">
            <v>0</v>
          </cell>
          <cell r="S90">
            <v>0</v>
          </cell>
          <cell r="T90">
            <v>107.93</v>
          </cell>
          <cell r="U90">
            <v>25.83</v>
          </cell>
          <cell r="V90">
            <v>133.76</v>
          </cell>
          <cell r="X90">
            <v>2082</v>
          </cell>
          <cell r="Y90">
            <v>124.58</v>
          </cell>
          <cell r="Z90">
            <v>0</v>
          </cell>
          <cell r="AA90">
            <v>0</v>
          </cell>
          <cell r="AB90">
            <v>0</v>
          </cell>
          <cell r="AC90">
            <v>124.58</v>
          </cell>
          <cell r="AD90">
            <v>25.82</v>
          </cell>
          <cell r="AE90">
            <v>150.4</v>
          </cell>
          <cell r="AG90">
            <v>0</v>
          </cell>
          <cell r="AH90">
            <v>0</v>
          </cell>
          <cell r="AI90">
            <v>16.640000000000015</v>
          </cell>
          <cell r="AJ90">
            <v>0.12440191387559821</v>
          </cell>
        </row>
        <row r="91">
          <cell r="A91">
            <v>0</v>
          </cell>
          <cell r="B91">
            <v>0</v>
          </cell>
        </row>
        <row r="92">
          <cell r="A92">
            <v>0</v>
          </cell>
          <cell r="B92">
            <v>0</v>
          </cell>
        </row>
        <row r="94">
          <cell r="F94" t="str">
            <v>*Tenants that Reabsorb or roll to Options are not displayed.</v>
          </cell>
        </row>
        <row r="95">
          <cell r="F95" t="str">
            <v>*Tenants of 0 SF or that do not impact occupancy are not displayed</v>
          </cell>
        </row>
        <row r="96">
          <cell r="F96" t="str">
            <v>*Tenants that Reabsorb or roll to Options are not displayed.</v>
          </cell>
        </row>
        <row r="97">
          <cell r="F97" t="str">
            <v>*Tenants of 0 SF or that do not impact occupancy are not displayed</v>
          </cell>
        </row>
        <row r="98">
          <cell r="F98" t="str">
            <v>*Tenants of 0 SF or that do not impact occupancy are not displayed</v>
          </cell>
        </row>
        <row r="106">
          <cell r="C106" t="str">
            <v>Realogic Tools Portfolio</v>
          </cell>
        </row>
        <row r="107">
          <cell r="C107" t="str">
            <v>Base Case</v>
          </cell>
        </row>
        <row r="108">
          <cell r="C108" t="str">
            <v>Last Rent vs. Rollover Rent (Gross Basis) at Lease Expiration*</v>
          </cell>
        </row>
        <row r="112">
          <cell r="D112" t="str">
            <v>BASIC LEASE DATA</v>
          </cell>
          <cell r="O112" t="str">
            <v>LAST RENT (Upon Expiration)</v>
          </cell>
          <cell r="X112" t="str">
            <v>ROLLOVER MARKET RENT</v>
          </cell>
          <cell r="AG112" t="str">
            <v>VARIANCE</v>
          </cell>
        </row>
        <row r="113">
          <cell r="H113" t="str">
            <v>Lease</v>
          </cell>
          <cell r="I113" t="str">
            <v>Lease</v>
          </cell>
          <cell r="J113" t="str">
            <v>Expiration</v>
          </cell>
          <cell r="L113" t="str">
            <v>Months</v>
          </cell>
          <cell r="M113" t="str">
            <v>Mkt Lease</v>
          </cell>
          <cell r="P113" t="str">
            <v>Base</v>
          </cell>
          <cell r="Q113" t="str">
            <v>%</v>
          </cell>
          <cell r="S113" t="str">
            <v>Porters</v>
          </cell>
          <cell r="T113" t="str">
            <v>Rent</v>
          </cell>
          <cell r="V113" t="str">
            <v>Gross</v>
          </cell>
          <cell r="Y113" t="str">
            <v>Base</v>
          </cell>
          <cell r="Z113" t="str">
            <v>%</v>
          </cell>
          <cell r="AB113" t="str">
            <v>Porters</v>
          </cell>
          <cell r="AC113" t="str">
            <v>Rent</v>
          </cell>
          <cell r="AE113" t="str">
            <v>Gross</v>
          </cell>
          <cell r="AG113" t="str">
            <v>SF</v>
          </cell>
          <cell r="AI113" t="str">
            <v>Rent/SF</v>
          </cell>
        </row>
        <row r="114">
          <cell r="E114" t="str">
            <v>Building ID</v>
          </cell>
          <cell r="F114" t="str">
            <v>Tenant Name</v>
          </cell>
          <cell r="G114" t="str">
            <v>Suite #</v>
          </cell>
          <cell r="H114" t="str">
            <v>Start</v>
          </cell>
          <cell r="I114" t="str">
            <v>End</v>
          </cell>
          <cell r="J114" t="str">
            <v>Assumption</v>
          </cell>
          <cell r="L114" t="str">
            <v>Downtime</v>
          </cell>
          <cell r="M114" t="str">
            <v>Date</v>
          </cell>
          <cell r="O114" t="str">
            <v>SF</v>
          </cell>
          <cell r="P114" t="str">
            <v>Rent</v>
          </cell>
          <cell r="Q114" t="str">
            <v>Rent</v>
          </cell>
          <cell r="R114" t="str">
            <v>CPI</v>
          </cell>
          <cell r="S114" t="str">
            <v>Wage</v>
          </cell>
          <cell r="T114" t="str">
            <v>(Adjusted)</v>
          </cell>
          <cell r="U114" t="str">
            <v>Recoveries</v>
          </cell>
          <cell r="V114" t="str">
            <v>Rent</v>
          </cell>
          <cell r="X114" t="str">
            <v>SF</v>
          </cell>
          <cell r="Y114" t="str">
            <v>Rent</v>
          </cell>
          <cell r="Z114" t="str">
            <v>Rent</v>
          </cell>
          <cell r="AA114" t="str">
            <v>CPI</v>
          </cell>
          <cell r="AB114" t="str">
            <v>Wage</v>
          </cell>
          <cell r="AC114" t="str">
            <v>(Adjusted)</v>
          </cell>
          <cell r="AD114" t="str">
            <v>Recoveries</v>
          </cell>
          <cell r="AE114" t="str">
            <v>Rent</v>
          </cell>
          <cell r="AG114" t="str">
            <v>Inc/(Dec)</v>
          </cell>
          <cell r="AH114" t="str">
            <v>%</v>
          </cell>
          <cell r="AI114" t="str">
            <v>Inc/(Dec)</v>
          </cell>
          <cell r="AJ114" t="str">
            <v>%</v>
          </cell>
        </row>
        <row r="115">
          <cell r="A115">
            <v>108</v>
          </cell>
          <cell r="B115" t="str">
            <v>Protiviti40-180041518</v>
          </cell>
          <cell r="E115" t="str">
            <v>555MarketCenterOM (1)</v>
          </cell>
          <cell r="F115" t="str">
            <v>Protiviti</v>
          </cell>
          <cell r="G115" t="str">
            <v>40-1800</v>
          </cell>
          <cell r="H115">
            <v>41518</v>
          </cell>
          <cell r="I115">
            <v>44074</v>
          </cell>
          <cell r="J115" t="str">
            <v>Market</v>
          </cell>
          <cell r="L115">
            <v>4</v>
          </cell>
          <cell r="M115">
            <v>44197</v>
          </cell>
          <cell r="O115">
            <v>11101</v>
          </cell>
          <cell r="P115">
            <v>56</v>
          </cell>
          <cell r="Q115">
            <v>0</v>
          </cell>
          <cell r="R115">
            <v>0</v>
          </cell>
          <cell r="S115">
            <v>0</v>
          </cell>
          <cell r="T115">
            <v>56</v>
          </cell>
          <cell r="U115">
            <v>8.92</v>
          </cell>
          <cell r="V115">
            <v>64.92</v>
          </cell>
          <cell r="X115">
            <v>11571</v>
          </cell>
          <cell r="Y115">
            <v>81.150000000000006</v>
          </cell>
          <cell r="Z115">
            <v>0</v>
          </cell>
          <cell r="AA115">
            <v>0</v>
          </cell>
          <cell r="AB115">
            <v>0</v>
          </cell>
          <cell r="AC115">
            <v>81.150000000000006</v>
          </cell>
          <cell r="AD115">
            <v>0</v>
          </cell>
          <cell r="AE115">
            <v>81.150000000000006</v>
          </cell>
          <cell r="AG115">
            <v>470</v>
          </cell>
          <cell r="AH115">
            <v>4.2338528060535084E-2</v>
          </cell>
          <cell r="AI115">
            <v>16.230000000000004</v>
          </cell>
          <cell r="AJ115">
            <v>0.25000000000000006</v>
          </cell>
          <cell r="AN115">
            <v>11101</v>
          </cell>
          <cell r="AO115">
            <v>0</v>
          </cell>
        </row>
        <row r="116">
          <cell r="A116">
            <v>0</v>
          </cell>
          <cell r="B116">
            <v>0</v>
          </cell>
          <cell r="M116" t="str">
            <v>Total Jun-2021 Expirations</v>
          </cell>
          <cell r="O116">
            <v>11101</v>
          </cell>
          <cell r="P116">
            <v>56</v>
          </cell>
          <cell r="Q116">
            <v>0</v>
          </cell>
          <cell r="R116">
            <v>0</v>
          </cell>
          <cell r="S116">
            <v>0</v>
          </cell>
          <cell r="T116">
            <v>56</v>
          </cell>
          <cell r="U116">
            <v>8.92</v>
          </cell>
          <cell r="V116">
            <v>64.92</v>
          </cell>
          <cell r="X116">
            <v>11571</v>
          </cell>
          <cell r="Y116">
            <v>81.150000000000006</v>
          </cell>
          <cell r="Z116">
            <v>0</v>
          </cell>
          <cell r="AA116">
            <v>0</v>
          </cell>
          <cell r="AB116">
            <v>0</v>
          </cell>
          <cell r="AC116">
            <v>81.150000000000006</v>
          </cell>
          <cell r="AD116">
            <v>0</v>
          </cell>
          <cell r="AE116">
            <v>81.150000000000006</v>
          </cell>
          <cell r="AG116">
            <v>470</v>
          </cell>
          <cell r="AH116">
            <v>4.2338528060535084E-2</v>
          </cell>
          <cell r="AI116">
            <v>16.230000000000004</v>
          </cell>
          <cell r="AJ116">
            <v>0.25000000000000006</v>
          </cell>
          <cell r="AN116">
            <v>0</v>
          </cell>
          <cell r="AO116">
            <v>0</v>
          </cell>
        </row>
        <row r="117">
          <cell r="A117">
            <v>89</v>
          </cell>
          <cell r="B117" t="str">
            <v>Pacific Maritime Association40-030038718</v>
          </cell>
          <cell r="E117" t="str">
            <v>555MarketCenterOM (1)</v>
          </cell>
          <cell r="F117" t="str">
            <v>Pacific Maritime Association</v>
          </cell>
          <cell r="G117" t="str">
            <v>40-0300</v>
          </cell>
          <cell r="H117">
            <v>38718</v>
          </cell>
          <cell r="I117">
            <v>44561</v>
          </cell>
          <cell r="J117" t="str">
            <v>Market</v>
          </cell>
          <cell r="L117">
            <v>4</v>
          </cell>
          <cell r="M117">
            <v>44682</v>
          </cell>
          <cell r="O117">
            <v>20716</v>
          </cell>
          <cell r="P117">
            <v>73.03</v>
          </cell>
          <cell r="Q117">
            <v>0</v>
          </cell>
          <cell r="R117">
            <v>0</v>
          </cell>
          <cell r="S117">
            <v>0</v>
          </cell>
          <cell r="T117">
            <v>73.03</v>
          </cell>
          <cell r="U117">
            <v>5.28</v>
          </cell>
          <cell r="V117">
            <v>78.31</v>
          </cell>
          <cell r="X117">
            <v>20716</v>
          </cell>
          <cell r="Y117">
            <v>77.61</v>
          </cell>
          <cell r="Z117">
            <v>0</v>
          </cell>
          <cell r="AA117">
            <v>0</v>
          </cell>
          <cell r="AB117">
            <v>0</v>
          </cell>
          <cell r="AC117">
            <v>77.61</v>
          </cell>
          <cell r="AD117">
            <v>0</v>
          </cell>
          <cell r="AE117">
            <v>77.61</v>
          </cell>
          <cell r="AG117">
            <v>0</v>
          </cell>
          <cell r="AH117">
            <v>0</v>
          </cell>
          <cell r="AI117">
            <v>-0.70000000000000284</v>
          </cell>
          <cell r="AJ117">
            <v>-8.9388328438258571E-3</v>
          </cell>
          <cell r="AN117">
            <v>20716</v>
          </cell>
          <cell r="AO117">
            <v>0</v>
          </cell>
        </row>
        <row r="118">
          <cell r="A118">
            <v>86</v>
          </cell>
          <cell r="B118" t="str">
            <v>Bank of the West40-010040878</v>
          </cell>
          <cell r="E118" t="str">
            <v>555MarketCenterOM (1)</v>
          </cell>
          <cell r="F118" t="str">
            <v>Bank of the West</v>
          </cell>
          <cell r="G118" t="str">
            <v>40-0100</v>
          </cell>
          <cell r="H118">
            <v>40878</v>
          </cell>
          <cell r="I118">
            <v>44742</v>
          </cell>
          <cell r="J118" t="str">
            <v>Market</v>
          </cell>
          <cell r="L118">
            <v>4</v>
          </cell>
          <cell r="M118">
            <v>44866</v>
          </cell>
          <cell r="O118">
            <v>10290</v>
          </cell>
          <cell r="P118">
            <v>58.19</v>
          </cell>
          <cell r="Q118">
            <v>0</v>
          </cell>
          <cell r="R118">
            <v>0</v>
          </cell>
          <cell r="S118">
            <v>0</v>
          </cell>
          <cell r="T118">
            <v>58.19</v>
          </cell>
          <cell r="U118">
            <v>11.03</v>
          </cell>
          <cell r="V118">
            <v>69.22</v>
          </cell>
          <cell r="X118">
            <v>10856</v>
          </cell>
          <cell r="Y118">
            <v>81.2</v>
          </cell>
          <cell r="Z118">
            <v>0</v>
          </cell>
          <cell r="AA118">
            <v>0</v>
          </cell>
          <cell r="AB118">
            <v>0</v>
          </cell>
          <cell r="AC118">
            <v>81.2</v>
          </cell>
          <cell r="AD118">
            <v>0</v>
          </cell>
          <cell r="AE118">
            <v>81.2</v>
          </cell>
          <cell r="AG118">
            <v>566</v>
          </cell>
          <cell r="AH118">
            <v>5.5004859086491741E-2</v>
          </cell>
          <cell r="AI118">
            <v>11.980000000000004</v>
          </cell>
          <cell r="AJ118">
            <v>0.1730713666570356</v>
          </cell>
          <cell r="AM118">
            <v>123274.20000000004</v>
          </cell>
          <cell r="AN118">
            <v>10290</v>
          </cell>
          <cell r="AO118">
            <v>0</v>
          </cell>
        </row>
        <row r="119">
          <cell r="A119">
            <v>0</v>
          </cell>
          <cell r="B119">
            <v>0</v>
          </cell>
          <cell r="M119" t="str">
            <v>Total Jun-2022 Expirations</v>
          </cell>
          <cell r="O119">
            <v>31006</v>
          </cell>
          <cell r="P119">
            <v>68.105030639231117</v>
          </cell>
          <cell r="Q119">
            <v>0</v>
          </cell>
          <cell r="R119">
            <v>0</v>
          </cell>
          <cell r="S119">
            <v>0</v>
          </cell>
          <cell r="T119">
            <v>68.105030639231117</v>
          </cell>
          <cell r="U119">
            <v>7.1882596916725792</v>
          </cell>
          <cell r="V119">
            <v>75.293290330903702</v>
          </cell>
          <cell r="X119">
            <v>31572</v>
          </cell>
          <cell r="Y119">
            <v>78.844417838591156</v>
          </cell>
          <cell r="Z119">
            <v>0</v>
          </cell>
          <cell r="AA119">
            <v>0</v>
          </cell>
          <cell r="AB119">
            <v>0</v>
          </cell>
          <cell r="AC119">
            <v>78.844417838591156</v>
          </cell>
          <cell r="AD119">
            <v>0</v>
          </cell>
          <cell r="AE119">
            <v>78.844417838591156</v>
          </cell>
          <cell r="AG119">
            <v>566</v>
          </cell>
          <cell r="AH119">
            <v>1.8254531381023027E-2</v>
          </cell>
          <cell r="AI119">
            <v>3.551127507687454</v>
          </cell>
          <cell r="AJ119">
            <v>4.7163930438963879E-2</v>
          </cell>
          <cell r="AM119">
            <v>0</v>
          </cell>
          <cell r="AN119">
            <v>0</v>
          </cell>
          <cell r="AO119">
            <v>0</v>
          </cell>
        </row>
        <row r="120">
          <cell r="A120">
            <v>88</v>
          </cell>
          <cell r="B120" t="str">
            <v>Uber40-020042217</v>
          </cell>
          <cell r="E120" t="str">
            <v>555MarketCenterOM (1)</v>
          </cell>
          <cell r="F120" t="str">
            <v>Uber</v>
          </cell>
          <cell r="G120" t="str">
            <v>40-0200</v>
          </cell>
          <cell r="H120">
            <v>42217</v>
          </cell>
          <cell r="I120">
            <v>45138</v>
          </cell>
          <cell r="J120" t="str">
            <v>Market</v>
          </cell>
          <cell r="L120">
            <v>4</v>
          </cell>
          <cell r="M120">
            <v>45261</v>
          </cell>
          <cell r="O120">
            <v>15592</v>
          </cell>
          <cell r="P120">
            <v>79.94</v>
          </cell>
          <cell r="Q120">
            <v>0</v>
          </cell>
          <cell r="R120">
            <v>0</v>
          </cell>
          <cell r="S120">
            <v>0</v>
          </cell>
          <cell r="T120">
            <v>79.94</v>
          </cell>
          <cell r="U120">
            <v>5.92</v>
          </cell>
          <cell r="V120">
            <v>85.86</v>
          </cell>
          <cell r="X120">
            <v>15592</v>
          </cell>
          <cell r="Y120">
            <v>79.94</v>
          </cell>
          <cell r="Z120">
            <v>0</v>
          </cell>
          <cell r="AA120">
            <v>0</v>
          </cell>
          <cell r="AB120">
            <v>0</v>
          </cell>
          <cell r="AC120">
            <v>79.94</v>
          </cell>
          <cell r="AD120">
            <v>0</v>
          </cell>
          <cell r="AE120">
            <v>79.94</v>
          </cell>
          <cell r="AG120">
            <v>0</v>
          </cell>
          <cell r="AH120">
            <v>0</v>
          </cell>
          <cell r="AI120">
            <v>-5.9200000000000017</v>
          </cell>
          <cell r="AJ120">
            <v>-6.8949452597251354E-2</v>
          </cell>
          <cell r="AM120">
            <v>-92304.640000000029</v>
          </cell>
          <cell r="AN120">
            <v>15592</v>
          </cell>
          <cell r="AO120">
            <v>0</v>
          </cell>
        </row>
        <row r="121">
          <cell r="A121">
            <v>90</v>
          </cell>
          <cell r="B121" t="str">
            <v>Uber40-040042217</v>
          </cell>
          <cell r="E121" t="str">
            <v>555MarketCenterOM (1)</v>
          </cell>
          <cell r="F121" t="str">
            <v>Uber</v>
          </cell>
          <cell r="G121" t="str">
            <v>40-0400</v>
          </cell>
          <cell r="H121">
            <v>42217</v>
          </cell>
          <cell r="I121">
            <v>45138</v>
          </cell>
          <cell r="J121" t="str">
            <v>Market</v>
          </cell>
          <cell r="L121">
            <v>4</v>
          </cell>
          <cell r="M121">
            <v>45261</v>
          </cell>
          <cell r="O121">
            <v>23575</v>
          </cell>
          <cell r="P121">
            <v>79.94</v>
          </cell>
          <cell r="Q121">
            <v>0</v>
          </cell>
          <cell r="R121">
            <v>0</v>
          </cell>
          <cell r="S121">
            <v>0</v>
          </cell>
          <cell r="T121">
            <v>79.94</v>
          </cell>
          <cell r="U121">
            <v>5.92</v>
          </cell>
          <cell r="V121">
            <v>85.86</v>
          </cell>
          <cell r="X121">
            <v>23575</v>
          </cell>
          <cell r="Y121">
            <v>79.94</v>
          </cell>
          <cell r="Z121">
            <v>0</v>
          </cell>
          <cell r="AA121">
            <v>0</v>
          </cell>
          <cell r="AB121">
            <v>0</v>
          </cell>
          <cell r="AC121">
            <v>79.94</v>
          </cell>
          <cell r="AD121">
            <v>0</v>
          </cell>
          <cell r="AE121">
            <v>79.94</v>
          </cell>
          <cell r="AG121">
            <v>0</v>
          </cell>
          <cell r="AH121">
            <v>0</v>
          </cell>
          <cell r="AI121">
            <v>-5.9200000000000017</v>
          </cell>
          <cell r="AJ121">
            <v>-6.8949452597251354E-2</v>
          </cell>
          <cell r="AM121">
            <v>-139564.00000000003</v>
          </cell>
          <cell r="AN121">
            <v>23575</v>
          </cell>
          <cell r="AO121">
            <v>0</v>
          </cell>
        </row>
        <row r="122">
          <cell r="A122">
            <v>91</v>
          </cell>
          <cell r="B122" t="str">
            <v>Uber40-050042217</v>
          </cell>
          <cell r="E122" t="str">
            <v>555MarketCenterOM (1)</v>
          </cell>
          <cell r="F122" t="str">
            <v>Uber</v>
          </cell>
          <cell r="G122" t="str">
            <v>40-0500</v>
          </cell>
          <cell r="H122">
            <v>42217</v>
          </cell>
          <cell r="I122">
            <v>45138</v>
          </cell>
          <cell r="J122" t="str">
            <v>Market</v>
          </cell>
          <cell r="L122">
            <v>4</v>
          </cell>
          <cell r="M122">
            <v>45261</v>
          </cell>
          <cell r="O122">
            <v>23573</v>
          </cell>
          <cell r="P122">
            <v>79.94</v>
          </cell>
          <cell r="Q122">
            <v>0</v>
          </cell>
          <cell r="R122">
            <v>0</v>
          </cell>
          <cell r="S122">
            <v>0</v>
          </cell>
          <cell r="T122">
            <v>79.94</v>
          </cell>
          <cell r="U122">
            <v>5.92</v>
          </cell>
          <cell r="V122">
            <v>85.86</v>
          </cell>
          <cell r="X122">
            <v>23573</v>
          </cell>
          <cell r="Y122">
            <v>79.94</v>
          </cell>
          <cell r="Z122">
            <v>0</v>
          </cell>
          <cell r="AA122">
            <v>0</v>
          </cell>
          <cell r="AB122">
            <v>0</v>
          </cell>
          <cell r="AC122">
            <v>79.94</v>
          </cell>
          <cell r="AD122">
            <v>0</v>
          </cell>
          <cell r="AE122">
            <v>79.94</v>
          </cell>
          <cell r="AG122">
            <v>0</v>
          </cell>
          <cell r="AH122">
            <v>0</v>
          </cell>
          <cell r="AI122">
            <v>-5.9200000000000017</v>
          </cell>
          <cell r="AJ122">
            <v>-6.8949452597251354E-2</v>
          </cell>
          <cell r="AM122">
            <v>-139552.16000000003</v>
          </cell>
          <cell r="AN122">
            <v>23573</v>
          </cell>
          <cell r="AO122">
            <v>0</v>
          </cell>
        </row>
        <row r="123">
          <cell r="A123">
            <v>92</v>
          </cell>
          <cell r="B123" t="str">
            <v>Uber40-060042217</v>
          </cell>
          <cell r="E123" t="str">
            <v>555MarketCenterOM (1)</v>
          </cell>
          <cell r="F123" t="str">
            <v>Uber</v>
          </cell>
          <cell r="G123" t="str">
            <v>40-0600</v>
          </cell>
          <cell r="H123">
            <v>42217</v>
          </cell>
          <cell r="I123">
            <v>45138</v>
          </cell>
          <cell r="J123" t="str">
            <v>Market</v>
          </cell>
          <cell r="L123">
            <v>4</v>
          </cell>
          <cell r="M123">
            <v>45261</v>
          </cell>
          <cell r="O123">
            <v>11568</v>
          </cell>
          <cell r="P123">
            <v>79.94</v>
          </cell>
          <cell r="Q123">
            <v>0</v>
          </cell>
          <cell r="R123">
            <v>0</v>
          </cell>
          <cell r="S123">
            <v>0</v>
          </cell>
          <cell r="T123">
            <v>79.94</v>
          </cell>
          <cell r="U123">
            <v>5.91</v>
          </cell>
          <cell r="V123">
            <v>85.85</v>
          </cell>
          <cell r="X123">
            <v>11568</v>
          </cell>
          <cell r="Y123">
            <v>82.4</v>
          </cell>
          <cell r="Z123">
            <v>0</v>
          </cell>
          <cell r="AA123">
            <v>0</v>
          </cell>
          <cell r="AB123">
            <v>0</v>
          </cell>
          <cell r="AC123">
            <v>82.4</v>
          </cell>
          <cell r="AD123">
            <v>0</v>
          </cell>
          <cell r="AE123">
            <v>82.4</v>
          </cell>
          <cell r="AG123">
            <v>0</v>
          </cell>
          <cell r="AH123">
            <v>0</v>
          </cell>
          <cell r="AI123">
            <v>-3.4499999999999886</v>
          </cell>
          <cell r="AJ123">
            <v>-4.0186371578334178E-2</v>
          </cell>
        </row>
        <row r="124">
          <cell r="A124">
            <v>93</v>
          </cell>
          <cell r="B124" t="str">
            <v>Uber40-070042217</v>
          </cell>
          <cell r="E124" t="str">
            <v>555MarketCenterOM (1)</v>
          </cell>
          <cell r="F124" t="str">
            <v>Uber</v>
          </cell>
          <cell r="G124" t="str">
            <v>40-0700</v>
          </cell>
          <cell r="H124">
            <v>42217</v>
          </cell>
          <cell r="I124">
            <v>45138</v>
          </cell>
          <cell r="J124" t="str">
            <v>Market</v>
          </cell>
          <cell r="L124">
            <v>4</v>
          </cell>
          <cell r="M124">
            <v>45261</v>
          </cell>
          <cell r="O124">
            <v>11568</v>
          </cell>
          <cell r="P124">
            <v>79.94</v>
          </cell>
          <cell r="Q124">
            <v>0</v>
          </cell>
          <cell r="R124">
            <v>0</v>
          </cell>
          <cell r="S124">
            <v>0</v>
          </cell>
          <cell r="T124">
            <v>79.94</v>
          </cell>
          <cell r="U124">
            <v>5.91</v>
          </cell>
          <cell r="V124">
            <v>85.85</v>
          </cell>
          <cell r="X124">
            <v>11568</v>
          </cell>
          <cell r="Y124">
            <v>82.4</v>
          </cell>
          <cell r="Z124">
            <v>0</v>
          </cell>
          <cell r="AA124">
            <v>0</v>
          </cell>
          <cell r="AB124">
            <v>0</v>
          </cell>
          <cell r="AC124">
            <v>82.4</v>
          </cell>
          <cell r="AD124">
            <v>0</v>
          </cell>
          <cell r="AE124">
            <v>82.4</v>
          </cell>
          <cell r="AG124">
            <v>0</v>
          </cell>
          <cell r="AH124">
            <v>0</v>
          </cell>
          <cell r="AI124">
            <v>-3.4499999999999886</v>
          </cell>
          <cell r="AJ124">
            <v>-4.0186371578334178E-2</v>
          </cell>
        </row>
        <row r="125">
          <cell r="A125">
            <v>94</v>
          </cell>
          <cell r="B125" t="str">
            <v>Uber40-080042217</v>
          </cell>
          <cell r="E125" t="str">
            <v>555MarketCenterOM (1)</v>
          </cell>
          <cell r="F125" t="str">
            <v>Uber</v>
          </cell>
          <cell r="G125" t="str">
            <v>40-0800</v>
          </cell>
          <cell r="H125">
            <v>42217</v>
          </cell>
          <cell r="I125">
            <v>45138</v>
          </cell>
          <cell r="J125" t="str">
            <v>Market</v>
          </cell>
          <cell r="L125">
            <v>4</v>
          </cell>
          <cell r="M125">
            <v>45261</v>
          </cell>
          <cell r="O125">
            <v>11571</v>
          </cell>
          <cell r="P125">
            <v>79.94</v>
          </cell>
          <cell r="Q125">
            <v>0</v>
          </cell>
          <cell r="R125">
            <v>0</v>
          </cell>
          <cell r="S125">
            <v>0</v>
          </cell>
          <cell r="T125">
            <v>79.94</v>
          </cell>
          <cell r="U125">
            <v>5.92</v>
          </cell>
          <cell r="V125">
            <v>85.86</v>
          </cell>
          <cell r="X125">
            <v>11571</v>
          </cell>
          <cell r="Y125">
            <v>82.4</v>
          </cell>
          <cell r="Z125">
            <v>0</v>
          </cell>
          <cell r="AA125">
            <v>0</v>
          </cell>
          <cell r="AB125">
            <v>0</v>
          </cell>
          <cell r="AC125">
            <v>82.4</v>
          </cell>
          <cell r="AD125">
            <v>0</v>
          </cell>
          <cell r="AE125">
            <v>82.4</v>
          </cell>
          <cell r="AG125">
            <v>0</v>
          </cell>
          <cell r="AH125">
            <v>0</v>
          </cell>
          <cell r="AI125">
            <v>-3.4599999999999937</v>
          </cell>
          <cell r="AJ125">
            <v>-4.0298159795015068E-2</v>
          </cell>
        </row>
        <row r="126">
          <cell r="A126">
            <v>95</v>
          </cell>
          <cell r="B126" t="str">
            <v>Uber40-090042217</v>
          </cell>
          <cell r="E126" t="str">
            <v>555MarketCenterOM (1)</v>
          </cell>
          <cell r="F126" t="str">
            <v>Uber</v>
          </cell>
          <cell r="G126" t="str">
            <v>40-0900</v>
          </cell>
          <cell r="H126">
            <v>42217</v>
          </cell>
          <cell r="I126">
            <v>45138</v>
          </cell>
          <cell r="J126" t="str">
            <v>Market</v>
          </cell>
          <cell r="L126">
            <v>4</v>
          </cell>
          <cell r="M126">
            <v>45261</v>
          </cell>
          <cell r="O126">
            <v>11568</v>
          </cell>
          <cell r="P126">
            <v>79.94</v>
          </cell>
          <cell r="Q126">
            <v>0</v>
          </cell>
          <cell r="R126">
            <v>0</v>
          </cell>
          <cell r="S126">
            <v>0</v>
          </cell>
          <cell r="T126">
            <v>79.94</v>
          </cell>
          <cell r="U126">
            <v>5.91</v>
          </cell>
          <cell r="V126">
            <v>85.85</v>
          </cell>
          <cell r="X126">
            <v>11569</v>
          </cell>
          <cell r="Y126">
            <v>82.4</v>
          </cell>
          <cell r="Z126">
            <v>0</v>
          </cell>
          <cell r="AA126">
            <v>0</v>
          </cell>
          <cell r="AB126">
            <v>0</v>
          </cell>
          <cell r="AC126">
            <v>82.4</v>
          </cell>
          <cell r="AD126">
            <v>0</v>
          </cell>
          <cell r="AE126">
            <v>82.4</v>
          </cell>
          <cell r="AG126">
            <v>1</v>
          </cell>
          <cell r="AH126">
            <v>8.6445366528354085E-5</v>
          </cell>
          <cell r="AI126">
            <v>-3.4499999999999886</v>
          </cell>
          <cell r="AJ126">
            <v>-4.0186371578334178E-2</v>
          </cell>
        </row>
        <row r="127">
          <cell r="A127">
            <v>96</v>
          </cell>
          <cell r="B127" t="str">
            <v>Uber40-100042217</v>
          </cell>
          <cell r="E127" t="str">
            <v>555MarketCenterOM (1)</v>
          </cell>
          <cell r="F127" t="str">
            <v>Uber</v>
          </cell>
          <cell r="G127" t="str">
            <v>40-1000</v>
          </cell>
          <cell r="H127">
            <v>42217</v>
          </cell>
          <cell r="I127">
            <v>45138</v>
          </cell>
          <cell r="J127" t="str">
            <v>Market</v>
          </cell>
          <cell r="L127">
            <v>4</v>
          </cell>
          <cell r="M127">
            <v>45261</v>
          </cell>
          <cell r="O127">
            <v>11571</v>
          </cell>
          <cell r="P127">
            <v>79.94</v>
          </cell>
          <cell r="Q127">
            <v>0</v>
          </cell>
          <cell r="R127">
            <v>0</v>
          </cell>
          <cell r="S127">
            <v>0</v>
          </cell>
          <cell r="T127">
            <v>79.94</v>
          </cell>
          <cell r="U127">
            <v>5.92</v>
          </cell>
          <cell r="V127">
            <v>85.86</v>
          </cell>
          <cell r="X127">
            <v>11571</v>
          </cell>
          <cell r="Y127">
            <v>82.4</v>
          </cell>
          <cell r="Z127">
            <v>0</v>
          </cell>
          <cell r="AA127">
            <v>0</v>
          </cell>
          <cell r="AB127">
            <v>0</v>
          </cell>
          <cell r="AC127">
            <v>82.4</v>
          </cell>
          <cell r="AD127">
            <v>0</v>
          </cell>
          <cell r="AE127">
            <v>82.4</v>
          </cell>
          <cell r="AG127">
            <v>0</v>
          </cell>
          <cell r="AH127">
            <v>0</v>
          </cell>
          <cell r="AI127">
            <v>-3.4599999999999937</v>
          </cell>
          <cell r="AJ127">
            <v>-4.0298159795015068E-2</v>
          </cell>
        </row>
        <row r="128">
          <cell r="A128">
            <v>98</v>
          </cell>
          <cell r="B128" t="str">
            <v>Uber (Expansion)40-110042644</v>
          </cell>
          <cell r="E128" t="str">
            <v>555MarketCenterOM (1)</v>
          </cell>
          <cell r="F128" t="str">
            <v>Uber (Expansion)</v>
          </cell>
          <cell r="G128" t="str">
            <v>40-1100</v>
          </cell>
          <cell r="H128">
            <v>42644</v>
          </cell>
          <cell r="I128">
            <v>45138</v>
          </cell>
          <cell r="J128" t="str">
            <v>Market</v>
          </cell>
          <cell r="L128">
            <v>4</v>
          </cell>
          <cell r="M128">
            <v>45261</v>
          </cell>
          <cell r="O128">
            <v>11569</v>
          </cell>
          <cell r="P128">
            <v>80</v>
          </cell>
          <cell r="Q128">
            <v>0</v>
          </cell>
          <cell r="R128">
            <v>0</v>
          </cell>
          <cell r="S128">
            <v>0</v>
          </cell>
          <cell r="T128">
            <v>80</v>
          </cell>
          <cell r="U128">
            <v>5.92</v>
          </cell>
          <cell r="V128">
            <v>85.92</v>
          </cell>
          <cell r="X128">
            <v>11569</v>
          </cell>
          <cell r="Y128">
            <v>82.4</v>
          </cell>
          <cell r="Z128">
            <v>0</v>
          </cell>
          <cell r="AA128">
            <v>0</v>
          </cell>
          <cell r="AB128">
            <v>0</v>
          </cell>
          <cell r="AC128">
            <v>82.4</v>
          </cell>
          <cell r="AD128">
            <v>0</v>
          </cell>
          <cell r="AE128">
            <v>82.4</v>
          </cell>
          <cell r="AG128">
            <v>0</v>
          </cell>
          <cell r="AH128">
            <v>0</v>
          </cell>
          <cell r="AI128">
            <v>-3.519999999999996</v>
          </cell>
          <cell r="AJ128">
            <v>-4.0968342644320248E-2</v>
          </cell>
        </row>
        <row r="129">
          <cell r="A129">
            <v>100</v>
          </cell>
          <cell r="B129" t="str">
            <v>Uber (Expansion)40-120042644</v>
          </cell>
          <cell r="E129" t="str">
            <v>555MarketCenterOM (1)</v>
          </cell>
          <cell r="F129" t="str">
            <v>Uber (Expansion)</v>
          </cell>
          <cell r="G129" t="str">
            <v>40-1200</v>
          </cell>
          <cell r="H129">
            <v>42644</v>
          </cell>
          <cell r="I129">
            <v>45138</v>
          </cell>
          <cell r="J129" t="str">
            <v>Market</v>
          </cell>
          <cell r="L129">
            <v>4</v>
          </cell>
          <cell r="M129">
            <v>45261</v>
          </cell>
          <cell r="O129">
            <v>11571</v>
          </cell>
          <cell r="P129">
            <v>80</v>
          </cell>
          <cell r="Q129">
            <v>0</v>
          </cell>
          <cell r="R129">
            <v>0</v>
          </cell>
          <cell r="S129">
            <v>0</v>
          </cell>
          <cell r="T129">
            <v>80</v>
          </cell>
          <cell r="U129">
            <v>5.92</v>
          </cell>
          <cell r="V129">
            <v>85.92</v>
          </cell>
          <cell r="X129">
            <v>11571</v>
          </cell>
          <cell r="Y129">
            <v>82.4</v>
          </cell>
          <cell r="Z129">
            <v>0</v>
          </cell>
          <cell r="AA129">
            <v>0</v>
          </cell>
          <cell r="AB129">
            <v>0</v>
          </cell>
          <cell r="AC129">
            <v>82.4</v>
          </cell>
          <cell r="AD129">
            <v>0</v>
          </cell>
          <cell r="AE129">
            <v>82.4</v>
          </cell>
          <cell r="AG129">
            <v>0</v>
          </cell>
          <cell r="AH129">
            <v>0</v>
          </cell>
          <cell r="AI129">
            <v>-3.519999999999996</v>
          </cell>
          <cell r="AJ129">
            <v>-4.0968342644320248E-2</v>
          </cell>
        </row>
        <row r="130">
          <cell r="A130">
            <v>101</v>
          </cell>
          <cell r="B130" t="str">
            <v>Uber40-130042217</v>
          </cell>
          <cell r="E130" t="str">
            <v>555MarketCenterOM (1)</v>
          </cell>
          <cell r="F130" t="str">
            <v>Uber</v>
          </cell>
          <cell r="G130" t="str">
            <v>40-1300</v>
          </cell>
          <cell r="H130">
            <v>42217</v>
          </cell>
          <cell r="I130">
            <v>45138</v>
          </cell>
          <cell r="J130" t="str">
            <v>Market</v>
          </cell>
          <cell r="L130">
            <v>4</v>
          </cell>
          <cell r="M130">
            <v>45261</v>
          </cell>
          <cell r="O130">
            <v>11568</v>
          </cell>
          <cell r="P130">
            <v>79.94</v>
          </cell>
          <cell r="Q130">
            <v>0</v>
          </cell>
          <cell r="R130">
            <v>0</v>
          </cell>
          <cell r="S130">
            <v>0</v>
          </cell>
          <cell r="T130">
            <v>79.94</v>
          </cell>
          <cell r="U130">
            <v>5.91</v>
          </cell>
          <cell r="V130">
            <v>85.85</v>
          </cell>
          <cell r="X130">
            <v>11569</v>
          </cell>
          <cell r="Y130">
            <v>82.4</v>
          </cell>
          <cell r="Z130">
            <v>0</v>
          </cell>
          <cell r="AA130">
            <v>0</v>
          </cell>
          <cell r="AB130">
            <v>0</v>
          </cell>
          <cell r="AC130">
            <v>82.4</v>
          </cell>
          <cell r="AD130">
            <v>0</v>
          </cell>
          <cell r="AE130">
            <v>82.4</v>
          </cell>
          <cell r="AG130">
            <v>1</v>
          </cell>
          <cell r="AH130">
            <v>8.6445366528354085E-5</v>
          </cell>
          <cell r="AI130">
            <v>-3.4499999999999886</v>
          </cell>
          <cell r="AJ130">
            <v>-4.0186371578334178E-2</v>
          </cell>
        </row>
        <row r="131">
          <cell r="A131">
            <v>103</v>
          </cell>
          <cell r="B131" t="str">
            <v>Uber (Expansion)40-140042644</v>
          </cell>
          <cell r="E131" t="str">
            <v>555MarketCenterOM (1)</v>
          </cell>
          <cell r="F131" t="str">
            <v>Uber (Expansion)</v>
          </cell>
          <cell r="G131" t="str">
            <v>40-1400</v>
          </cell>
          <cell r="H131">
            <v>42644</v>
          </cell>
          <cell r="I131">
            <v>45138</v>
          </cell>
          <cell r="J131" t="str">
            <v>Market</v>
          </cell>
          <cell r="L131">
            <v>4</v>
          </cell>
          <cell r="M131">
            <v>45261</v>
          </cell>
          <cell r="O131">
            <v>11571</v>
          </cell>
          <cell r="P131">
            <v>80</v>
          </cell>
          <cell r="Q131">
            <v>0</v>
          </cell>
          <cell r="R131">
            <v>0</v>
          </cell>
          <cell r="S131">
            <v>0</v>
          </cell>
          <cell r="T131">
            <v>80</v>
          </cell>
          <cell r="U131">
            <v>5.92</v>
          </cell>
          <cell r="V131">
            <v>85.92</v>
          </cell>
          <cell r="X131">
            <v>11571</v>
          </cell>
          <cell r="Y131">
            <v>82.4</v>
          </cell>
          <cell r="Z131">
            <v>0</v>
          </cell>
          <cell r="AA131">
            <v>0</v>
          </cell>
          <cell r="AB131">
            <v>0</v>
          </cell>
          <cell r="AC131">
            <v>82.4</v>
          </cell>
          <cell r="AD131">
            <v>0</v>
          </cell>
          <cell r="AE131">
            <v>82.4</v>
          </cell>
          <cell r="AG131">
            <v>0</v>
          </cell>
          <cell r="AH131">
            <v>0</v>
          </cell>
          <cell r="AI131">
            <v>-3.519999999999996</v>
          </cell>
          <cell r="AJ131">
            <v>-4.0968342644320248E-2</v>
          </cell>
        </row>
        <row r="132">
          <cell r="A132">
            <v>105</v>
          </cell>
          <cell r="B132" t="str">
            <v>Uber40-150042644</v>
          </cell>
          <cell r="E132" t="str">
            <v>555MarketCenterOM (1)</v>
          </cell>
          <cell r="F132" t="str">
            <v>Uber</v>
          </cell>
          <cell r="G132" t="str">
            <v>40-1500</v>
          </cell>
          <cell r="H132">
            <v>42644</v>
          </cell>
          <cell r="I132">
            <v>45138</v>
          </cell>
          <cell r="J132" t="str">
            <v>Market</v>
          </cell>
          <cell r="L132">
            <v>4</v>
          </cell>
          <cell r="M132">
            <v>45261</v>
          </cell>
          <cell r="O132">
            <v>11569</v>
          </cell>
          <cell r="P132">
            <v>79.94</v>
          </cell>
          <cell r="Q132">
            <v>0</v>
          </cell>
          <cell r="R132">
            <v>0</v>
          </cell>
          <cell r="S132">
            <v>0</v>
          </cell>
          <cell r="T132">
            <v>79.94</v>
          </cell>
          <cell r="U132">
            <v>5.92</v>
          </cell>
          <cell r="V132">
            <v>85.86</v>
          </cell>
          <cell r="X132">
            <v>11569</v>
          </cell>
          <cell r="Y132">
            <v>82.4</v>
          </cell>
          <cell r="Z132">
            <v>0</v>
          </cell>
          <cell r="AA132">
            <v>0</v>
          </cell>
          <cell r="AB132">
            <v>0</v>
          </cell>
          <cell r="AC132">
            <v>82.4</v>
          </cell>
          <cell r="AD132">
            <v>0</v>
          </cell>
          <cell r="AE132">
            <v>82.4</v>
          </cell>
          <cell r="AG132">
            <v>0</v>
          </cell>
          <cell r="AH132">
            <v>0</v>
          </cell>
          <cell r="AI132">
            <v>-3.4599999999999937</v>
          </cell>
          <cell r="AJ132">
            <v>-4.0298159795015068E-2</v>
          </cell>
        </row>
        <row r="133">
          <cell r="A133">
            <v>106</v>
          </cell>
          <cell r="B133" t="str">
            <v>Uber40-160042217</v>
          </cell>
          <cell r="E133" t="str">
            <v>555MarketCenterOM (1)</v>
          </cell>
          <cell r="F133" t="str">
            <v>Uber</v>
          </cell>
          <cell r="G133" t="str">
            <v>40-1600</v>
          </cell>
          <cell r="H133">
            <v>42217</v>
          </cell>
          <cell r="I133">
            <v>45138</v>
          </cell>
          <cell r="J133" t="str">
            <v>Market</v>
          </cell>
          <cell r="L133">
            <v>4</v>
          </cell>
          <cell r="M133">
            <v>45261</v>
          </cell>
          <cell r="O133">
            <v>11571</v>
          </cell>
          <cell r="P133">
            <v>79.94</v>
          </cell>
          <cell r="Q133">
            <v>0</v>
          </cell>
          <cell r="R133">
            <v>0</v>
          </cell>
          <cell r="S133">
            <v>0</v>
          </cell>
          <cell r="T133">
            <v>79.94</v>
          </cell>
          <cell r="U133">
            <v>5.92</v>
          </cell>
          <cell r="V133">
            <v>85.86</v>
          </cell>
          <cell r="X133">
            <v>11571</v>
          </cell>
          <cell r="Y133">
            <v>86.09</v>
          </cell>
          <cell r="Z133">
            <v>0</v>
          </cell>
          <cell r="AA133">
            <v>0</v>
          </cell>
          <cell r="AB133">
            <v>0</v>
          </cell>
          <cell r="AC133">
            <v>86.09</v>
          </cell>
          <cell r="AD133">
            <v>0</v>
          </cell>
          <cell r="AE133">
            <v>86.09</v>
          </cell>
          <cell r="AG133">
            <v>0</v>
          </cell>
          <cell r="AH133">
            <v>0</v>
          </cell>
          <cell r="AI133">
            <v>0.23000000000000398</v>
          </cell>
          <cell r="AJ133">
            <v>2.6787794083392032E-3</v>
          </cell>
        </row>
        <row r="134">
          <cell r="A134">
            <v>107</v>
          </cell>
          <cell r="B134" t="str">
            <v>Uber40-170042217</v>
          </cell>
          <cell r="E134" t="str">
            <v>555MarketCenterOM (1)</v>
          </cell>
          <cell r="F134" t="str">
            <v>Uber</v>
          </cell>
          <cell r="G134" t="str">
            <v>40-1700</v>
          </cell>
          <cell r="H134">
            <v>42217</v>
          </cell>
          <cell r="I134">
            <v>45138</v>
          </cell>
          <cell r="J134" t="str">
            <v>Market</v>
          </cell>
          <cell r="L134">
            <v>4</v>
          </cell>
          <cell r="M134">
            <v>45261</v>
          </cell>
          <cell r="O134">
            <v>11568</v>
          </cell>
          <cell r="P134">
            <v>79.94</v>
          </cell>
          <cell r="Q134">
            <v>0</v>
          </cell>
          <cell r="R134">
            <v>0</v>
          </cell>
          <cell r="S134">
            <v>0</v>
          </cell>
          <cell r="T134">
            <v>79.94</v>
          </cell>
          <cell r="U134">
            <v>5.91</v>
          </cell>
          <cell r="V134">
            <v>85.85</v>
          </cell>
          <cell r="X134">
            <v>11569</v>
          </cell>
          <cell r="Y134">
            <v>86.09</v>
          </cell>
          <cell r="Z134">
            <v>0</v>
          </cell>
          <cell r="AA134">
            <v>0</v>
          </cell>
          <cell r="AB134">
            <v>0</v>
          </cell>
          <cell r="AC134">
            <v>86.09</v>
          </cell>
          <cell r="AD134">
            <v>0</v>
          </cell>
          <cell r="AE134">
            <v>86.09</v>
          </cell>
          <cell r="AG134">
            <v>1</v>
          </cell>
          <cell r="AH134">
            <v>8.6445366528354085E-5</v>
          </cell>
          <cell r="AI134">
            <v>0.24000000000000909</v>
          </cell>
          <cell r="AJ134">
            <v>2.7955736750146665E-3</v>
          </cell>
        </row>
        <row r="135">
          <cell r="A135">
            <v>109</v>
          </cell>
          <cell r="B135" t="str">
            <v>Uber40-190042217</v>
          </cell>
          <cell r="E135" t="str">
            <v>555MarketCenterOM (1)</v>
          </cell>
          <cell r="F135" t="str">
            <v>Uber</v>
          </cell>
          <cell r="G135" t="str">
            <v>40-1900</v>
          </cell>
          <cell r="H135">
            <v>42217</v>
          </cell>
          <cell r="I135">
            <v>45138</v>
          </cell>
          <cell r="J135" t="str">
            <v>Market</v>
          </cell>
          <cell r="L135">
            <v>4</v>
          </cell>
          <cell r="M135">
            <v>45261</v>
          </cell>
          <cell r="O135">
            <v>11569</v>
          </cell>
          <cell r="P135">
            <v>79.94</v>
          </cell>
          <cell r="Q135">
            <v>0</v>
          </cell>
          <cell r="R135">
            <v>0</v>
          </cell>
          <cell r="S135">
            <v>0</v>
          </cell>
          <cell r="T135">
            <v>79.94</v>
          </cell>
          <cell r="U135">
            <v>5.92</v>
          </cell>
          <cell r="V135">
            <v>85.86</v>
          </cell>
          <cell r="X135">
            <v>11569</v>
          </cell>
          <cell r="Y135">
            <v>86.09</v>
          </cell>
          <cell r="Z135">
            <v>0</v>
          </cell>
          <cell r="AA135">
            <v>0</v>
          </cell>
          <cell r="AB135">
            <v>0</v>
          </cell>
          <cell r="AC135">
            <v>86.09</v>
          </cell>
          <cell r="AD135">
            <v>0</v>
          </cell>
          <cell r="AE135">
            <v>86.09</v>
          </cell>
          <cell r="AG135">
            <v>0</v>
          </cell>
          <cell r="AH135">
            <v>0</v>
          </cell>
          <cell r="AI135">
            <v>0.23000000000000398</v>
          </cell>
          <cell r="AJ135">
            <v>2.6787794083392032E-3</v>
          </cell>
        </row>
        <row r="136">
          <cell r="A136">
            <v>110</v>
          </cell>
          <cell r="B136" t="str">
            <v>Uber40-200042217</v>
          </cell>
          <cell r="E136" t="str">
            <v>555MarketCenterOM (1)</v>
          </cell>
          <cell r="F136" t="str">
            <v>Uber</v>
          </cell>
          <cell r="G136" t="str">
            <v>40-2000</v>
          </cell>
          <cell r="H136">
            <v>42217</v>
          </cell>
          <cell r="I136">
            <v>45138</v>
          </cell>
          <cell r="J136" t="str">
            <v>Market</v>
          </cell>
          <cell r="L136">
            <v>4</v>
          </cell>
          <cell r="M136">
            <v>45261</v>
          </cell>
          <cell r="O136">
            <v>11596</v>
          </cell>
          <cell r="P136">
            <v>79.94</v>
          </cell>
          <cell r="Q136">
            <v>0</v>
          </cell>
          <cell r="R136">
            <v>0</v>
          </cell>
          <cell r="S136">
            <v>0</v>
          </cell>
          <cell r="T136">
            <v>79.94</v>
          </cell>
          <cell r="U136">
            <v>5.91</v>
          </cell>
          <cell r="V136">
            <v>85.85</v>
          </cell>
          <cell r="X136">
            <v>11596</v>
          </cell>
          <cell r="Y136">
            <v>86.09</v>
          </cell>
          <cell r="Z136">
            <v>0</v>
          </cell>
          <cell r="AA136">
            <v>0</v>
          </cell>
          <cell r="AB136">
            <v>0</v>
          </cell>
          <cell r="AC136">
            <v>86.09</v>
          </cell>
          <cell r="AD136">
            <v>0</v>
          </cell>
          <cell r="AE136">
            <v>86.09</v>
          </cell>
          <cell r="AG136">
            <v>0</v>
          </cell>
          <cell r="AH136">
            <v>0</v>
          </cell>
          <cell r="AI136">
            <v>0.24000000000000909</v>
          </cell>
          <cell r="AJ136">
            <v>2.7955736750146665E-3</v>
          </cell>
        </row>
        <row r="137">
          <cell r="A137">
            <v>111</v>
          </cell>
          <cell r="B137" t="str">
            <v>Uber40-210042217</v>
          </cell>
          <cell r="E137" t="str">
            <v>555MarketCenterOM (1)</v>
          </cell>
          <cell r="F137" t="str">
            <v>Uber</v>
          </cell>
          <cell r="G137" t="str">
            <v>40-2100</v>
          </cell>
          <cell r="H137">
            <v>42217</v>
          </cell>
          <cell r="I137">
            <v>45138</v>
          </cell>
          <cell r="J137" t="str">
            <v>Market</v>
          </cell>
          <cell r="L137">
            <v>4</v>
          </cell>
          <cell r="M137">
            <v>45261</v>
          </cell>
          <cell r="O137">
            <v>10042</v>
          </cell>
          <cell r="P137">
            <v>79.94</v>
          </cell>
          <cell r="Q137">
            <v>0</v>
          </cell>
          <cell r="R137">
            <v>0</v>
          </cell>
          <cell r="S137">
            <v>0</v>
          </cell>
          <cell r="T137">
            <v>79.94</v>
          </cell>
          <cell r="U137">
            <v>5.92</v>
          </cell>
          <cell r="V137">
            <v>85.86</v>
          </cell>
          <cell r="X137">
            <v>10042</v>
          </cell>
          <cell r="Y137">
            <v>86.09</v>
          </cell>
          <cell r="Z137">
            <v>0</v>
          </cell>
          <cell r="AA137">
            <v>0</v>
          </cell>
          <cell r="AB137">
            <v>0</v>
          </cell>
          <cell r="AC137">
            <v>86.09</v>
          </cell>
          <cell r="AD137">
            <v>0</v>
          </cell>
          <cell r="AE137">
            <v>86.09</v>
          </cell>
          <cell r="AG137">
            <v>0</v>
          </cell>
          <cell r="AH137">
            <v>0</v>
          </cell>
          <cell r="AI137">
            <v>0.23000000000000398</v>
          </cell>
          <cell r="AJ137">
            <v>2.6787794083392032E-3</v>
          </cell>
        </row>
        <row r="138">
          <cell r="A138">
            <v>0</v>
          </cell>
          <cell r="B138">
            <v>0</v>
          </cell>
          <cell r="M138" t="str">
            <v>Total Jun-2024 Expirations</v>
          </cell>
          <cell r="O138">
            <v>234780</v>
          </cell>
          <cell r="P138">
            <v>79.948870687452086</v>
          </cell>
          <cell r="Q138">
            <v>0</v>
          </cell>
          <cell r="R138">
            <v>0</v>
          </cell>
          <cell r="S138">
            <v>0</v>
          </cell>
          <cell r="T138">
            <v>79.948870687452086</v>
          </cell>
          <cell r="U138">
            <v>5.9170425078797164</v>
          </cell>
          <cell r="V138">
            <v>85.8659131953318</v>
          </cell>
          <cell r="X138">
            <v>234783</v>
          </cell>
          <cell r="Y138">
            <v>82.628210858537471</v>
          </cell>
          <cell r="Z138">
            <v>0</v>
          </cell>
          <cell r="AA138">
            <v>0</v>
          </cell>
          <cell r="AB138">
            <v>0</v>
          </cell>
          <cell r="AC138">
            <v>82.628210858537471</v>
          </cell>
          <cell r="AD138">
            <v>0</v>
          </cell>
          <cell r="AE138">
            <v>82.628210858537471</v>
          </cell>
          <cell r="AG138">
            <v>3</v>
          </cell>
          <cell r="AH138">
            <v>1.277791975466394E-5</v>
          </cell>
          <cell r="AI138">
            <v>-3.2377023367943281</v>
          </cell>
          <cell r="AJ138">
            <v>-3.7706491625251234E-2</v>
          </cell>
        </row>
        <row r="139">
          <cell r="A139">
            <v>0</v>
          </cell>
          <cell r="B139">
            <v>0</v>
          </cell>
        </row>
        <row r="142">
          <cell r="F142" t="str">
            <v>*Tenants that Reabsorb or roll to Options are not displayed.</v>
          </cell>
        </row>
        <row r="143">
          <cell r="F143" t="str">
            <v>*Tenants of 0 SF or that do not impact occupancy are not displayed</v>
          </cell>
        </row>
        <row r="144">
          <cell r="F144" t="str">
            <v>*Tenants of 0 SF or that do not impact occupancy are not displayed</v>
          </cell>
        </row>
        <row r="145">
          <cell r="F145" t="str">
            <v>*Tenants of 0 SF or that do not impact occupancy are not displayed</v>
          </cell>
        </row>
        <row r="151">
          <cell r="AM151">
            <v>4244161.3699999992</v>
          </cell>
        </row>
      </sheetData>
      <sheetData sheetId="34">
        <row r="1"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>
            <v>22</v>
          </cell>
          <cell r="X1">
            <v>23</v>
          </cell>
          <cell r="Y1">
            <v>24</v>
          </cell>
          <cell r="Z1">
            <v>25</v>
          </cell>
          <cell r="AA1">
            <v>26</v>
          </cell>
          <cell r="AB1">
            <v>27</v>
          </cell>
          <cell r="AC1">
            <v>28</v>
          </cell>
          <cell r="AD1">
            <v>29</v>
          </cell>
          <cell r="AE1">
            <v>30</v>
          </cell>
          <cell r="AF1">
            <v>31</v>
          </cell>
          <cell r="AG1">
            <v>32</v>
          </cell>
          <cell r="AH1">
            <v>33</v>
          </cell>
          <cell r="AI1">
            <v>34</v>
          </cell>
          <cell r="AJ1">
            <v>35</v>
          </cell>
          <cell r="AK1">
            <v>36</v>
          </cell>
          <cell r="AL1">
            <v>37</v>
          </cell>
          <cell r="AM1">
            <v>38</v>
          </cell>
          <cell r="AN1">
            <v>39</v>
          </cell>
          <cell r="AO1">
            <v>40</v>
          </cell>
          <cell r="AP1">
            <v>41</v>
          </cell>
          <cell r="AQ1">
            <v>42</v>
          </cell>
          <cell r="AR1">
            <v>43</v>
          </cell>
          <cell r="AS1">
            <v>44</v>
          </cell>
          <cell r="AT1">
            <v>45</v>
          </cell>
          <cell r="AU1">
            <v>46</v>
          </cell>
          <cell r="AV1">
            <v>47</v>
          </cell>
          <cell r="AW1">
            <v>48</v>
          </cell>
          <cell r="AX1">
            <v>49</v>
          </cell>
          <cell r="AY1">
            <v>50</v>
          </cell>
          <cell r="AZ1">
            <v>51</v>
          </cell>
          <cell r="BA1">
            <v>52</v>
          </cell>
          <cell r="BB1">
            <v>53</v>
          </cell>
          <cell r="BC1">
            <v>54</v>
          </cell>
          <cell r="BD1">
            <v>55</v>
          </cell>
          <cell r="BE1">
            <v>56</v>
          </cell>
          <cell r="BF1">
            <v>57</v>
          </cell>
          <cell r="BG1">
            <v>58</v>
          </cell>
          <cell r="BH1">
            <v>59</v>
          </cell>
          <cell r="BI1">
            <v>60</v>
          </cell>
          <cell r="BJ1">
            <v>61</v>
          </cell>
          <cell r="BK1">
            <v>62</v>
          </cell>
          <cell r="BL1">
            <v>63</v>
          </cell>
          <cell r="BM1">
            <v>64</v>
          </cell>
          <cell r="BN1">
            <v>65</v>
          </cell>
          <cell r="BO1">
            <v>66</v>
          </cell>
          <cell r="BP1">
            <v>67</v>
          </cell>
          <cell r="BQ1">
            <v>68</v>
          </cell>
          <cell r="BR1">
            <v>69</v>
          </cell>
          <cell r="BS1">
            <v>70</v>
          </cell>
          <cell r="BT1">
            <v>71</v>
          </cell>
          <cell r="BU1">
            <v>72</v>
          </cell>
          <cell r="BV1">
            <v>73</v>
          </cell>
          <cell r="BW1">
            <v>74</v>
          </cell>
          <cell r="BX1">
            <v>75</v>
          </cell>
          <cell r="BY1">
            <v>76</v>
          </cell>
          <cell r="BZ1">
            <v>77</v>
          </cell>
          <cell r="CA1">
            <v>78</v>
          </cell>
          <cell r="CB1">
            <v>79</v>
          </cell>
          <cell r="CC1">
            <v>80</v>
          </cell>
          <cell r="CD1">
            <v>81</v>
          </cell>
          <cell r="CE1">
            <v>82</v>
          </cell>
          <cell r="CF1">
            <v>83</v>
          </cell>
          <cell r="CG1">
            <v>84</v>
          </cell>
          <cell r="CH1">
            <v>85</v>
          </cell>
          <cell r="CI1">
            <v>86</v>
          </cell>
          <cell r="CJ1">
            <v>87</v>
          </cell>
          <cell r="CK1">
            <v>88</v>
          </cell>
          <cell r="CL1">
            <v>89</v>
          </cell>
          <cell r="CM1">
            <v>90</v>
          </cell>
          <cell r="CN1">
            <v>91</v>
          </cell>
          <cell r="CO1">
            <v>92</v>
          </cell>
          <cell r="CP1">
            <v>93</v>
          </cell>
          <cell r="CQ1">
            <v>94</v>
          </cell>
          <cell r="CR1">
            <v>95</v>
          </cell>
          <cell r="CS1">
            <v>96</v>
          </cell>
          <cell r="CT1">
            <v>97</v>
          </cell>
          <cell r="CU1">
            <v>98</v>
          </cell>
          <cell r="CV1">
            <v>99</v>
          </cell>
          <cell r="CW1">
            <v>100</v>
          </cell>
          <cell r="CX1">
            <v>101</v>
          </cell>
          <cell r="CY1">
            <v>102</v>
          </cell>
          <cell r="CZ1">
            <v>103</v>
          </cell>
          <cell r="DA1">
            <v>104</v>
          </cell>
          <cell r="DB1">
            <v>105</v>
          </cell>
          <cell r="DC1">
            <v>106</v>
          </cell>
          <cell r="DD1">
            <v>107</v>
          </cell>
          <cell r="DE1">
            <v>108</v>
          </cell>
          <cell r="DF1">
            <v>109</v>
          </cell>
          <cell r="DG1">
            <v>110</v>
          </cell>
          <cell r="DH1">
            <v>111</v>
          </cell>
          <cell r="DI1">
            <v>112</v>
          </cell>
          <cell r="DJ1">
            <v>113</v>
          </cell>
          <cell r="DK1">
            <v>114</v>
          </cell>
          <cell r="DL1">
            <v>115</v>
          </cell>
          <cell r="DM1">
            <v>116</v>
          </cell>
          <cell r="DN1">
            <v>117</v>
          </cell>
          <cell r="DO1">
            <v>118</v>
          </cell>
          <cell r="DP1">
            <v>119</v>
          </cell>
          <cell r="DQ1">
            <v>120</v>
          </cell>
          <cell r="DR1">
            <v>121</v>
          </cell>
          <cell r="DS1">
            <v>122</v>
          </cell>
          <cell r="DT1">
            <v>123</v>
          </cell>
          <cell r="DU1">
            <v>124</v>
          </cell>
          <cell r="DV1">
            <v>125</v>
          </cell>
          <cell r="DW1">
            <v>126</v>
          </cell>
          <cell r="DX1">
            <v>127</v>
          </cell>
          <cell r="DY1">
            <v>128</v>
          </cell>
          <cell r="DZ1">
            <v>129</v>
          </cell>
          <cell r="EA1">
            <v>130</v>
          </cell>
          <cell r="EB1">
            <v>131</v>
          </cell>
          <cell r="EC1">
            <v>132</v>
          </cell>
          <cell r="ED1">
            <v>133</v>
          </cell>
          <cell r="EE1">
            <v>134</v>
          </cell>
          <cell r="EF1">
            <v>135</v>
          </cell>
          <cell r="EG1">
            <v>136</v>
          </cell>
          <cell r="EH1">
            <v>137</v>
          </cell>
          <cell r="EI1">
            <v>138</v>
          </cell>
          <cell r="EJ1">
            <v>139</v>
          </cell>
          <cell r="EK1">
            <v>140</v>
          </cell>
          <cell r="EL1">
            <v>141</v>
          </cell>
          <cell r="EM1">
            <v>142</v>
          </cell>
          <cell r="EN1">
            <v>143</v>
          </cell>
          <cell r="EO1">
            <v>144</v>
          </cell>
          <cell r="EP1">
            <v>145</v>
          </cell>
          <cell r="EQ1">
            <v>146</v>
          </cell>
          <cell r="ER1">
            <v>147</v>
          </cell>
          <cell r="ES1">
            <v>148</v>
          </cell>
          <cell r="ET1">
            <v>149</v>
          </cell>
          <cell r="EU1">
            <v>150</v>
          </cell>
          <cell r="EV1">
            <v>151</v>
          </cell>
          <cell r="EW1">
            <v>152</v>
          </cell>
          <cell r="EX1">
            <v>153</v>
          </cell>
          <cell r="EY1">
            <v>154</v>
          </cell>
          <cell r="EZ1">
            <v>155</v>
          </cell>
          <cell r="FA1">
            <v>156</v>
          </cell>
          <cell r="FB1">
            <v>157</v>
          </cell>
          <cell r="FC1">
            <v>158</v>
          </cell>
          <cell r="FD1">
            <v>159</v>
          </cell>
          <cell r="FE1">
            <v>160</v>
          </cell>
          <cell r="FF1">
            <v>161</v>
          </cell>
          <cell r="FG1">
            <v>162</v>
          </cell>
          <cell r="FH1">
            <v>163</v>
          </cell>
          <cell r="FI1">
            <v>164</v>
          </cell>
          <cell r="FJ1">
            <v>165</v>
          </cell>
          <cell r="FK1">
            <v>166</v>
          </cell>
          <cell r="FL1">
            <v>167</v>
          </cell>
          <cell r="FM1">
            <v>168</v>
          </cell>
          <cell r="FN1">
            <v>169</v>
          </cell>
          <cell r="FO1">
            <v>170</v>
          </cell>
          <cell r="FP1">
            <v>171</v>
          </cell>
          <cell r="FQ1">
            <v>172</v>
          </cell>
          <cell r="FR1">
            <v>173</v>
          </cell>
          <cell r="FS1">
            <v>174</v>
          </cell>
          <cell r="FT1">
            <v>175</v>
          </cell>
          <cell r="FU1">
            <v>176</v>
          </cell>
          <cell r="FV1">
            <v>177</v>
          </cell>
          <cell r="FW1">
            <v>178</v>
          </cell>
          <cell r="FX1">
            <v>179</v>
          </cell>
          <cell r="FY1">
            <v>180</v>
          </cell>
          <cell r="FZ1">
            <v>181</v>
          </cell>
          <cell r="GA1">
            <v>182</v>
          </cell>
          <cell r="GB1">
            <v>183</v>
          </cell>
          <cell r="GC1">
            <v>184</v>
          </cell>
          <cell r="GD1">
            <v>185</v>
          </cell>
          <cell r="GE1">
            <v>186</v>
          </cell>
          <cell r="GF1">
            <v>187</v>
          </cell>
          <cell r="GG1">
            <v>188</v>
          </cell>
          <cell r="GH1">
            <v>189</v>
          </cell>
          <cell r="GI1">
            <v>190</v>
          </cell>
          <cell r="GJ1">
            <v>191</v>
          </cell>
          <cell r="GK1">
            <v>192</v>
          </cell>
          <cell r="GL1">
            <v>193</v>
          </cell>
          <cell r="GM1">
            <v>194</v>
          </cell>
          <cell r="GN1">
            <v>195</v>
          </cell>
          <cell r="GO1">
            <v>196</v>
          </cell>
          <cell r="GP1">
            <v>197</v>
          </cell>
          <cell r="GQ1">
            <v>198</v>
          </cell>
          <cell r="GR1">
            <v>199</v>
          </cell>
          <cell r="GS1">
            <v>200</v>
          </cell>
          <cell r="GT1">
            <v>201</v>
          </cell>
          <cell r="GU1">
            <v>202</v>
          </cell>
          <cell r="GV1">
            <v>203</v>
          </cell>
          <cell r="GW1">
            <v>204</v>
          </cell>
          <cell r="GX1">
            <v>205</v>
          </cell>
          <cell r="GY1">
            <v>206</v>
          </cell>
          <cell r="GZ1">
            <v>207</v>
          </cell>
          <cell r="HA1">
            <v>208</v>
          </cell>
          <cell r="HB1">
            <v>209</v>
          </cell>
          <cell r="HC1">
            <v>210</v>
          </cell>
          <cell r="HD1">
            <v>211</v>
          </cell>
          <cell r="HE1">
            <v>212</v>
          </cell>
          <cell r="HF1">
            <v>213</v>
          </cell>
          <cell r="HG1">
            <v>214</v>
          </cell>
          <cell r="HH1">
            <v>215</v>
          </cell>
          <cell r="HI1">
            <v>216</v>
          </cell>
          <cell r="HJ1">
            <v>217</v>
          </cell>
          <cell r="HK1">
            <v>218</v>
          </cell>
          <cell r="HL1">
            <v>219</v>
          </cell>
          <cell r="HM1">
            <v>220</v>
          </cell>
          <cell r="HN1">
            <v>221</v>
          </cell>
          <cell r="HO1">
            <v>222</v>
          </cell>
          <cell r="HP1">
            <v>223</v>
          </cell>
          <cell r="HQ1">
            <v>224</v>
          </cell>
          <cell r="HR1">
            <v>225</v>
          </cell>
          <cell r="HS1">
            <v>226</v>
          </cell>
          <cell r="HT1">
            <v>227</v>
          </cell>
          <cell r="HU1">
            <v>228</v>
          </cell>
          <cell r="HV1">
            <v>229</v>
          </cell>
          <cell r="HW1">
            <v>230</v>
          </cell>
          <cell r="HX1">
            <v>231</v>
          </cell>
          <cell r="HY1">
            <v>232</v>
          </cell>
          <cell r="HZ1">
            <v>233</v>
          </cell>
          <cell r="IA1">
            <v>234</v>
          </cell>
          <cell r="IB1">
            <v>235</v>
          </cell>
          <cell r="IC1">
            <v>236</v>
          </cell>
          <cell r="ID1">
            <v>237</v>
          </cell>
          <cell r="IE1">
            <v>238</v>
          </cell>
          <cell r="IF1">
            <v>239</v>
          </cell>
          <cell r="IG1">
            <v>240</v>
          </cell>
          <cell r="IH1">
            <v>241</v>
          </cell>
          <cell r="II1">
            <v>242</v>
          </cell>
          <cell r="IJ1">
            <v>243</v>
          </cell>
          <cell r="IK1">
            <v>244</v>
          </cell>
          <cell r="IL1">
            <v>245</v>
          </cell>
          <cell r="IM1">
            <v>246</v>
          </cell>
          <cell r="IN1">
            <v>247</v>
          </cell>
          <cell r="IO1">
            <v>248</v>
          </cell>
          <cell r="IP1">
            <v>249</v>
          </cell>
          <cell r="IQ1">
            <v>250</v>
          </cell>
          <cell r="IR1">
            <v>251</v>
          </cell>
          <cell r="IS1">
            <v>252</v>
          </cell>
          <cell r="IT1">
            <v>253</v>
          </cell>
          <cell r="IU1">
            <v>254</v>
          </cell>
          <cell r="IV1">
            <v>255</v>
          </cell>
          <cell r="IW1">
            <v>256</v>
          </cell>
          <cell r="IX1">
            <v>257</v>
          </cell>
          <cell r="IY1">
            <v>258</v>
          </cell>
          <cell r="IZ1">
            <v>259</v>
          </cell>
          <cell r="JA1">
            <v>260</v>
          </cell>
          <cell r="JB1">
            <v>261</v>
          </cell>
          <cell r="JC1">
            <v>262</v>
          </cell>
          <cell r="JD1">
            <v>263</v>
          </cell>
          <cell r="JE1">
            <v>264</v>
          </cell>
          <cell r="JF1">
            <v>265</v>
          </cell>
          <cell r="JG1">
            <v>266</v>
          </cell>
          <cell r="JH1">
            <v>267</v>
          </cell>
          <cell r="JI1">
            <v>268</v>
          </cell>
          <cell r="JJ1">
            <v>269</v>
          </cell>
          <cell r="JK1">
            <v>270</v>
          </cell>
          <cell r="JL1">
            <v>271</v>
          </cell>
          <cell r="JM1">
            <v>272</v>
          </cell>
          <cell r="JN1">
            <v>273</v>
          </cell>
          <cell r="JO1">
            <v>274</v>
          </cell>
          <cell r="JP1">
            <v>275</v>
          </cell>
          <cell r="JQ1">
            <v>276</v>
          </cell>
          <cell r="JR1">
            <v>277</v>
          </cell>
          <cell r="JS1">
            <v>278</v>
          </cell>
          <cell r="JT1">
            <v>279</v>
          </cell>
          <cell r="JU1">
            <v>280</v>
          </cell>
          <cell r="JV1">
            <v>281</v>
          </cell>
          <cell r="JW1">
            <v>282</v>
          </cell>
          <cell r="JX1">
            <v>283</v>
          </cell>
          <cell r="JY1">
            <v>284</v>
          </cell>
          <cell r="JZ1">
            <v>285</v>
          </cell>
          <cell r="KA1">
            <v>286</v>
          </cell>
          <cell r="KB1">
            <v>287</v>
          </cell>
          <cell r="KC1">
            <v>288</v>
          </cell>
          <cell r="KD1">
            <v>289</v>
          </cell>
          <cell r="KE1">
            <v>290</v>
          </cell>
          <cell r="KF1">
            <v>291</v>
          </cell>
          <cell r="KG1">
            <v>292</v>
          </cell>
          <cell r="KH1">
            <v>293</v>
          </cell>
          <cell r="KI1">
            <v>294</v>
          </cell>
          <cell r="KJ1">
            <v>295</v>
          </cell>
          <cell r="KK1">
            <v>296</v>
          </cell>
          <cell r="KL1">
            <v>297</v>
          </cell>
          <cell r="KM1">
            <v>298</v>
          </cell>
          <cell r="KN1">
            <v>299</v>
          </cell>
          <cell r="KO1">
            <v>300</v>
          </cell>
          <cell r="KP1">
            <v>301</v>
          </cell>
          <cell r="KQ1">
            <v>302</v>
          </cell>
          <cell r="KR1">
            <v>303</v>
          </cell>
          <cell r="KS1">
            <v>304</v>
          </cell>
          <cell r="KT1">
            <v>305</v>
          </cell>
          <cell r="KU1">
            <v>306</v>
          </cell>
          <cell r="KV1">
            <v>307</v>
          </cell>
          <cell r="KW1">
            <v>308</v>
          </cell>
          <cell r="KX1">
            <v>309</v>
          </cell>
          <cell r="KY1">
            <v>310</v>
          </cell>
          <cell r="KZ1">
            <v>311</v>
          </cell>
          <cell r="LA1">
            <v>312</v>
          </cell>
          <cell r="LB1">
            <v>313</v>
          </cell>
          <cell r="LC1">
            <v>314</v>
          </cell>
          <cell r="LD1">
            <v>315</v>
          </cell>
          <cell r="LE1">
            <v>316</v>
          </cell>
          <cell r="LF1">
            <v>317</v>
          </cell>
          <cell r="LG1">
            <v>318</v>
          </cell>
          <cell r="LH1">
            <v>319</v>
          </cell>
          <cell r="LI1">
            <v>320</v>
          </cell>
          <cell r="LJ1">
            <v>321</v>
          </cell>
          <cell r="LK1">
            <v>322</v>
          </cell>
          <cell r="LL1">
            <v>323</v>
          </cell>
          <cell r="LM1">
            <v>324</v>
          </cell>
          <cell r="LN1">
            <v>325</v>
          </cell>
          <cell r="LO1">
            <v>326</v>
          </cell>
          <cell r="LP1">
            <v>327</v>
          </cell>
          <cell r="LQ1">
            <v>328</v>
          </cell>
          <cell r="LR1">
            <v>329</v>
          </cell>
          <cell r="LS1">
            <v>330</v>
          </cell>
          <cell r="LT1">
            <v>331</v>
          </cell>
          <cell r="LU1">
            <v>332</v>
          </cell>
          <cell r="LV1">
            <v>333</v>
          </cell>
          <cell r="LW1">
            <v>334</v>
          </cell>
          <cell r="LX1">
            <v>335</v>
          </cell>
          <cell r="LY1">
            <v>336</v>
          </cell>
          <cell r="LZ1">
            <v>337</v>
          </cell>
          <cell r="MA1">
            <v>338</v>
          </cell>
          <cell r="MB1">
            <v>339</v>
          </cell>
          <cell r="MC1">
            <v>340</v>
          </cell>
          <cell r="MD1">
            <v>341</v>
          </cell>
          <cell r="ME1">
            <v>342</v>
          </cell>
          <cell r="MF1">
            <v>343</v>
          </cell>
          <cell r="MG1">
            <v>344</v>
          </cell>
          <cell r="MH1">
            <v>345</v>
          </cell>
          <cell r="MI1">
            <v>346</v>
          </cell>
          <cell r="MJ1">
            <v>347</v>
          </cell>
          <cell r="MK1">
            <v>348</v>
          </cell>
          <cell r="ML1">
            <v>349</v>
          </cell>
          <cell r="MM1">
            <v>350</v>
          </cell>
          <cell r="MN1">
            <v>351</v>
          </cell>
          <cell r="MO1">
            <v>352</v>
          </cell>
          <cell r="MP1">
            <v>353</v>
          </cell>
          <cell r="MQ1">
            <v>354</v>
          </cell>
          <cell r="MR1">
            <v>355</v>
          </cell>
          <cell r="MS1">
            <v>356</v>
          </cell>
          <cell r="MT1">
            <v>357</v>
          </cell>
          <cell r="MU1">
            <v>358</v>
          </cell>
          <cell r="MV1">
            <v>359</v>
          </cell>
          <cell r="MW1">
            <v>360</v>
          </cell>
          <cell r="MX1">
            <v>361</v>
          </cell>
          <cell r="MY1">
            <v>362</v>
          </cell>
          <cell r="MZ1">
            <v>363</v>
          </cell>
          <cell r="NA1">
            <v>364</v>
          </cell>
          <cell r="NB1">
            <v>365</v>
          </cell>
          <cell r="NC1">
            <v>366</v>
          </cell>
          <cell r="ND1">
            <v>367</v>
          </cell>
          <cell r="NE1">
            <v>368</v>
          </cell>
          <cell r="NF1">
            <v>369</v>
          </cell>
          <cell r="NG1">
            <v>370</v>
          </cell>
          <cell r="NH1">
            <v>371</v>
          </cell>
          <cell r="NI1">
            <v>372</v>
          </cell>
          <cell r="NJ1">
            <v>373</v>
          </cell>
          <cell r="NK1">
            <v>374</v>
          </cell>
          <cell r="NL1">
            <v>375</v>
          </cell>
          <cell r="NM1">
            <v>376</v>
          </cell>
          <cell r="NN1">
            <v>377</v>
          </cell>
          <cell r="NO1">
            <v>378</v>
          </cell>
          <cell r="NP1">
            <v>379</v>
          </cell>
          <cell r="NQ1">
            <v>380</v>
          </cell>
          <cell r="NR1">
            <v>381</v>
          </cell>
          <cell r="NS1">
            <v>382</v>
          </cell>
          <cell r="NT1">
            <v>383</v>
          </cell>
          <cell r="NU1">
            <v>384</v>
          </cell>
          <cell r="NV1">
            <v>385</v>
          </cell>
          <cell r="NW1">
            <v>386</v>
          </cell>
          <cell r="NX1">
            <v>387</v>
          </cell>
          <cell r="NY1">
            <v>388</v>
          </cell>
          <cell r="NZ1">
            <v>389</v>
          </cell>
          <cell r="OA1">
            <v>390</v>
          </cell>
          <cell r="OB1">
            <v>391</v>
          </cell>
          <cell r="OC1">
            <v>392</v>
          </cell>
          <cell r="OD1">
            <v>393</v>
          </cell>
          <cell r="OE1">
            <v>394</v>
          </cell>
          <cell r="OF1">
            <v>395</v>
          </cell>
          <cell r="OG1">
            <v>396</v>
          </cell>
          <cell r="OH1">
            <v>397</v>
          </cell>
          <cell r="OI1">
            <v>398</v>
          </cell>
          <cell r="OJ1">
            <v>399</v>
          </cell>
          <cell r="OK1">
            <v>400</v>
          </cell>
          <cell r="OL1">
            <v>401</v>
          </cell>
          <cell r="OM1">
            <v>402</v>
          </cell>
          <cell r="ON1">
            <v>403</v>
          </cell>
          <cell r="OO1">
            <v>404</v>
          </cell>
          <cell r="OP1">
            <v>405</v>
          </cell>
          <cell r="OQ1">
            <v>406</v>
          </cell>
          <cell r="OR1">
            <v>407</v>
          </cell>
          <cell r="OS1">
            <v>408</v>
          </cell>
          <cell r="OT1">
            <v>409</v>
          </cell>
          <cell r="OU1">
            <v>410</v>
          </cell>
          <cell r="OV1">
            <v>411</v>
          </cell>
          <cell r="OW1">
            <v>412</v>
          </cell>
          <cell r="OX1">
            <v>413</v>
          </cell>
          <cell r="OY1">
            <v>414</v>
          </cell>
          <cell r="OZ1">
            <v>415</v>
          </cell>
          <cell r="PA1">
            <v>416</v>
          </cell>
          <cell r="PB1">
            <v>417</v>
          </cell>
          <cell r="PC1">
            <v>418</v>
          </cell>
          <cell r="PD1">
            <v>419</v>
          </cell>
          <cell r="PE1">
            <v>420</v>
          </cell>
          <cell r="PF1">
            <v>421</v>
          </cell>
          <cell r="PG1">
            <v>422</v>
          </cell>
          <cell r="PH1">
            <v>423</v>
          </cell>
          <cell r="PI1">
            <v>424</v>
          </cell>
          <cell r="PJ1">
            <v>425</v>
          </cell>
          <cell r="PK1">
            <v>426</v>
          </cell>
          <cell r="PL1">
            <v>427</v>
          </cell>
          <cell r="PM1">
            <v>428</v>
          </cell>
          <cell r="PN1">
            <v>429</v>
          </cell>
          <cell r="PO1">
            <v>430</v>
          </cell>
          <cell r="PP1">
            <v>431</v>
          </cell>
          <cell r="PQ1">
            <v>432</v>
          </cell>
          <cell r="PR1">
            <v>433</v>
          </cell>
          <cell r="PS1">
            <v>434</v>
          </cell>
          <cell r="PT1">
            <v>435</v>
          </cell>
          <cell r="PU1">
            <v>436</v>
          </cell>
          <cell r="PV1">
            <v>437</v>
          </cell>
          <cell r="PW1">
            <v>438</v>
          </cell>
          <cell r="PX1">
            <v>439</v>
          </cell>
          <cell r="PY1">
            <v>440</v>
          </cell>
          <cell r="PZ1">
            <v>441</v>
          </cell>
          <cell r="QA1">
            <v>442</v>
          </cell>
          <cell r="QB1">
            <v>443</v>
          </cell>
          <cell r="QC1">
            <v>444</v>
          </cell>
          <cell r="QD1">
            <v>445</v>
          </cell>
          <cell r="QE1">
            <v>446</v>
          </cell>
          <cell r="QF1">
            <v>447</v>
          </cell>
          <cell r="QG1">
            <v>448</v>
          </cell>
          <cell r="QH1">
            <v>449</v>
          </cell>
          <cell r="QI1">
            <v>450</v>
          </cell>
          <cell r="QJ1">
            <v>451</v>
          </cell>
          <cell r="QK1">
            <v>452</v>
          </cell>
          <cell r="QL1">
            <v>453</v>
          </cell>
          <cell r="QM1">
            <v>454</v>
          </cell>
          <cell r="QN1">
            <v>455</v>
          </cell>
          <cell r="QO1">
            <v>456</v>
          </cell>
          <cell r="QP1">
            <v>457</v>
          </cell>
          <cell r="QQ1">
            <v>458</v>
          </cell>
          <cell r="QR1">
            <v>459</v>
          </cell>
          <cell r="QS1">
            <v>460</v>
          </cell>
          <cell r="QT1">
            <v>461</v>
          </cell>
          <cell r="QU1">
            <v>462</v>
          </cell>
          <cell r="QV1">
            <v>463</v>
          </cell>
          <cell r="QW1">
            <v>464</v>
          </cell>
          <cell r="QX1">
            <v>465</v>
          </cell>
          <cell r="QY1">
            <v>466</v>
          </cell>
          <cell r="QZ1">
            <v>467</v>
          </cell>
          <cell r="RA1">
            <v>468</v>
          </cell>
          <cell r="RB1">
            <v>469</v>
          </cell>
          <cell r="RC1">
            <v>470</v>
          </cell>
          <cell r="RD1">
            <v>471</v>
          </cell>
          <cell r="RE1">
            <v>472</v>
          </cell>
          <cell r="RF1">
            <v>473</v>
          </cell>
          <cell r="RG1">
            <v>474</v>
          </cell>
          <cell r="RH1">
            <v>475</v>
          </cell>
          <cell r="RI1">
            <v>476</v>
          </cell>
          <cell r="RJ1">
            <v>477</v>
          </cell>
          <cell r="RK1">
            <v>478</v>
          </cell>
          <cell r="RL1">
            <v>479</v>
          </cell>
          <cell r="RM1">
            <v>480</v>
          </cell>
          <cell r="RN1">
            <v>481</v>
          </cell>
          <cell r="RO1">
            <v>482</v>
          </cell>
        </row>
        <row r="4">
          <cell r="E4" t="str">
            <v>Realogic Tools Portfolio</v>
          </cell>
          <cell r="AH4" t="str">
            <v>BASE RENT</v>
          </cell>
          <cell r="BG4" t="str">
            <v>CHANGING BASE RENT</v>
          </cell>
          <cell r="CF4" t="str">
            <v>CUMULATIVE RENT STEPS</v>
          </cell>
          <cell r="DA4" t="str">
            <v>RENT ABATEMENTS</v>
          </cell>
          <cell r="DZ4" t="str">
            <v>DETAILED ABATEMENTS</v>
          </cell>
          <cell r="EV4" t="str">
            <v>TENANT IMPROVEMENTS</v>
          </cell>
          <cell r="FR4" t="str">
            <v>LEASING COMMISSIONS</v>
          </cell>
          <cell r="GC4" t="str">
            <v>DOWNTIME</v>
          </cell>
          <cell r="GN4" t="str">
            <v>RENEWAL PROBABILITY</v>
          </cell>
          <cell r="HY4" t="str">
            <v>GROWTH RATES</v>
          </cell>
        </row>
        <row r="5">
          <cell r="E5" t="str">
            <v>Base Case</v>
          </cell>
        </row>
        <row r="6">
          <cell r="E6" t="str">
            <v>Portfolio Market Leasing Assumptions</v>
          </cell>
        </row>
        <row r="8">
          <cell r="IA8" t="str">
            <v>Early Year Months</v>
          </cell>
          <cell r="IB8">
            <v>6</v>
          </cell>
        </row>
        <row r="9">
          <cell r="IA9" t="str">
            <v>Later Year Months</v>
          </cell>
          <cell r="IB9">
            <v>6</v>
          </cell>
        </row>
        <row r="11">
          <cell r="E11" t="str">
            <v>GENERAL</v>
          </cell>
          <cell r="L11" t="str">
            <v>BASE RENT</v>
          </cell>
          <cell r="AI11" t="str">
            <v>CHANGING BASE RENT</v>
          </cell>
          <cell r="BH11" t="str">
            <v>CUMULATIVE RENT STEPS</v>
          </cell>
          <cell r="CG11" t="str">
            <v>RENT ABATEMENTS (in months)</v>
          </cell>
          <cell r="DB11" t="str">
            <v>DETAILED ABATEMENTS</v>
          </cell>
          <cell r="EA11" t="str">
            <v>TENANT IMPROVEMENTS</v>
          </cell>
          <cell r="EW11" t="str">
            <v>LEASING COMMISSIONS</v>
          </cell>
          <cell r="FS11" t="str">
            <v>DOWNTIME (in months)</v>
          </cell>
          <cell r="GD11" t="str">
            <v>RENEWAL PROBABILITY</v>
          </cell>
          <cell r="GO11" t="str">
            <v>GROWTH RATES</v>
          </cell>
        </row>
        <row r="12">
          <cell r="I12" t="str">
            <v>Term</v>
          </cell>
          <cell r="L12" t="str">
            <v>Year 1</v>
          </cell>
          <cell r="N12" t="str">
            <v>Year 2</v>
          </cell>
          <cell r="P12" t="str">
            <v>Year 3</v>
          </cell>
          <cell r="R12" t="str">
            <v>Year 4</v>
          </cell>
          <cell r="T12" t="str">
            <v>Year 5</v>
          </cell>
          <cell r="V12" t="str">
            <v>Year 6</v>
          </cell>
          <cell r="X12" t="str">
            <v>Year 7</v>
          </cell>
          <cell r="Z12" t="str">
            <v>Year 8</v>
          </cell>
          <cell r="AB12" t="str">
            <v>Year 9</v>
          </cell>
          <cell r="AD12" t="str">
            <v>Year 10</v>
          </cell>
          <cell r="AF12" t="str">
            <v>MLA</v>
          </cell>
          <cell r="AG12" t="str">
            <v>Rent</v>
          </cell>
          <cell r="AI12" t="str">
            <v>Rent 1</v>
          </cell>
          <cell r="AK12" t="str">
            <v>Rent 2</v>
          </cell>
          <cell r="AM12" t="str">
            <v>Rent 3</v>
          </cell>
          <cell r="AO12" t="str">
            <v>Rent 4</v>
          </cell>
          <cell r="AQ12" t="str">
            <v>Rent 5</v>
          </cell>
          <cell r="AS12" t="str">
            <v>Rent 6</v>
          </cell>
          <cell r="AU12" t="str">
            <v>Rent 7</v>
          </cell>
          <cell r="AW12" t="str">
            <v>Rent 8</v>
          </cell>
          <cell r="AY12" t="str">
            <v>Rent 9</v>
          </cell>
          <cell r="BA12" t="str">
            <v>Rent 10</v>
          </cell>
          <cell r="BC12" t="str">
            <v>Rent 11</v>
          </cell>
          <cell r="BE12" t="str">
            <v>Rent 12</v>
          </cell>
          <cell r="BH12" t="str">
            <v>Step 1</v>
          </cell>
          <cell r="BJ12" t="str">
            <v>Step 2</v>
          </cell>
          <cell r="BL12" t="str">
            <v>Step 3</v>
          </cell>
          <cell r="BN12" t="str">
            <v>Step 4</v>
          </cell>
          <cell r="BP12" t="str">
            <v>Step 5</v>
          </cell>
          <cell r="BR12" t="str">
            <v>Step 6</v>
          </cell>
          <cell r="BT12" t="str">
            <v>Step 7</v>
          </cell>
          <cell r="BV12" t="str">
            <v>Step 8</v>
          </cell>
          <cell r="BX12" t="str">
            <v>Step 9</v>
          </cell>
          <cell r="BZ12" t="str">
            <v>Step 10</v>
          </cell>
          <cell r="CB12" t="str">
            <v>Step 11</v>
          </cell>
          <cell r="CD12" t="str">
            <v>Step 12</v>
          </cell>
          <cell r="CG12" t="str">
            <v>Year 1</v>
          </cell>
          <cell r="CI12" t="str">
            <v>Year 2</v>
          </cell>
          <cell r="CK12" t="str">
            <v>Year 3</v>
          </cell>
          <cell r="CM12" t="str">
            <v>Year 4</v>
          </cell>
          <cell r="CO12" t="str">
            <v>Year 5</v>
          </cell>
          <cell r="CQ12" t="str">
            <v>Year 6</v>
          </cell>
          <cell r="CS12" t="str">
            <v>Year 7</v>
          </cell>
          <cell r="CU12" t="str">
            <v>Year 8</v>
          </cell>
          <cell r="CW12" t="str">
            <v>Year 9</v>
          </cell>
          <cell r="CY12" t="str">
            <v>Year 10</v>
          </cell>
          <cell r="DB12" t="str">
            <v>Step 1</v>
          </cell>
          <cell r="DD12" t="str">
            <v>Step 2</v>
          </cell>
          <cell r="DF12" t="str">
            <v>Step 3</v>
          </cell>
          <cell r="DH12" t="str">
            <v>Step 4</v>
          </cell>
          <cell r="DJ12" t="str">
            <v>Step 5</v>
          </cell>
          <cell r="DL12" t="str">
            <v>Step 6</v>
          </cell>
          <cell r="DN12" t="str">
            <v>Step 7</v>
          </cell>
          <cell r="DP12" t="str">
            <v>Step 8</v>
          </cell>
          <cell r="DR12" t="str">
            <v>Step 9</v>
          </cell>
          <cell r="DT12" t="str">
            <v>Step 10</v>
          </cell>
          <cell r="DV12" t="str">
            <v>Step 11</v>
          </cell>
          <cell r="DX12" t="str">
            <v>Step 12</v>
          </cell>
          <cell r="EB12" t="str">
            <v>Year 1</v>
          </cell>
          <cell r="ED12" t="str">
            <v>Year 2</v>
          </cell>
          <cell r="EF12" t="str">
            <v>Year 3</v>
          </cell>
          <cell r="EH12" t="str">
            <v>Year 4</v>
          </cell>
          <cell r="EJ12" t="str">
            <v>Year 5</v>
          </cell>
          <cell r="EL12" t="str">
            <v>Year 6</v>
          </cell>
          <cell r="EN12" t="str">
            <v>Year 7</v>
          </cell>
          <cell r="EP12" t="str">
            <v>Year 8</v>
          </cell>
          <cell r="ER12" t="str">
            <v>Year 9</v>
          </cell>
          <cell r="ET12" t="str">
            <v>Year 10</v>
          </cell>
          <cell r="EX12" t="str">
            <v>Year 1</v>
          </cell>
          <cell r="EZ12" t="str">
            <v>Year 2</v>
          </cell>
          <cell r="FB12" t="str">
            <v>Year 3</v>
          </cell>
          <cell r="FD12" t="str">
            <v>Year 4</v>
          </cell>
          <cell r="FF12" t="str">
            <v>Year 5</v>
          </cell>
          <cell r="FH12" t="str">
            <v>Year 6</v>
          </cell>
          <cell r="FJ12" t="str">
            <v>Year 7</v>
          </cell>
          <cell r="FL12" t="str">
            <v>Year 8</v>
          </cell>
          <cell r="FN12" t="str">
            <v>Year 9</v>
          </cell>
          <cell r="FP12" t="str">
            <v>Year 10</v>
          </cell>
          <cell r="FS12" t="str">
            <v>Year 1</v>
          </cell>
          <cell r="FT12" t="str">
            <v>Year 2</v>
          </cell>
          <cell r="FU12" t="str">
            <v>Year 3</v>
          </cell>
          <cell r="FV12" t="str">
            <v>Year 4</v>
          </cell>
          <cell r="FW12" t="str">
            <v>Year 5</v>
          </cell>
          <cell r="FX12" t="str">
            <v>Year 6</v>
          </cell>
          <cell r="FY12" t="str">
            <v>Year 7</v>
          </cell>
          <cell r="FZ12" t="str">
            <v>Year 8</v>
          </cell>
          <cell r="GA12" t="str">
            <v>Year 9</v>
          </cell>
          <cell r="GB12" t="str">
            <v>Year 10</v>
          </cell>
          <cell r="GD12" t="str">
            <v>Year 1</v>
          </cell>
          <cell r="GE12" t="str">
            <v>Year 2</v>
          </cell>
          <cell r="GF12" t="str">
            <v>Year 3</v>
          </cell>
          <cell r="GG12" t="str">
            <v>Year 4</v>
          </cell>
          <cell r="GH12" t="str">
            <v>Year 5</v>
          </cell>
          <cell r="GI12" t="str">
            <v>Year 6</v>
          </cell>
          <cell r="GJ12" t="str">
            <v>Year 7</v>
          </cell>
          <cell r="GK12" t="str">
            <v>Year 8</v>
          </cell>
          <cell r="GL12" t="str">
            <v>Year 9</v>
          </cell>
          <cell r="GM12" t="str">
            <v>Year 10</v>
          </cell>
          <cell r="GO12" t="str">
            <v>General</v>
          </cell>
          <cell r="GX12" t="str">
            <v>Expense</v>
          </cell>
          <cell r="HG12" t="str">
            <v>Base Rent (Based on Wtd. Avg.)</v>
          </cell>
          <cell r="HP12" t="str">
            <v>Tenant Improvements (Based on Wtd. Avg.)</v>
          </cell>
          <cell r="IA12" t="str">
            <v>Market Rent</v>
          </cell>
        </row>
        <row r="13">
          <cell r="C13" t="str">
            <v>Total SF</v>
          </cell>
          <cell r="D13" t="str">
            <v>1401 (1) vs. 80M (0)</v>
          </cell>
          <cell r="E13" t="str">
            <v>Building Name</v>
          </cell>
          <cell r="F13" t="str">
            <v>Analysis Start</v>
          </cell>
          <cell r="G13" t="str">
            <v>First Year End</v>
          </cell>
          <cell r="H13" t="str">
            <v>MLA Name</v>
          </cell>
          <cell r="I13" t="str">
            <v>(in months)</v>
          </cell>
          <cell r="J13" t="str">
            <v>Initial SF</v>
          </cell>
          <cell r="K13" t="str">
            <v>Other SF</v>
          </cell>
          <cell r="L13" t="str">
            <v>New</v>
          </cell>
          <cell r="M13" t="str">
            <v>Renew</v>
          </cell>
          <cell r="N13" t="str">
            <v>New</v>
          </cell>
          <cell r="O13" t="str">
            <v>Renew</v>
          </cell>
          <cell r="P13" t="str">
            <v>New</v>
          </cell>
          <cell r="Q13" t="str">
            <v>Renew</v>
          </cell>
          <cell r="R13" t="str">
            <v>New</v>
          </cell>
          <cell r="S13" t="str">
            <v>Renew</v>
          </cell>
          <cell r="T13" t="str">
            <v>New</v>
          </cell>
          <cell r="U13" t="str">
            <v>Renew</v>
          </cell>
          <cell r="V13" t="str">
            <v>New</v>
          </cell>
          <cell r="W13" t="str">
            <v>Renew</v>
          </cell>
          <cell r="X13" t="str">
            <v>New</v>
          </cell>
          <cell r="Y13" t="str">
            <v>Renew</v>
          </cell>
          <cell r="Z13" t="str">
            <v>New</v>
          </cell>
          <cell r="AA13" t="str">
            <v>Renew</v>
          </cell>
          <cell r="AB13" t="str">
            <v>New</v>
          </cell>
          <cell r="AC13" t="str">
            <v>Renew</v>
          </cell>
          <cell r="AD13" t="str">
            <v>New</v>
          </cell>
          <cell r="AE13" t="str">
            <v>Renew</v>
          </cell>
          <cell r="AF13" t="str">
            <v>Recoveries</v>
          </cell>
          <cell r="AG13" t="str">
            <v>Changes</v>
          </cell>
          <cell r="AI13" t="str">
            <v>Date</v>
          </cell>
          <cell r="AJ13" t="str">
            <v>Amount</v>
          </cell>
          <cell r="AK13" t="str">
            <v>Date</v>
          </cell>
          <cell r="AL13" t="str">
            <v>Amount</v>
          </cell>
          <cell r="AM13" t="str">
            <v>Date</v>
          </cell>
          <cell r="AN13" t="str">
            <v>Amount</v>
          </cell>
          <cell r="AO13" t="str">
            <v>Date</v>
          </cell>
          <cell r="AP13" t="str">
            <v>Amount</v>
          </cell>
          <cell r="AQ13" t="str">
            <v>Date</v>
          </cell>
          <cell r="AR13" t="str">
            <v>Amount</v>
          </cell>
          <cell r="AS13" t="str">
            <v>Date</v>
          </cell>
          <cell r="AT13" t="str">
            <v>Amount</v>
          </cell>
          <cell r="AU13" t="str">
            <v>Date</v>
          </cell>
          <cell r="AV13" t="str">
            <v>Amount</v>
          </cell>
          <cell r="AW13" t="str">
            <v>Date</v>
          </cell>
          <cell r="AX13" t="str">
            <v>Amount</v>
          </cell>
          <cell r="AY13" t="str">
            <v>Date</v>
          </cell>
          <cell r="AZ13" t="str">
            <v>Amount</v>
          </cell>
          <cell r="BA13" t="str">
            <v>Date</v>
          </cell>
          <cell r="BB13" t="str">
            <v>Amount</v>
          </cell>
          <cell r="BC13" t="str">
            <v>Date</v>
          </cell>
          <cell r="BD13" t="str">
            <v>Amount</v>
          </cell>
          <cell r="BE13" t="str">
            <v>Date</v>
          </cell>
          <cell r="BF13" t="str">
            <v>Amount</v>
          </cell>
          <cell r="BH13" t="str">
            <v>Date</v>
          </cell>
          <cell r="BI13" t="str">
            <v>Amount</v>
          </cell>
          <cell r="BJ13" t="str">
            <v>Date</v>
          </cell>
          <cell r="BK13" t="str">
            <v>Amount</v>
          </cell>
          <cell r="BL13" t="str">
            <v>Date</v>
          </cell>
          <cell r="BM13" t="str">
            <v>Amount</v>
          </cell>
          <cell r="BN13" t="str">
            <v>Date</v>
          </cell>
          <cell r="BO13" t="str">
            <v>Amount</v>
          </cell>
          <cell r="BP13" t="str">
            <v>Date</v>
          </cell>
          <cell r="BQ13" t="str">
            <v>Amount</v>
          </cell>
          <cell r="BR13" t="str">
            <v>Date</v>
          </cell>
          <cell r="BS13" t="str">
            <v>Amount</v>
          </cell>
          <cell r="BT13" t="str">
            <v>Date</v>
          </cell>
          <cell r="BU13" t="str">
            <v>Amount</v>
          </cell>
          <cell r="BV13" t="str">
            <v>Date</v>
          </cell>
          <cell r="BW13" t="str">
            <v>Amount</v>
          </cell>
          <cell r="BX13" t="str">
            <v>Date</v>
          </cell>
          <cell r="BY13" t="str">
            <v>Amount</v>
          </cell>
          <cell r="BZ13" t="str">
            <v>Date</v>
          </cell>
          <cell r="CA13" t="str">
            <v>Amount</v>
          </cell>
          <cell r="CB13" t="str">
            <v>Date</v>
          </cell>
          <cell r="CC13" t="str">
            <v>Amount</v>
          </cell>
          <cell r="CD13" t="str">
            <v>Date</v>
          </cell>
          <cell r="CE13" t="str">
            <v>Amount</v>
          </cell>
          <cell r="CG13" t="str">
            <v>New</v>
          </cell>
          <cell r="CH13" t="str">
            <v>Renew</v>
          </cell>
          <cell r="CI13" t="str">
            <v>New</v>
          </cell>
          <cell r="CJ13" t="str">
            <v>Renew</v>
          </cell>
          <cell r="CK13" t="str">
            <v>New</v>
          </cell>
          <cell r="CL13" t="str">
            <v>Renew</v>
          </cell>
          <cell r="CM13" t="str">
            <v>New</v>
          </cell>
          <cell r="CN13" t="str">
            <v>Renew</v>
          </cell>
          <cell r="CO13" t="str">
            <v>New</v>
          </cell>
          <cell r="CP13" t="str">
            <v>Renew</v>
          </cell>
          <cell r="CQ13" t="str">
            <v>New</v>
          </cell>
          <cell r="CR13" t="str">
            <v>Renew</v>
          </cell>
          <cell r="CS13" t="str">
            <v>New</v>
          </cell>
          <cell r="CT13" t="str">
            <v>Renew</v>
          </cell>
          <cell r="CU13" t="str">
            <v>New</v>
          </cell>
          <cell r="CV13" t="str">
            <v>Renew</v>
          </cell>
          <cell r="CW13" t="str">
            <v>New</v>
          </cell>
          <cell r="CX13" t="str">
            <v>Renew</v>
          </cell>
          <cell r="CY13" t="str">
            <v>New</v>
          </cell>
          <cell r="CZ13" t="str">
            <v>Renew</v>
          </cell>
          <cell r="DB13" t="str">
            <v>Date</v>
          </cell>
          <cell r="DC13" t="str">
            <v>Amount</v>
          </cell>
          <cell r="DD13" t="str">
            <v>Date</v>
          </cell>
          <cell r="DE13" t="str">
            <v>Amount</v>
          </cell>
          <cell r="DF13" t="str">
            <v>Date</v>
          </cell>
          <cell r="DG13" t="str">
            <v>Amount</v>
          </cell>
          <cell r="DH13" t="str">
            <v>Date</v>
          </cell>
          <cell r="DI13" t="str">
            <v>Amount</v>
          </cell>
          <cell r="DJ13" t="str">
            <v>Date</v>
          </cell>
          <cell r="DK13" t="str">
            <v>Amount</v>
          </cell>
          <cell r="DL13" t="str">
            <v>Date</v>
          </cell>
          <cell r="DM13" t="str">
            <v>Amount</v>
          </cell>
          <cell r="DN13" t="str">
            <v>Date</v>
          </cell>
          <cell r="DO13" t="str">
            <v>Amount</v>
          </cell>
          <cell r="DP13" t="str">
            <v>Date</v>
          </cell>
          <cell r="DQ13" t="str">
            <v>Amount</v>
          </cell>
          <cell r="DR13" t="str">
            <v>Date</v>
          </cell>
          <cell r="DS13" t="str">
            <v>Amount</v>
          </cell>
          <cell r="DT13" t="str">
            <v>Date</v>
          </cell>
          <cell r="DU13" t="str">
            <v>Amount</v>
          </cell>
          <cell r="DV13" t="str">
            <v>Date</v>
          </cell>
          <cell r="DW13" t="str">
            <v>Amount</v>
          </cell>
          <cell r="DX13" t="str">
            <v>Date</v>
          </cell>
          <cell r="DY13" t="str">
            <v>Amount</v>
          </cell>
          <cell r="EA13" t="str">
            <v>Units</v>
          </cell>
          <cell r="EB13" t="str">
            <v>New</v>
          </cell>
          <cell r="EC13" t="str">
            <v>Renew</v>
          </cell>
          <cell r="ED13" t="str">
            <v>New</v>
          </cell>
          <cell r="EE13" t="str">
            <v>Renew</v>
          </cell>
          <cell r="EF13" t="str">
            <v>New</v>
          </cell>
          <cell r="EG13" t="str">
            <v>Renew</v>
          </cell>
          <cell r="EH13" t="str">
            <v>New</v>
          </cell>
          <cell r="EI13" t="str">
            <v>Renew</v>
          </cell>
          <cell r="EJ13" t="str">
            <v>New</v>
          </cell>
          <cell r="EK13" t="str">
            <v>Renew</v>
          </cell>
          <cell r="EL13" t="str">
            <v>New</v>
          </cell>
          <cell r="EM13" t="str">
            <v>Renew</v>
          </cell>
          <cell r="EN13" t="str">
            <v>New</v>
          </cell>
          <cell r="EO13" t="str">
            <v>Renew</v>
          </cell>
          <cell r="EP13" t="str">
            <v>New</v>
          </cell>
          <cell r="EQ13" t="str">
            <v>Renew</v>
          </cell>
          <cell r="ER13" t="str">
            <v>New</v>
          </cell>
          <cell r="ES13" t="str">
            <v>Renew</v>
          </cell>
          <cell r="ET13" t="str">
            <v>New</v>
          </cell>
          <cell r="EU13" t="str">
            <v>Renew</v>
          </cell>
          <cell r="EW13" t="str">
            <v>Units</v>
          </cell>
          <cell r="EX13" t="str">
            <v>New</v>
          </cell>
          <cell r="EY13" t="str">
            <v>Renew</v>
          </cell>
          <cell r="EZ13" t="str">
            <v>New</v>
          </cell>
          <cell r="FA13" t="str">
            <v>Renew</v>
          </cell>
          <cell r="FB13" t="str">
            <v>New</v>
          </cell>
          <cell r="FC13" t="str">
            <v>Renew</v>
          </cell>
          <cell r="FD13" t="str">
            <v>New</v>
          </cell>
          <cell r="FE13" t="str">
            <v>Renew</v>
          </cell>
          <cell r="FF13" t="str">
            <v>New</v>
          </cell>
          <cell r="FG13" t="str">
            <v>Renew</v>
          </cell>
          <cell r="FH13" t="str">
            <v>New</v>
          </cell>
          <cell r="FI13" t="str">
            <v>Renew</v>
          </cell>
          <cell r="FJ13" t="str">
            <v>New</v>
          </cell>
          <cell r="FK13" t="str">
            <v>Renew</v>
          </cell>
          <cell r="FL13" t="str">
            <v>New</v>
          </cell>
          <cell r="FM13" t="str">
            <v>Renew</v>
          </cell>
          <cell r="FN13" t="str">
            <v>New</v>
          </cell>
          <cell r="FO13" t="str">
            <v>Renew</v>
          </cell>
          <cell r="FP13" t="str">
            <v>New</v>
          </cell>
          <cell r="FQ13" t="str">
            <v>Renew</v>
          </cell>
          <cell r="FS13" t="str">
            <v>New</v>
          </cell>
          <cell r="FT13" t="str">
            <v>New</v>
          </cell>
          <cell r="FU13" t="str">
            <v>New</v>
          </cell>
          <cell r="FV13" t="str">
            <v>New</v>
          </cell>
          <cell r="FW13" t="str">
            <v>New</v>
          </cell>
          <cell r="FX13" t="str">
            <v>New</v>
          </cell>
          <cell r="FY13" t="str">
            <v>New</v>
          </cell>
          <cell r="FZ13" t="str">
            <v>New</v>
          </cell>
          <cell r="GA13" t="str">
            <v>New</v>
          </cell>
          <cell r="GB13" t="str">
            <v>New</v>
          </cell>
          <cell r="GD13" t="str">
            <v>Renew</v>
          </cell>
          <cell r="GE13" t="str">
            <v>Renew</v>
          </cell>
          <cell r="GF13" t="str">
            <v>Renew</v>
          </cell>
          <cell r="GG13" t="str">
            <v>Renew</v>
          </cell>
          <cell r="GH13" t="str">
            <v>Renew</v>
          </cell>
          <cell r="GI13" t="str">
            <v>Renew</v>
          </cell>
          <cell r="GJ13" t="str">
            <v>Renew</v>
          </cell>
          <cell r="GK13" t="str">
            <v>Renew</v>
          </cell>
          <cell r="GL13" t="str">
            <v>Renew</v>
          </cell>
          <cell r="GM13" t="str">
            <v>Renew</v>
          </cell>
          <cell r="GO13" t="str">
            <v>Year 2</v>
          </cell>
          <cell r="GP13" t="str">
            <v>Year 3</v>
          </cell>
          <cell r="GQ13" t="str">
            <v>Year 4</v>
          </cell>
          <cell r="GR13" t="str">
            <v>Year 5</v>
          </cell>
          <cell r="GS13" t="str">
            <v>Year 6</v>
          </cell>
          <cell r="GT13" t="str">
            <v>Year 7</v>
          </cell>
          <cell r="GU13" t="str">
            <v>Year 8</v>
          </cell>
          <cell r="GV13" t="str">
            <v>Year 9</v>
          </cell>
          <cell r="GW13" t="str">
            <v>Year 10</v>
          </cell>
          <cell r="GX13" t="str">
            <v>Year 2</v>
          </cell>
          <cell r="GY13" t="str">
            <v>Year 3</v>
          </cell>
          <cell r="GZ13" t="str">
            <v>Year 4</v>
          </cell>
          <cell r="HA13" t="str">
            <v>Year 5</v>
          </cell>
          <cell r="HB13" t="str">
            <v>Year 6</v>
          </cell>
          <cell r="HC13" t="str">
            <v>Year 7</v>
          </cell>
          <cell r="HD13" t="str">
            <v>Year 8</v>
          </cell>
          <cell r="HE13" t="str">
            <v>Year 9</v>
          </cell>
          <cell r="HF13" t="str">
            <v>Year 10</v>
          </cell>
          <cell r="HG13" t="str">
            <v>Year 2</v>
          </cell>
          <cell r="HH13" t="str">
            <v>Year 3</v>
          </cell>
          <cell r="HI13" t="str">
            <v>Year 4</v>
          </cell>
          <cell r="HJ13" t="str">
            <v>Year 5</v>
          </cell>
          <cell r="HK13" t="str">
            <v>Year 6</v>
          </cell>
          <cell r="HL13" t="str">
            <v>Year 7</v>
          </cell>
          <cell r="HM13" t="str">
            <v>Year 8</v>
          </cell>
          <cell r="HN13" t="str">
            <v>Year 9</v>
          </cell>
          <cell r="HO13" t="str">
            <v>Year 10</v>
          </cell>
          <cell r="HP13" t="str">
            <v>Year 2</v>
          </cell>
          <cell r="HQ13" t="str">
            <v>Year 3</v>
          </cell>
          <cell r="HR13" t="str">
            <v>Year 4</v>
          </cell>
          <cell r="HS13" t="str">
            <v>Year 5</v>
          </cell>
          <cell r="HT13" t="str">
            <v>Year 6</v>
          </cell>
          <cell r="HU13" t="str">
            <v>Year 7</v>
          </cell>
          <cell r="HV13" t="str">
            <v>Year 8</v>
          </cell>
          <cell r="HW13" t="str">
            <v>Year 9</v>
          </cell>
          <cell r="HX13" t="str">
            <v>Year 10</v>
          </cell>
          <cell r="IA13" t="str">
            <v>In-Place</v>
          </cell>
          <cell r="IB13">
            <v>1</v>
          </cell>
          <cell r="IC13">
            <v>2</v>
          </cell>
          <cell r="ID13">
            <v>3</v>
          </cell>
          <cell r="IE13">
            <v>4</v>
          </cell>
          <cell r="IF13">
            <v>5</v>
          </cell>
          <cell r="IG13">
            <v>6</v>
          </cell>
          <cell r="IH13">
            <v>7</v>
          </cell>
          <cell r="II13">
            <v>8</v>
          </cell>
          <cell r="IJ13">
            <v>9</v>
          </cell>
        </row>
        <row r="14">
          <cell r="B14">
            <v>1</v>
          </cell>
          <cell r="C14">
            <v>35531</v>
          </cell>
          <cell r="D14">
            <v>1</v>
          </cell>
          <cell r="E14" t="str">
            <v>575MarketCenterOM (1)</v>
          </cell>
          <cell r="F14">
            <v>42370</v>
          </cell>
          <cell r="G14">
            <v>42735</v>
          </cell>
          <cell r="H14" t="str">
            <v>Floors 2-5</v>
          </cell>
          <cell r="I14">
            <v>60</v>
          </cell>
          <cell r="J14">
            <v>35859</v>
          </cell>
          <cell r="K14">
            <v>0</v>
          </cell>
          <cell r="L14">
            <v>65</v>
          </cell>
          <cell r="M14">
            <v>65</v>
          </cell>
          <cell r="N14">
            <v>66.95</v>
          </cell>
          <cell r="O14">
            <v>66.95</v>
          </cell>
          <cell r="P14">
            <v>68.959999999999994</v>
          </cell>
          <cell r="Q14">
            <v>68.959999999999994</v>
          </cell>
          <cell r="R14">
            <v>71.03</v>
          </cell>
          <cell r="S14">
            <v>71.03</v>
          </cell>
          <cell r="T14">
            <v>73.16</v>
          </cell>
          <cell r="U14">
            <v>73.16</v>
          </cell>
          <cell r="V14">
            <v>75.349999999999994</v>
          </cell>
          <cell r="W14">
            <v>75.349999999999994</v>
          </cell>
          <cell r="X14">
            <v>77.61</v>
          </cell>
          <cell r="Y14">
            <v>77.61</v>
          </cell>
          <cell r="Z14">
            <v>79.94</v>
          </cell>
          <cell r="AA14">
            <v>79.94</v>
          </cell>
          <cell r="AB14">
            <v>82.34</v>
          </cell>
          <cell r="AC14">
            <v>82.34</v>
          </cell>
          <cell r="AD14">
            <v>84.81</v>
          </cell>
          <cell r="AE14">
            <v>84.81</v>
          </cell>
          <cell r="AF14" t="str">
            <v>Std BY</v>
          </cell>
          <cell r="AG14" t="str">
            <v>3% Inc, Annual</v>
          </cell>
          <cell r="AI14" t="str">
            <v>Mo 1</v>
          </cell>
          <cell r="AJ14" t="str">
            <v>100% Mkt</v>
          </cell>
          <cell r="AK14" t="str">
            <v>Mo 13</v>
          </cell>
          <cell r="AL14" t="str">
            <v>3% Inc/Yr</v>
          </cell>
          <cell r="CG14">
            <v>3</v>
          </cell>
          <cell r="CH14">
            <v>3</v>
          </cell>
          <cell r="CI14">
            <v>3</v>
          </cell>
          <cell r="CJ14">
            <v>3</v>
          </cell>
          <cell r="CK14">
            <v>3</v>
          </cell>
          <cell r="CL14">
            <v>3</v>
          </cell>
          <cell r="CM14">
            <v>3</v>
          </cell>
          <cell r="CN14">
            <v>3</v>
          </cell>
          <cell r="CO14">
            <v>3</v>
          </cell>
          <cell r="CP14">
            <v>3</v>
          </cell>
          <cell r="CQ14">
            <v>3</v>
          </cell>
          <cell r="CR14">
            <v>3</v>
          </cell>
          <cell r="CS14">
            <v>3</v>
          </cell>
          <cell r="CT14">
            <v>3</v>
          </cell>
          <cell r="CU14">
            <v>3</v>
          </cell>
          <cell r="CV14">
            <v>3</v>
          </cell>
          <cell r="CW14">
            <v>3</v>
          </cell>
          <cell r="CX14">
            <v>3</v>
          </cell>
          <cell r="CY14">
            <v>3</v>
          </cell>
          <cell r="CZ14">
            <v>3</v>
          </cell>
          <cell r="EA14" t="str">
            <v>$ / SF</v>
          </cell>
          <cell r="EB14">
            <v>65</v>
          </cell>
          <cell r="EC14">
            <v>25</v>
          </cell>
          <cell r="ED14">
            <v>66.95</v>
          </cell>
          <cell r="EE14">
            <v>25.75</v>
          </cell>
          <cell r="EF14">
            <v>68.958500000000001</v>
          </cell>
          <cell r="EG14">
            <v>26.522499999999997</v>
          </cell>
          <cell r="EH14">
            <v>71.027254999999997</v>
          </cell>
          <cell r="EI14">
            <v>27.318175</v>
          </cell>
          <cell r="EJ14">
            <v>73.158072650000008</v>
          </cell>
          <cell r="EK14">
            <v>28.137720250000005</v>
          </cell>
          <cell r="EL14">
            <v>75.352814829500005</v>
          </cell>
          <cell r="EM14">
            <v>28.981851857500001</v>
          </cell>
          <cell r="EN14">
            <v>77.613399274385003</v>
          </cell>
          <cell r="EO14">
            <v>29.851307413225005</v>
          </cell>
          <cell r="EP14">
            <v>79.941801252616557</v>
          </cell>
          <cell r="EQ14">
            <v>30.746846635621754</v>
          </cell>
          <cell r="ER14">
            <v>82.340055290195068</v>
          </cell>
          <cell r="ES14">
            <v>31.669252034690409</v>
          </cell>
          <cell r="ET14">
            <v>84.810256948900914</v>
          </cell>
          <cell r="EU14">
            <v>32.619329595731124</v>
          </cell>
          <cell r="EW14" t="str">
            <v>$ / SF</v>
          </cell>
          <cell r="EX14">
            <v>15</v>
          </cell>
          <cell r="EY14">
            <v>15</v>
          </cell>
          <cell r="EZ14">
            <v>15.450000000000001</v>
          </cell>
          <cell r="FA14">
            <v>15.450000000000001</v>
          </cell>
          <cell r="FB14">
            <v>15.913499999999999</v>
          </cell>
          <cell r="FC14">
            <v>15.913499999999999</v>
          </cell>
          <cell r="FD14">
            <v>16.390905</v>
          </cell>
          <cell r="FE14">
            <v>16.390905</v>
          </cell>
          <cell r="FF14">
            <v>16.882632150000003</v>
          </cell>
          <cell r="FG14">
            <v>16.882632150000003</v>
          </cell>
          <cell r="FH14">
            <v>17.3891111145</v>
          </cell>
          <cell r="FI14">
            <v>17.3891111145</v>
          </cell>
          <cell r="FJ14">
            <v>17.910784447935001</v>
          </cell>
          <cell r="FK14">
            <v>17.910784447935001</v>
          </cell>
          <cell r="FL14">
            <v>18.448107981373052</v>
          </cell>
          <cell r="FM14">
            <v>18.448107981373052</v>
          </cell>
          <cell r="FN14">
            <v>19.001551220814246</v>
          </cell>
          <cell r="FO14">
            <v>19.001551220814246</v>
          </cell>
          <cell r="FP14">
            <v>19.571597757438674</v>
          </cell>
          <cell r="FQ14">
            <v>19.571597757438674</v>
          </cell>
          <cell r="FS14">
            <v>12</v>
          </cell>
          <cell r="FT14">
            <v>12</v>
          </cell>
          <cell r="FU14">
            <v>12</v>
          </cell>
          <cell r="FV14">
            <v>12</v>
          </cell>
          <cell r="FW14">
            <v>12</v>
          </cell>
          <cell r="FX14">
            <v>12</v>
          </cell>
          <cell r="FY14">
            <v>12</v>
          </cell>
          <cell r="FZ14">
            <v>12</v>
          </cell>
          <cell r="GA14">
            <v>12</v>
          </cell>
          <cell r="GB14">
            <v>12</v>
          </cell>
          <cell r="GD14">
            <v>0.65</v>
          </cell>
          <cell r="GE14">
            <v>0.65</v>
          </cell>
          <cell r="GF14">
            <v>0.65</v>
          </cell>
          <cell r="GG14">
            <v>0.65</v>
          </cell>
          <cell r="GH14">
            <v>0.65</v>
          </cell>
          <cell r="GI14">
            <v>0.65</v>
          </cell>
          <cell r="GJ14">
            <v>0.65</v>
          </cell>
          <cell r="GK14">
            <v>0.65</v>
          </cell>
          <cell r="GL14">
            <v>0.65</v>
          </cell>
          <cell r="GM14">
            <v>0.65</v>
          </cell>
          <cell r="GO14">
            <v>0.03</v>
          </cell>
          <cell r="GP14">
            <v>0.03</v>
          </cell>
          <cell r="GQ14">
            <v>0.03</v>
          </cell>
          <cell r="GR14">
            <v>0.03</v>
          </cell>
          <cell r="GS14">
            <v>0.03</v>
          </cell>
          <cell r="GT14">
            <v>0.03</v>
          </cell>
          <cell r="GU14">
            <v>0.03</v>
          </cell>
          <cell r="GV14">
            <v>0.03</v>
          </cell>
          <cell r="GW14">
            <v>0.03</v>
          </cell>
          <cell r="GX14">
            <v>0.03</v>
          </cell>
          <cell r="GY14">
            <v>0.03</v>
          </cell>
          <cell r="GZ14">
            <v>0.03</v>
          </cell>
          <cell r="HA14">
            <v>0.03</v>
          </cell>
          <cell r="HB14">
            <v>0.03</v>
          </cell>
          <cell r="HC14">
            <v>0.03</v>
          </cell>
          <cell r="HD14">
            <v>0.03</v>
          </cell>
          <cell r="HE14">
            <v>0.03</v>
          </cell>
          <cell r="HF14">
            <v>0.03</v>
          </cell>
          <cell r="HG14">
            <v>3.0000000000000027E-2</v>
          </cell>
          <cell r="HH14">
            <v>3.0000000000000027E-2</v>
          </cell>
          <cell r="HI14">
            <v>3.0000000000000027E-2</v>
          </cell>
          <cell r="HJ14">
            <v>3.0000000000000249E-2</v>
          </cell>
          <cell r="HK14">
            <v>3.0000000000000027E-2</v>
          </cell>
          <cell r="HL14">
            <v>3.0000000000000027E-2</v>
          </cell>
          <cell r="HM14">
            <v>3.0000000000000027E-2</v>
          </cell>
          <cell r="HN14">
            <v>3.0000000000000249E-2</v>
          </cell>
          <cell r="HO14">
            <v>3.0000000000000027E-2</v>
          </cell>
          <cell r="HP14">
            <v>3.0000000000000027E-2</v>
          </cell>
          <cell r="HQ14">
            <v>2.9999999999999805E-2</v>
          </cell>
          <cell r="HR14">
            <v>3.0000000000000027E-2</v>
          </cell>
          <cell r="HS14">
            <v>3.0000000000000249E-2</v>
          </cell>
          <cell r="HT14">
            <v>2.9999999999999805E-2</v>
          </cell>
          <cell r="HU14">
            <v>3.0000000000000027E-2</v>
          </cell>
          <cell r="HV14">
            <v>3.0000000000000027E-2</v>
          </cell>
          <cell r="HW14">
            <v>3.0000000000000249E-2</v>
          </cell>
          <cell r="HX14">
            <v>3.0000000000000027E-2</v>
          </cell>
          <cell r="IA14">
            <v>65</v>
          </cell>
          <cell r="IB14">
            <v>65.974999999999994</v>
          </cell>
          <cell r="IC14">
            <v>67.954999999999998</v>
          </cell>
          <cell r="ID14">
            <v>69.995000000000005</v>
          </cell>
          <cell r="IE14">
            <v>72.094999999999999</v>
          </cell>
          <cell r="IF14">
            <v>74.254999999999995</v>
          </cell>
          <cell r="IG14">
            <v>76.47999999999999</v>
          </cell>
          <cell r="IH14">
            <v>78.775000000000006</v>
          </cell>
          <cell r="II14">
            <v>81.14</v>
          </cell>
          <cell r="IJ14">
            <v>83.575000000000003</v>
          </cell>
        </row>
        <row r="15">
          <cell r="B15">
            <v>2</v>
          </cell>
          <cell r="C15">
            <v>120872</v>
          </cell>
          <cell r="D15">
            <v>1</v>
          </cell>
          <cell r="E15" t="str">
            <v>575MarketCenterOM (1)</v>
          </cell>
          <cell r="F15">
            <v>42370</v>
          </cell>
          <cell r="G15">
            <v>42735</v>
          </cell>
          <cell r="H15" t="str">
            <v>Floors 6-15</v>
          </cell>
          <cell r="I15">
            <v>60</v>
          </cell>
          <cell r="J15">
            <v>108837</v>
          </cell>
          <cell r="K15">
            <v>24218</v>
          </cell>
          <cell r="L15">
            <v>67</v>
          </cell>
          <cell r="M15">
            <v>67</v>
          </cell>
          <cell r="N15">
            <v>69.010000000000005</v>
          </cell>
          <cell r="O15">
            <v>69.010000000000005</v>
          </cell>
          <cell r="P15">
            <v>71.08</v>
          </cell>
          <cell r="Q15">
            <v>71.08</v>
          </cell>
          <cell r="R15">
            <v>73.209999999999994</v>
          </cell>
          <cell r="S15">
            <v>73.209999999999994</v>
          </cell>
          <cell r="T15">
            <v>75.41</v>
          </cell>
          <cell r="U15">
            <v>75.41</v>
          </cell>
          <cell r="V15">
            <v>77.67</v>
          </cell>
          <cell r="W15">
            <v>77.67</v>
          </cell>
          <cell r="X15">
            <v>80</v>
          </cell>
          <cell r="Y15">
            <v>80</v>
          </cell>
          <cell r="Z15">
            <v>82.4</v>
          </cell>
          <cell r="AA15">
            <v>82.4</v>
          </cell>
          <cell r="AB15">
            <v>84.87</v>
          </cell>
          <cell r="AC15">
            <v>84.87</v>
          </cell>
          <cell r="AD15">
            <v>87.42</v>
          </cell>
          <cell r="AE15">
            <v>87.42</v>
          </cell>
          <cell r="AF15" t="str">
            <v>Std BY</v>
          </cell>
          <cell r="AG15" t="str">
            <v>3% Inc, Annual</v>
          </cell>
          <cell r="AI15" t="str">
            <v>Mo 1</v>
          </cell>
          <cell r="AJ15" t="str">
            <v>100% Mkt</v>
          </cell>
          <cell r="AK15" t="str">
            <v>Mo 13</v>
          </cell>
          <cell r="AL15" t="str">
            <v>3% Inc/Yr</v>
          </cell>
          <cell r="CG15">
            <v>3</v>
          </cell>
          <cell r="CH15">
            <v>3</v>
          </cell>
          <cell r="CI15">
            <v>3</v>
          </cell>
          <cell r="CJ15">
            <v>3</v>
          </cell>
          <cell r="CK15">
            <v>3</v>
          </cell>
          <cell r="CL15">
            <v>3</v>
          </cell>
          <cell r="CM15">
            <v>3</v>
          </cell>
          <cell r="CN15">
            <v>3</v>
          </cell>
          <cell r="CO15">
            <v>3</v>
          </cell>
          <cell r="CP15">
            <v>3</v>
          </cell>
          <cell r="CQ15">
            <v>3</v>
          </cell>
          <cell r="CR15">
            <v>3</v>
          </cell>
          <cell r="CS15">
            <v>3</v>
          </cell>
          <cell r="CT15">
            <v>3</v>
          </cell>
          <cell r="CU15">
            <v>3</v>
          </cell>
          <cell r="CV15">
            <v>3</v>
          </cell>
          <cell r="CW15">
            <v>3</v>
          </cell>
          <cell r="CX15">
            <v>3</v>
          </cell>
          <cell r="CY15">
            <v>3</v>
          </cell>
          <cell r="CZ15">
            <v>3</v>
          </cell>
          <cell r="EA15" t="str">
            <v>$ / SF</v>
          </cell>
          <cell r="EB15">
            <v>65</v>
          </cell>
          <cell r="EC15">
            <v>25</v>
          </cell>
          <cell r="ED15">
            <v>66.95</v>
          </cell>
          <cell r="EE15">
            <v>25.75</v>
          </cell>
          <cell r="EF15">
            <v>68.958500000000001</v>
          </cell>
          <cell r="EG15">
            <v>26.522499999999997</v>
          </cell>
          <cell r="EH15">
            <v>71.027254999999997</v>
          </cell>
          <cell r="EI15">
            <v>27.318175</v>
          </cell>
          <cell r="EJ15">
            <v>73.158072650000008</v>
          </cell>
          <cell r="EK15">
            <v>28.137720250000005</v>
          </cell>
          <cell r="EL15">
            <v>75.352814829500005</v>
          </cell>
          <cell r="EM15">
            <v>28.981851857500001</v>
          </cell>
          <cell r="EN15">
            <v>77.613399274385003</v>
          </cell>
          <cell r="EO15">
            <v>29.851307413225005</v>
          </cell>
          <cell r="EP15">
            <v>79.941801252616557</v>
          </cell>
          <cell r="EQ15">
            <v>30.746846635621754</v>
          </cell>
          <cell r="ER15">
            <v>82.340055290195068</v>
          </cell>
          <cell r="ES15">
            <v>31.669252034690409</v>
          </cell>
          <cell r="ET15">
            <v>84.810256948900914</v>
          </cell>
          <cell r="EU15">
            <v>32.619329595731124</v>
          </cell>
          <cell r="EW15" t="str">
            <v>$ / SF</v>
          </cell>
          <cell r="EX15">
            <v>15</v>
          </cell>
          <cell r="EY15">
            <v>15</v>
          </cell>
          <cell r="EZ15">
            <v>15.450000000000001</v>
          </cell>
          <cell r="FA15">
            <v>15.450000000000001</v>
          </cell>
          <cell r="FB15">
            <v>15.913499999999999</v>
          </cell>
          <cell r="FC15">
            <v>15.913499999999999</v>
          </cell>
          <cell r="FD15">
            <v>16.390905</v>
          </cell>
          <cell r="FE15">
            <v>16.390905</v>
          </cell>
          <cell r="FF15">
            <v>16.882632150000003</v>
          </cell>
          <cell r="FG15">
            <v>16.882632150000003</v>
          </cell>
          <cell r="FH15">
            <v>17.3891111145</v>
          </cell>
          <cell r="FI15">
            <v>17.3891111145</v>
          </cell>
          <cell r="FJ15">
            <v>17.910784447935001</v>
          </cell>
          <cell r="FK15">
            <v>17.910784447935001</v>
          </cell>
          <cell r="FL15">
            <v>18.448107981373052</v>
          </cell>
          <cell r="FM15">
            <v>18.448107981373052</v>
          </cell>
          <cell r="FN15">
            <v>19.001551220814246</v>
          </cell>
          <cell r="FO15">
            <v>19.001551220814246</v>
          </cell>
          <cell r="FP15">
            <v>19.571597757438674</v>
          </cell>
          <cell r="FQ15">
            <v>19.571597757438674</v>
          </cell>
          <cell r="FS15">
            <v>12</v>
          </cell>
          <cell r="FT15">
            <v>12</v>
          </cell>
          <cell r="FU15">
            <v>12</v>
          </cell>
          <cell r="FV15">
            <v>12</v>
          </cell>
          <cell r="FW15">
            <v>12</v>
          </cell>
          <cell r="FX15">
            <v>12</v>
          </cell>
          <cell r="FY15">
            <v>12</v>
          </cell>
          <cell r="FZ15">
            <v>12</v>
          </cell>
          <cell r="GA15">
            <v>12</v>
          </cell>
          <cell r="GB15">
            <v>12</v>
          </cell>
          <cell r="GD15">
            <v>0.65</v>
          </cell>
          <cell r="GE15">
            <v>0.65</v>
          </cell>
          <cell r="GF15">
            <v>0.65</v>
          </cell>
          <cell r="GG15">
            <v>0.65</v>
          </cell>
          <cell r="GH15">
            <v>0.65</v>
          </cell>
          <cell r="GI15">
            <v>0.65</v>
          </cell>
          <cell r="GJ15">
            <v>0.65</v>
          </cell>
          <cell r="GK15">
            <v>0.65</v>
          </cell>
          <cell r="GL15">
            <v>0.65</v>
          </cell>
          <cell r="GM15">
            <v>0.65</v>
          </cell>
          <cell r="GO15">
            <v>0.03</v>
          </cell>
          <cell r="GP15">
            <v>0.03</v>
          </cell>
          <cell r="GQ15">
            <v>0.03</v>
          </cell>
          <cell r="GR15">
            <v>0.03</v>
          </cell>
          <cell r="GS15">
            <v>0.03</v>
          </cell>
          <cell r="GT15">
            <v>0.03</v>
          </cell>
          <cell r="GU15">
            <v>0.03</v>
          </cell>
          <cell r="GV15">
            <v>0.03</v>
          </cell>
          <cell r="GW15">
            <v>0.03</v>
          </cell>
          <cell r="GX15">
            <v>0.03</v>
          </cell>
          <cell r="GY15">
            <v>0.03</v>
          </cell>
          <cell r="GZ15">
            <v>0.03</v>
          </cell>
          <cell r="HA15">
            <v>0.03</v>
          </cell>
          <cell r="HB15">
            <v>0.03</v>
          </cell>
          <cell r="HC15">
            <v>0.03</v>
          </cell>
          <cell r="HD15">
            <v>0.03</v>
          </cell>
          <cell r="HE15">
            <v>0.03</v>
          </cell>
          <cell r="HF15">
            <v>0.03</v>
          </cell>
          <cell r="HG15">
            <v>3.0000000000000027E-2</v>
          </cell>
          <cell r="HH15">
            <v>2.9999999999999805E-2</v>
          </cell>
          <cell r="HI15">
            <v>3.0000000000000249E-2</v>
          </cell>
          <cell r="HJ15">
            <v>3.0000000000000027E-2</v>
          </cell>
          <cell r="HK15">
            <v>3.0000000000000027E-2</v>
          </cell>
          <cell r="HL15">
            <v>3.0000000000000027E-2</v>
          </cell>
          <cell r="HM15">
            <v>3.0000000000000027E-2</v>
          </cell>
          <cell r="HN15">
            <v>3.0000000000000027E-2</v>
          </cell>
          <cell r="HO15">
            <v>3.0000000000000027E-2</v>
          </cell>
          <cell r="HP15">
            <v>3.0000000000000027E-2</v>
          </cell>
          <cell r="HQ15">
            <v>2.9999999999999805E-2</v>
          </cell>
          <cell r="HR15">
            <v>3.0000000000000027E-2</v>
          </cell>
          <cell r="HS15">
            <v>3.0000000000000249E-2</v>
          </cell>
          <cell r="HT15">
            <v>2.9999999999999805E-2</v>
          </cell>
          <cell r="HU15">
            <v>3.0000000000000027E-2</v>
          </cell>
          <cell r="HV15">
            <v>3.0000000000000027E-2</v>
          </cell>
          <cell r="HW15">
            <v>3.0000000000000249E-2</v>
          </cell>
          <cell r="HX15">
            <v>3.0000000000000027E-2</v>
          </cell>
          <cell r="IA15">
            <v>67</v>
          </cell>
          <cell r="IB15">
            <v>68.004999999999995</v>
          </cell>
          <cell r="IC15">
            <v>70.045000000000002</v>
          </cell>
          <cell r="ID15">
            <v>72.144999999999996</v>
          </cell>
          <cell r="IE15">
            <v>74.31</v>
          </cell>
          <cell r="IF15">
            <v>76.539999999999992</v>
          </cell>
          <cell r="IG15">
            <v>78.835000000000008</v>
          </cell>
          <cell r="IH15">
            <v>81.2</v>
          </cell>
          <cell r="II15">
            <v>83.635000000000005</v>
          </cell>
          <cell r="IJ15">
            <v>86.14500000000001</v>
          </cell>
        </row>
        <row r="16">
          <cell r="B16">
            <v>3</v>
          </cell>
          <cell r="C16">
            <v>72946</v>
          </cell>
          <cell r="D16">
            <v>1</v>
          </cell>
          <cell r="E16" t="str">
            <v>575MarketCenterOM (1)</v>
          </cell>
          <cell r="F16">
            <v>42370</v>
          </cell>
          <cell r="G16">
            <v>42735</v>
          </cell>
          <cell r="H16" t="str">
            <v>Floors 16-21</v>
          </cell>
          <cell r="I16">
            <v>60</v>
          </cell>
          <cell r="J16">
            <v>72949</v>
          </cell>
          <cell r="K16">
            <v>13543</v>
          </cell>
          <cell r="L16">
            <v>70</v>
          </cell>
          <cell r="M16">
            <v>70</v>
          </cell>
          <cell r="N16">
            <v>72.099999999999994</v>
          </cell>
          <cell r="O16">
            <v>72.099999999999994</v>
          </cell>
          <cell r="P16">
            <v>74.260000000000005</v>
          </cell>
          <cell r="Q16">
            <v>74.260000000000005</v>
          </cell>
          <cell r="R16">
            <v>76.489999999999995</v>
          </cell>
          <cell r="S16">
            <v>76.489999999999995</v>
          </cell>
          <cell r="T16">
            <v>78.790000000000006</v>
          </cell>
          <cell r="U16">
            <v>78.790000000000006</v>
          </cell>
          <cell r="V16">
            <v>81.150000000000006</v>
          </cell>
          <cell r="W16">
            <v>81.150000000000006</v>
          </cell>
          <cell r="X16">
            <v>83.58</v>
          </cell>
          <cell r="Y16">
            <v>83.58</v>
          </cell>
          <cell r="Z16">
            <v>86.09</v>
          </cell>
          <cell r="AA16">
            <v>86.09</v>
          </cell>
          <cell r="AB16">
            <v>88.67</v>
          </cell>
          <cell r="AC16">
            <v>88.67</v>
          </cell>
          <cell r="AD16">
            <v>91.33</v>
          </cell>
          <cell r="AE16">
            <v>91.33</v>
          </cell>
          <cell r="AF16" t="str">
            <v>Std BY</v>
          </cell>
          <cell r="AG16" t="str">
            <v>3% Inc, Annual</v>
          </cell>
          <cell r="AI16" t="str">
            <v>Mo 1</v>
          </cell>
          <cell r="AJ16" t="str">
            <v>100% Mkt</v>
          </cell>
          <cell r="AK16" t="str">
            <v>Mo 13</v>
          </cell>
          <cell r="AL16" t="str">
            <v>3% Inc/Yr</v>
          </cell>
          <cell r="CG16">
            <v>3</v>
          </cell>
          <cell r="CH16">
            <v>3</v>
          </cell>
          <cell r="CI16">
            <v>3</v>
          </cell>
          <cell r="CJ16">
            <v>3</v>
          </cell>
          <cell r="CK16">
            <v>3</v>
          </cell>
          <cell r="CL16">
            <v>3</v>
          </cell>
          <cell r="CM16">
            <v>3</v>
          </cell>
          <cell r="CN16">
            <v>3</v>
          </cell>
          <cell r="CO16">
            <v>3</v>
          </cell>
          <cell r="CP16">
            <v>3</v>
          </cell>
          <cell r="CQ16">
            <v>3</v>
          </cell>
          <cell r="CR16">
            <v>3</v>
          </cell>
          <cell r="CS16">
            <v>3</v>
          </cell>
          <cell r="CT16">
            <v>3</v>
          </cell>
          <cell r="CU16">
            <v>3</v>
          </cell>
          <cell r="CV16">
            <v>3</v>
          </cell>
          <cell r="CW16">
            <v>3</v>
          </cell>
          <cell r="CX16">
            <v>3</v>
          </cell>
          <cell r="CY16">
            <v>3</v>
          </cell>
          <cell r="CZ16">
            <v>3</v>
          </cell>
          <cell r="EA16" t="str">
            <v>$ / SF</v>
          </cell>
          <cell r="EB16">
            <v>65</v>
          </cell>
          <cell r="EC16">
            <v>25</v>
          </cell>
          <cell r="ED16">
            <v>66.95</v>
          </cell>
          <cell r="EE16">
            <v>25.75</v>
          </cell>
          <cell r="EF16">
            <v>68.958500000000001</v>
          </cell>
          <cell r="EG16">
            <v>26.522499999999997</v>
          </cell>
          <cell r="EH16">
            <v>71.027254999999997</v>
          </cell>
          <cell r="EI16">
            <v>27.318175</v>
          </cell>
          <cell r="EJ16">
            <v>73.158072650000008</v>
          </cell>
          <cell r="EK16">
            <v>28.137720250000005</v>
          </cell>
          <cell r="EL16">
            <v>75.352814829500005</v>
          </cell>
          <cell r="EM16">
            <v>28.981851857500001</v>
          </cell>
          <cell r="EN16">
            <v>77.613399274385003</v>
          </cell>
          <cell r="EO16">
            <v>29.851307413225005</v>
          </cell>
          <cell r="EP16">
            <v>79.941801252616557</v>
          </cell>
          <cell r="EQ16">
            <v>30.746846635621754</v>
          </cell>
          <cell r="ER16">
            <v>82.340055290195068</v>
          </cell>
          <cell r="ES16">
            <v>31.669252034690409</v>
          </cell>
          <cell r="ET16">
            <v>84.810256948900914</v>
          </cell>
          <cell r="EU16">
            <v>32.619329595731124</v>
          </cell>
          <cell r="EW16" t="str">
            <v>$ / SF</v>
          </cell>
          <cell r="EX16">
            <v>15</v>
          </cell>
          <cell r="EY16">
            <v>15</v>
          </cell>
          <cell r="EZ16">
            <v>15.450000000000001</v>
          </cell>
          <cell r="FA16">
            <v>15.450000000000001</v>
          </cell>
          <cell r="FB16">
            <v>15.913499999999999</v>
          </cell>
          <cell r="FC16">
            <v>15.913499999999999</v>
          </cell>
          <cell r="FD16">
            <v>16.390905</v>
          </cell>
          <cell r="FE16">
            <v>16.390905</v>
          </cell>
          <cell r="FF16">
            <v>16.882632150000003</v>
          </cell>
          <cell r="FG16">
            <v>16.882632150000003</v>
          </cell>
          <cell r="FH16">
            <v>17.3891111145</v>
          </cell>
          <cell r="FI16">
            <v>17.3891111145</v>
          </cell>
          <cell r="FJ16">
            <v>17.910784447935001</v>
          </cell>
          <cell r="FK16">
            <v>17.910784447935001</v>
          </cell>
          <cell r="FL16">
            <v>18.448107981373052</v>
          </cell>
          <cell r="FM16">
            <v>18.448107981373052</v>
          </cell>
          <cell r="FN16">
            <v>19.001551220814246</v>
          </cell>
          <cell r="FO16">
            <v>19.001551220814246</v>
          </cell>
          <cell r="FP16">
            <v>19.571597757438674</v>
          </cell>
          <cell r="FQ16">
            <v>19.571597757438674</v>
          </cell>
          <cell r="FS16">
            <v>12</v>
          </cell>
          <cell r="FT16">
            <v>12</v>
          </cell>
          <cell r="FU16">
            <v>12</v>
          </cell>
          <cell r="FV16">
            <v>12</v>
          </cell>
          <cell r="FW16">
            <v>12</v>
          </cell>
          <cell r="FX16">
            <v>12</v>
          </cell>
          <cell r="FY16">
            <v>12</v>
          </cell>
          <cell r="FZ16">
            <v>12</v>
          </cell>
          <cell r="GA16">
            <v>12</v>
          </cell>
          <cell r="GB16">
            <v>12</v>
          </cell>
          <cell r="GD16">
            <v>0.65</v>
          </cell>
          <cell r="GE16">
            <v>0.65</v>
          </cell>
          <cell r="GF16">
            <v>0.65</v>
          </cell>
          <cell r="GG16">
            <v>0.65</v>
          </cell>
          <cell r="GH16">
            <v>0.65</v>
          </cell>
          <cell r="GI16">
            <v>0.65</v>
          </cell>
          <cell r="GJ16">
            <v>0.65</v>
          </cell>
          <cell r="GK16">
            <v>0.65</v>
          </cell>
          <cell r="GL16">
            <v>0.65</v>
          </cell>
          <cell r="GM16">
            <v>0.65</v>
          </cell>
          <cell r="GO16">
            <v>0.03</v>
          </cell>
          <cell r="GP16">
            <v>0.03</v>
          </cell>
          <cell r="GQ16">
            <v>0.03</v>
          </cell>
          <cell r="GR16">
            <v>0.03</v>
          </cell>
          <cell r="GS16">
            <v>0.03</v>
          </cell>
          <cell r="GT16">
            <v>0.03</v>
          </cell>
          <cell r="GU16">
            <v>0.03</v>
          </cell>
          <cell r="GV16">
            <v>0.03</v>
          </cell>
          <cell r="GW16">
            <v>0.03</v>
          </cell>
          <cell r="GX16">
            <v>0.03</v>
          </cell>
          <cell r="GY16">
            <v>0.03</v>
          </cell>
          <cell r="GZ16">
            <v>0.03</v>
          </cell>
          <cell r="HA16">
            <v>0.03</v>
          </cell>
          <cell r="HB16">
            <v>0.03</v>
          </cell>
          <cell r="HC16">
            <v>0.03</v>
          </cell>
          <cell r="HD16">
            <v>0.03</v>
          </cell>
          <cell r="HE16">
            <v>0.03</v>
          </cell>
          <cell r="HF16">
            <v>0.03</v>
          </cell>
          <cell r="HG16">
            <v>3.0000000000000027E-2</v>
          </cell>
          <cell r="HH16">
            <v>2.9999999999999805E-2</v>
          </cell>
          <cell r="HI16">
            <v>3.0000000000000249E-2</v>
          </cell>
          <cell r="HJ16">
            <v>3.0000000000000027E-2</v>
          </cell>
          <cell r="HK16">
            <v>3.0000000000000027E-2</v>
          </cell>
          <cell r="HL16">
            <v>3.0000000000000027E-2</v>
          </cell>
          <cell r="HM16">
            <v>3.0000000000000249E-2</v>
          </cell>
          <cell r="HN16">
            <v>3.0000000000000027E-2</v>
          </cell>
          <cell r="HO16">
            <v>3.0000000000000027E-2</v>
          </cell>
          <cell r="HP16">
            <v>3.0000000000000027E-2</v>
          </cell>
          <cell r="HQ16">
            <v>2.9999999999999805E-2</v>
          </cell>
          <cell r="HR16">
            <v>3.0000000000000027E-2</v>
          </cell>
          <cell r="HS16">
            <v>3.0000000000000249E-2</v>
          </cell>
          <cell r="HT16">
            <v>2.9999999999999805E-2</v>
          </cell>
          <cell r="HU16">
            <v>3.0000000000000027E-2</v>
          </cell>
          <cell r="HV16">
            <v>3.0000000000000027E-2</v>
          </cell>
          <cell r="HW16">
            <v>3.0000000000000249E-2</v>
          </cell>
          <cell r="HX16">
            <v>3.0000000000000027E-2</v>
          </cell>
          <cell r="IA16">
            <v>70</v>
          </cell>
          <cell r="IB16">
            <v>71.05</v>
          </cell>
          <cell r="IC16">
            <v>73.180000000000007</v>
          </cell>
          <cell r="ID16">
            <v>75.375</v>
          </cell>
          <cell r="IE16">
            <v>77.64</v>
          </cell>
          <cell r="IF16">
            <v>79.97</v>
          </cell>
          <cell r="IG16">
            <v>82.365000000000009</v>
          </cell>
          <cell r="IH16">
            <v>84.834999999999994</v>
          </cell>
          <cell r="II16">
            <v>87.38</v>
          </cell>
          <cell r="IJ16">
            <v>90</v>
          </cell>
        </row>
        <row r="17">
          <cell r="B17">
            <v>4</v>
          </cell>
          <cell r="C17">
            <v>112058</v>
          </cell>
          <cell r="D17">
            <v>1</v>
          </cell>
          <cell r="E17" t="str">
            <v>575MarketCenterOM (1)</v>
          </cell>
          <cell r="F17">
            <v>42370</v>
          </cell>
          <cell r="G17">
            <v>42735</v>
          </cell>
          <cell r="H17" t="str">
            <v>Floors 22-30</v>
          </cell>
          <cell r="I17">
            <v>60</v>
          </cell>
          <cell r="J17">
            <v>105175</v>
          </cell>
          <cell r="K17">
            <v>26379</v>
          </cell>
          <cell r="L17">
            <v>72</v>
          </cell>
          <cell r="M17">
            <v>72</v>
          </cell>
          <cell r="N17">
            <v>74.16</v>
          </cell>
          <cell r="O17">
            <v>74.16</v>
          </cell>
          <cell r="P17">
            <v>76.38</v>
          </cell>
          <cell r="Q17">
            <v>76.38</v>
          </cell>
          <cell r="R17">
            <v>78.680000000000007</v>
          </cell>
          <cell r="S17">
            <v>78.680000000000007</v>
          </cell>
          <cell r="T17">
            <v>81.040000000000006</v>
          </cell>
          <cell r="U17">
            <v>81.040000000000006</v>
          </cell>
          <cell r="V17">
            <v>83.47</v>
          </cell>
          <cell r="W17">
            <v>83.47</v>
          </cell>
          <cell r="X17">
            <v>85.97</v>
          </cell>
          <cell r="Y17">
            <v>85.97</v>
          </cell>
          <cell r="Z17">
            <v>88.55</v>
          </cell>
          <cell r="AA17">
            <v>88.55</v>
          </cell>
          <cell r="AB17">
            <v>91.21</v>
          </cell>
          <cell r="AC17">
            <v>91.21</v>
          </cell>
          <cell r="AD17">
            <v>93.94</v>
          </cell>
          <cell r="AE17">
            <v>93.94</v>
          </cell>
          <cell r="AF17" t="str">
            <v>Std BY</v>
          </cell>
          <cell r="AG17" t="str">
            <v>3% Inc, Annual</v>
          </cell>
          <cell r="AI17" t="str">
            <v>Mo 1</v>
          </cell>
          <cell r="AJ17" t="str">
            <v>100% Mkt</v>
          </cell>
          <cell r="AK17" t="str">
            <v>Mo 13</v>
          </cell>
          <cell r="AL17" t="str">
            <v>3% Inc/Yr</v>
          </cell>
          <cell r="CG17">
            <v>3</v>
          </cell>
          <cell r="CH17">
            <v>3</v>
          </cell>
          <cell r="CI17">
            <v>3</v>
          </cell>
          <cell r="CJ17">
            <v>3</v>
          </cell>
          <cell r="CK17">
            <v>3</v>
          </cell>
          <cell r="CL17">
            <v>3</v>
          </cell>
          <cell r="CM17">
            <v>3</v>
          </cell>
          <cell r="CN17">
            <v>3</v>
          </cell>
          <cell r="CO17">
            <v>3</v>
          </cell>
          <cell r="CP17">
            <v>3</v>
          </cell>
          <cell r="CQ17">
            <v>3</v>
          </cell>
          <cell r="CR17">
            <v>3</v>
          </cell>
          <cell r="CS17">
            <v>3</v>
          </cell>
          <cell r="CT17">
            <v>3</v>
          </cell>
          <cell r="CU17">
            <v>3</v>
          </cell>
          <cell r="CV17">
            <v>3</v>
          </cell>
          <cell r="CW17">
            <v>3</v>
          </cell>
          <cell r="CX17">
            <v>3</v>
          </cell>
          <cell r="CY17">
            <v>3</v>
          </cell>
          <cell r="CZ17">
            <v>3</v>
          </cell>
          <cell r="EA17" t="str">
            <v>$ / SF</v>
          </cell>
          <cell r="EB17">
            <v>65</v>
          </cell>
          <cell r="EC17">
            <v>25</v>
          </cell>
          <cell r="ED17">
            <v>66.95</v>
          </cell>
          <cell r="EE17">
            <v>25.75</v>
          </cell>
          <cell r="EF17">
            <v>68.958500000000001</v>
          </cell>
          <cell r="EG17">
            <v>26.522499999999997</v>
          </cell>
          <cell r="EH17">
            <v>71.027254999999997</v>
          </cell>
          <cell r="EI17">
            <v>27.318175</v>
          </cell>
          <cell r="EJ17">
            <v>73.158072650000008</v>
          </cell>
          <cell r="EK17">
            <v>28.137720250000005</v>
          </cell>
          <cell r="EL17">
            <v>75.352814829500005</v>
          </cell>
          <cell r="EM17">
            <v>28.981851857500001</v>
          </cell>
          <cell r="EN17">
            <v>77.613399274385003</v>
          </cell>
          <cell r="EO17">
            <v>29.851307413225005</v>
          </cell>
          <cell r="EP17">
            <v>79.941801252616557</v>
          </cell>
          <cell r="EQ17">
            <v>30.746846635621754</v>
          </cell>
          <cell r="ER17">
            <v>82.340055290195068</v>
          </cell>
          <cell r="ES17">
            <v>31.669252034690409</v>
          </cell>
          <cell r="ET17">
            <v>84.810256948900914</v>
          </cell>
          <cell r="EU17">
            <v>32.619329595731124</v>
          </cell>
          <cell r="EW17" t="str">
            <v>$ / SF</v>
          </cell>
          <cell r="EX17">
            <v>15</v>
          </cell>
          <cell r="EY17">
            <v>15</v>
          </cell>
          <cell r="EZ17">
            <v>15.450000000000001</v>
          </cell>
          <cell r="FA17">
            <v>15.450000000000001</v>
          </cell>
          <cell r="FB17">
            <v>15.913499999999999</v>
          </cell>
          <cell r="FC17">
            <v>15.913499999999999</v>
          </cell>
          <cell r="FD17">
            <v>16.390905</v>
          </cell>
          <cell r="FE17">
            <v>16.390905</v>
          </cell>
          <cell r="FF17">
            <v>16.882632150000003</v>
          </cell>
          <cell r="FG17">
            <v>16.882632150000003</v>
          </cell>
          <cell r="FH17">
            <v>17.3891111145</v>
          </cell>
          <cell r="FI17">
            <v>17.3891111145</v>
          </cell>
          <cell r="FJ17">
            <v>17.910784447935001</v>
          </cell>
          <cell r="FK17">
            <v>17.910784447935001</v>
          </cell>
          <cell r="FL17">
            <v>18.448107981373052</v>
          </cell>
          <cell r="FM17">
            <v>18.448107981373052</v>
          </cell>
          <cell r="FN17">
            <v>19.001551220814246</v>
          </cell>
          <cell r="FO17">
            <v>19.001551220814246</v>
          </cell>
          <cell r="FP17">
            <v>19.571597757438674</v>
          </cell>
          <cell r="FQ17">
            <v>19.571597757438674</v>
          </cell>
          <cell r="FS17">
            <v>12</v>
          </cell>
          <cell r="FT17">
            <v>12</v>
          </cell>
          <cell r="FU17">
            <v>12</v>
          </cell>
          <cell r="FV17">
            <v>12</v>
          </cell>
          <cell r="FW17">
            <v>12</v>
          </cell>
          <cell r="FX17">
            <v>12</v>
          </cell>
          <cell r="FY17">
            <v>12</v>
          </cell>
          <cell r="FZ17">
            <v>12</v>
          </cell>
          <cell r="GA17">
            <v>12</v>
          </cell>
          <cell r="GB17">
            <v>12</v>
          </cell>
          <cell r="GD17">
            <v>0.65</v>
          </cell>
          <cell r="GE17">
            <v>0.65</v>
          </cell>
          <cell r="GF17">
            <v>0.65</v>
          </cell>
          <cell r="GG17">
            <v>0.65</v>
          </cell>
          <cell r="GH17">
            <v>0.65</v>
          </cell>
          <cell r="GI17">
            <v>0.65</v>
          </cell>
          <cell r="GJ17">
            <v>0.65</v>
          </cell>
          <cell r="GK17">
            <v>0.65</v>
          </cell>
          <cell r="GL17">
            <v>0.65</v>
          </cell>
          <cell r="GM17">
            <v>0.65</v>
          </cell>
          <cell r="GO17">
            <v>0.03</v>
          </cell>
          <cell r="GP17">
            <v>0.03</v>
          </cell>
          <cell r="GQ17">
            <v>0.03</v>
          </cell>
          <cell r="GR17">
            <v>0.03</v>
          </cell>
          <cell r="GS17">
            <v>0.03</v>
          </cell>
          <cell r="GT17">
            <v>0.03</v>
          </cell>
          <cell r="GU17">
            <v>0.03</v>
          </cell>
          <cell r="GV17">
            <v>0.03</v>
          </cell>
          <cell r="GW17">
            <v>0.03</v>
          </cell>
          <cell r="GX17">
            <v>0.03</v>
          </cell>
          <cell r="GY17">
            <v>0.03</v>
          </cell>
          <cell r="GZ17">
            <v>0.03</v>
          </cell>
          <cell r="HA17">
            <v>0.03</v>
          </cell>
          <cell r="HB17">
            <v>0.03</v>
          </cell>
          <cell r="HC17">
            <v>0.03</v>
          </cell>
          <cell r="HD17">
            <v>0.03</v>
          </cell>
          <cell r="HE17">
            <v>0.03</v>
          </cell>
          <cell r="HF17">
            <v>0.03</v>
          </cell>
          <cell r="HG17">
            <v>3.0000000000000027E-2</v>
          </cell>
          <cell r="HH17">
            <v>3.0000000000000027E-2</v>
          </cell>
          <cell r="HI17">
            <v>3.0000000000000027E-2</v>
          </cell>
          <cell r="HJ17">
            <v>3.0000000000000027E-2</v>
          </cell>
          <cell r="HK17">
            <v>3.0000000000000027E-2</v>
          </cell>
          <cell r="HL17">
            <v>3.0000000000000027E-2</v>
          </cell>
          <cell r="HM17">
            <v>3.0000000000000249E-2</v>
          </cell>
          <cell r="HN17">
            <v>3.0000000000000027E-2</v>
          </cell>
          <cell r="HO17">
            <v>3.0000000000000027E-2</v>
          </cell>
          <cell r="HP17">
            <v>3.0000000000000027E-2</v>
          </cell>
          <cell r="HQ17">
            <v>2.9999999999999805E-2</v>
          </cell>
          <cell r="HR17">
            <v>3.0000000000000027E-2</v>
          </cell>
          <cell r="HS17">
            <v>3.0000000000000249E-2</v>
          </cell>
          <cell r="HT17">
            <v>2.9999999999999805E-2</v>
          </cell>
          <cell r="HU17">
            <v>3.0000000000000027E-2</v>
          </cell>
          <cell r="HV17">
            <v>3.0000000000000027E-2</v>
          </cell>
          <cell r="HW17">
            <v>3.0000000000000249E-2</v>
          </cell>
          <cell r="HX17">
            <v>3.0000000000000027E-2</v>
          </cell>
          <cell r="IA17">
            <v>72</v>
          </cell>
          <cell r="IB17">
            <v>73.08</v>
          </cell>
          <cell r="IC17">
            <v>75.27</v>
          </cell>
          <cell r="ID17">
            <v>77.53</v>
          </cell>
          <cell r="IE17">
            <v>79.860000000000014</v>
          </cell>
          <cell r="IF17">
            <v>82.254999999999995</v>
          </cell>
          <cell r="IG17">
            <v>84.72</v>
          </cell>
          <cell r="IH17">
            <v>87.259999999999991</v>
          </cell>
          <cell r="II17">
            <v>89.88</v>
          </cell>
          <cell r="IJ17">
            <v>92.574999999999989</v>
          </cell>
        </row>
        <row r="18">
          <cell r="B18">
            <v>5</v>
          </cell>
          <cell r="C18">
            <v>88818</v>
          </cell>
          <cell r="D18">
            <v>1</v>
          </cell>
          <cell r="E18" t="str">
            <v>575MarketCenterOM (1)</v>
          </cell>
          <cell r="F18">
            <v>42370</v>
          </cell>
          <cell r="G18">
            <v>42735</v>
          </cell>
          <cell r="H18" t="str">
            <v>Floors 31-37</v>
          </cell>
          <cell r="I18">
            <v>60</v>
          </cell>
          <cell r="J18">
            <v>88818</v>
          </cell>
          <cell r="K18">
            <v>0</v>
          </cell>
          <cell r="L18">
            <v>74</v>
          </cell>
          <cell r="M18">
            <v>74</v>
          </cell>
          <cell r="N18">
            <v>76.22</v>
          </cell>
          <cell r="O18">
            <v>76.22</v>
          </cell>
          <cell r="P18">
            <v>78.510000000000005</v>
          </cell>
          <cell r="Q18">
            <v>78.510000000000005</v>
          </cell>
          <cell r="R18">
            <v>80.86</v>
          </cell>
          <cell r="S18">
            <v>80.86</v>
          </cell>
          <cell r="T18">
            <v>83.29</v>
          </cell>
          <cell r="U18">
            <v>83.29</v>
          </cell>
          <cell r="V18">
            <v>85.79</v>
          </cell>
          <cell r="W18">
            <v>85.79</v>
          </cell>
          <cell r="X18">
            <v>88.36</v>
          </cell>
          <cell r="Y18">
            <v>88.36</v>
          </cell>
          <cell r="Z18">
            <v>91.01</v>
          </cell>
          <cell r="AA18">
            <v>91.01</v>
          </cell>
          <cell r="AB18">
            <v>93.74</v>
          </cell>
          <cell r="AC18">
            <v>93.74</v>
          </cell>
          <cell r="AD18">
            <v>96.55</v>
          </cell>
          <cell r="AE18">
            <v>96.55</v>
          </cell>
          <cell r="AF18" t="str">
            <v>Std BY</v>
          </cell>
          <cell r="AG18" t="str">
            <v>3% Inc, Annual</v>
          </cell>
          <cell r="AI18" t="str">
            <v>Mo 1</v>
          </cell>
          <cell r="AJ18" t="str">
            <v>100% Mkt</v>
          </cell>
          <cell r="AK18" t="str">
            <v>Mo 13</v>
          </cell>
          <cell r="AL18" t="str">
            <v>3% Inc/Yr</v>
          </cell>
          <cell r="CG18">
            <v>3</v>
          </cell>
          <cell r="CH18">
            <v>3</v>
          </cell>
          <cell r="CI18">
            <v>3</v>
          </cell>
          <cell r="CJ18">
            <v>3</v>
          </cell>
          <cell r="CK18">
            <v>3</v>
          </cell>
          <cell r="CL18">
            <v>3</v>
          </cell>
          <cell r="CM18">
            <v>3</v>
          </cell>
          <cell r="CN18">
            <v>3</v>
          </cell>
          <cell r="CO18">
            <v>3</v>
          </cell>
          <cell r="CP18">
            <v>3</v>
          </cell>
          <cell r="CQ18">
            <v>3</v>
          </cell>
          <cell r="CR18">
            <v>3</v>
          </cell>
          <cell r="CS18">
            <v>3</v>
          </cell>
          <cell r="CT18">
            <v>3</v>
          </cell>
          <cell r="CU18">
            <v>3</v>
          </cell>
          <cell r="CV18">
            <v>3</v>
          </cell>
          <cell r="CW18">
            <v>3</v>
          </cell>
          <cell r="CX18">
            <v>3</v>
          </cell>
          <cell r="CY18">
            <v>3</v>
          </cell>
          <cell r="CZ18">
            <v>3</v>
          </cell>
          <cell r="EA18" t="str">
            <v>$ / SF</v>
          </cell>
          <cell r="EB18">
            <v>65</v>
          </cell>
          <cell r="EC18">
            <v>25</v>
          </cell>
          <cell r="ED18">
            <v>66.95</v>
          </cell>
          <cell r="EE18">
            <v>25.75</v>
          </cell>
          <cell r="EF18">
            <v>68.958500000000001</v>
          </cell>
          <cell r="EG18">
            <v>26.522499999999997</v>
          </cell>
          <cell r="EH18">
            <v>71.027254999999997</v>
          </cell>
          <cell r="EI18">
            <v>27.318175</v>
          </cell>
          <cell r="EJ18">
            <v>73.158072650000008</v>
          </cell>
          <cell r="EK18">
            <v>28.137720250000005</v>
          </cell>
          <cell r="EL18">
            <v>75.352814829500005</v>
          </cell>
          <cell r="EM18">
            <v>28.981851857500001</v>
          </cell>
          <cell r="EN18">
            <v>77.613399274385003</v>
          </cell>
          <cell r="EO18">
            <v>29.851307413225005</v>
          </cell>
          <cell r="EP18">
            <v>79.941801252616557</v>
          </cell>
          <cell r="EQ18">
            <v>30.746846635621754</v>
          </cell>
          <cell r="ER18">
            <v>82.340055290195068</v>
          </cell>
          <cell r="ES18">
            <v>31.669252034690409</v>
          </cell>
          <cell r="ET18">
            <v>84.810256948900914</v>
          </cell>
          <cell r="EU18">
            <v>32.619329595731124</v>
          </cell>
          <cell r="EW18" t="str">
            <v>$ / SF</v>
          </cell>
          <cell r="EX18">
            <v>15</v>
          </cell>
          <cell r="EY18">
            <v>15</v>
          </cell>
          <cell r="EZ18">
            <v>15.450000000000001</v>
          </cell>
          <cell r="FA18">
            <v>15.450000000000001</v>
          </cell>
          <cell r="FB18">
            <v>15.913499999999999</v>
          </cell>
          <cell r="FC18">
            <v>15.913499999999999</v>
          </cell>
          <cell r="FD18">
            <v>16.390905</v>
          </cell>
          <cell r="FE18">
            <v>16.390905</v>
          </cell>
          <cell r="FF18">
            <v>16.882632150000003</v>
          </cell>
          <cell r="FG18">
            <v>16.882632150000003</v>
          </cell>
          <cell r="FH18">
            <v>17.3891111145</v>
          </cell>
          <cell r="FI18">
            <v>17.3891111145</v>
          </cell>
          <cell r="FJ18">
            <v>17.910784447935001</v>
          </cell>
          <cell r="FK18">
            <v>17.910784447935001</v>
          </cell>
          <cell r="FL18">
            <v>18.448107981373052</v>
          </cell>
          <cell r="FM18">
            <v>18.448107981373052</v>
          </cell>
          <cell r="FN18">
            <v>19.001551220814246</v>
          </cell>
          <cell r="FO18">
            <v>19.001551220814246</v>
          </cell>
          <cell r="FP18">
            <v>19.571597757438674</v>
          </cell>
          <cell r="FQ18">
            <v>19.571597757438674</v>
          </cell>
          <cell r="FS18">
            <v>12</v>
          </cell>
          <cell r="FT18">
            <v>12</v>
          </cell>
          <cell r="FU18">
            <v>12</v>
          </cell>
          <cell r="FV18">
            <v>12</v>
          </cell>
          <cell r="FW18">
            <v>12</v>
          </cell>
          <cell r="FX18">
            <v>12</v>
          </cell>
          <cell r="FY18">
            <v>12</v>
          </cell>
          <cell r="FZ18">
            <v>12</v>
          </cell>
          <cell r="GA18">
            <v>12</v>
          </cell>
          <cell r="GB18">
            <v>12</v>
          </cell>
          <cell r="GD18">
            <v>0.65</v>
          </cell>
          <cell r="GE18">
            <v>0.65</v>
          </cell>
          <cell r="GF18">
            <v>0.65</v>
          </cell>
          <cell r="GG18">
            <v>0.65</v>
          </cell>
          <cell r="GH18">
            <v>0.65</v>
          </cell>
          <cell r="GI18">
            <v>0.65</v>
          </cell>
          <cell r="GJ18">
            <v>0.65</v>
          </cell>
          <cell r="GK18">
            <v>0.65</v>
          </cell>
          <cell r="GL18">
            <v>0.65</v>
          </cell>
          <cell r="GM18">
            <v>0.65</v>
          </cell>
          <cell r="GO18">
            <v>0.03</v>
          </cell>
          <cell r="GP18">
            <v>0.03</v>
          </cell>
          <cell r="GQ18">
            <v>0.03</v>
          </cell>
          <cell r="GR18">
            <v>0.03</v>
          </cell>
          <cell r="GS18">
            <v>0.03</v>
          </cell>
          <cell r="GT18">
            <v>0.03</v>
          </cell>
          <cell r="GU18">
            <v>0.03</v>
          </cell>
          <cell r="GV18">
            <v>0.03</v>
          </cell>
          <cell r="GW18">
            <v>0.03</v>
          </cell>
          <cell r="GX18">
            <v>0.03</v>
          </cell>
          <cell r="GY18">
            <v>0.03</v>
          </cell>
          <cell r="GZ18">
            <v>0.03</v>
          </cell>
          <cell r="HA18">
            <v>0.03</v>
          </cell>
          <cell r="HB18">
            <v>0.03</v>
          </cell>
          <cell r="HC18">
            <v>0.03</v>
          </cell>
          <cell r="HD18">
            <v>0.03</v>
          </cell>
          <cell r="HE18">
            <v>0.03</v>
          </cell>
          <cell r="HF18">
            <v>0.03</v>
          </cell>
          <cell r="HG18">
            <v>3.0000000000000027E-2</v>
          </cell>
          <cell r="HH18">
            <v>2.9999999999999805E-2</v>
          </cell>
          <cell r="HI18">
            <v>3.0000000000000027E-2</v>
          </cell>
          <cell r="HJ18">
            <v>3.0000000000000027E-2</v>
          </cell>
          <cell r="HK18">
            <v>3.0000000000000027E-2</v>
          </cell>
          <cell r="HL18">
            <v>3.0000000000000027E-2</v>
          </cell>
          <cell r="HM18">
            <v>3.0000000000000249E-2</v>
          </cell>
          <cell r="HN18">
            <v>3.0000000000000027E-2</v>
          </cell>
          <cell r="HO18">
            <v>3.0000000000000027E-2</v>
          </cell>
          <cell r="HP18">
            <v>3.0000000000000027E-2</v>
          </cell>
          <cell r="HQ18">
            <v>2.9999999999999805E-2</v>
          </cell>
          <cell r="HR18">
            <v>3.0000000000000027E-2</v>
          </cell>
          <cell r="HS18">
            <v>3.0000000000000249E-2</v>
          </cell>
          <cell r="HT18">
            <v>2.9999999999999805E-2</v>
          </cell>
          <cell r="HU18">
            <v>3.0000000000000027E-2</v>
          </cell>
          <cell r="HV18">
            <v>3.0000000000000027E-2</v>
          </cell>
          <cell r="HW18">
            <v>3.0000000000000249E-2</v>
          </cell>
          <cell r="HX18">
            <v>3.0000000000000027E-2</v>
          </cell>
          <cell r="IA18">
            <v>74</v>
          </cell>
          <cell r="IB18">
            <v>75.11</v>
          </cell>
          <cell r="IC18">
            <v>77.365000000000009</v>
          </cell>
          <cell r="ID18">
            <v>79.685000000000002</v>
          </cell>
          <cell r="IE18">
            <v>82.075000000000003</v>
          </cell>
          <cell r="IF18">
            <v>84.54</v>
          </cell>
          <cell r="IG18">
            <v>87.075000000000003</v>
          </cell>
          <cell r="IH18">
            <v>89.685000000000002</v>
          </cell>
          <cell r="II18">
            <v>92.375</v>
          </cell>
          <cell r="IJ18">
            <v>95.144999999999996</v>
          </cell>
        </row>
        <row r="19">
          <cell r="B19">
            <v>6</v>
          </cell>
          <cell r="C19">
            <v>37843</v>
          </cell>
          <cell r="D19">
            <v>1</v>
          </cell>
          <cell r="E19" t="str">
            <v>575MarketCenterOM (1)</v>
          </cell>
          <cell r="F19">
            <v>42370</v>
          </cell>
          <cell r="G19">
            <v>42735</v>
          </cell>
          <cell r="H19" t="str">
            <v>Floors 38-40</v>
          </cell>
          <cell r="I19">
            <v>60</v>
          </cell>
          <cell r="J19">
            <v>37843</v>
          </cell>
          <cell r="K19">
            <v>0</v>
          </cell>
          <cell r="L19">
            <v>75</v>
          </cell>
          <cell r="M19">
            <v>75</v>
          </cell>
          <cell r="N19">
            <v>77.25</v>
          </cell>
          <cell r="O19">
            <v>77.25</v>
          </cell>
          <cell r="P19">
            <v>79.569999999999993</v>
          </cell>
          <cell r="Q19">
            <v>79.569999999999993</v>
          </cell>
          <cell r="R19">
            <v>81.95</v>
          </cell>
          <cell r="S19">
            <v>81.95</v>
          </cell>
          <cell r="T19">
            <v>84.41</v>
          </cell>
          <cell r="U19">
            <v>84.41</v>
          </cell>
          <cell r="V19">
            <v>86.95</v>
          </cell>
          <cell r="W19">
            <v>86.95</v>
          </cell>
          <cell r="X19">
            <v>89.55</v>
          </cell>
          <cell r="Y19">
            <v>89.55</v>
          </cell>
          <cell r="Z19">
            <v>92.24</v>
          </cell>
          <cell r="AA19">
            <v>92.24</v>
          </cell>
          <cell r="AB19">
            <v>95.01</v>
          </cell>
          <cell r="AC19">
            <v>95.01</v>
          </cell>
          <cell r="AD19">
            <v>97.86</v>
          </cell>
          <cell r="AE19">
            <v>97.86</v>
          </cell>
          <cell r="AF19" t="str">
            <v>Std BY</v>
          </cell>
          <cell r="AG19" t="str">
            <v>3% Inc, Annual</v>
          </cell>
          <cell r="AI19" t="str">
            <v>Mo 1</v>
          </cell>
          <cell r="AJ19" t="str">
            <v>100% Mkt</v>
          </cell>
          <cell r="AK19" t="str">
            <v>Mo 13</v>
          </cell>
          <cell r="AL19" t="str">
            <v>3% Inc/Yr</v>
          </cell>
          <cell r="CG19">
            <v>3</v>
          </cell>
          <cell r="CH19">
            <v>3</v>
          </cell>
          <cell r="CI19">
            <v>3</v>
          </cell>
          <cell r="CJ19">
            <v>3</v>
          </cell>
          <cell r="CK19">
            <v>3</v>
          </cell>
          <cell r="CL19">
            <v>3</v>
          </cell>
          <cell r="CM19">
            <v>3</v>
          </cell>
          <cell r="CN19">
            <v>3</v>
          </cell>
          <cell r="CO19">
            <v>3</v>
          </cell>
          <cell r="CP19">
            <v>3</v>
          </cell>
          <cell r="CQ19">
            <v>3</v>
          </cell>
          <cell r="CR19">
            <v>3</v>
          </cell>
          <cell r="CS19">
            <v>3</v>
          </cell>
          <cell r="CT19">
            <v>3</v>
          </cell>
          <cell r="CU19">
            <v>3</v>
          </cell>
          <cell r="CV19">
            <v>3</v>
          </cell>
          <cell r="CW19">
            <v>3</v>
          </cell>
          <cell r="CX19">
            <v>3</v>
          </cell>
          <cell r="CY19">
            <v>3</v>
          </cell>
          <cell r="CZ19">
            <v>3</v>
          </cell>
          <cell r="EA19" t="str">
            <v>$ / SF</v>
          </cell>
          <cell r="EB19">
            <v>65</v>
          </cell>
          <cell r="EC19">
            <v>25</v>
          </cell>
          <cell r="ED19">
            <v>66.95</v>
          </cell>
          <cell r="EE19">
            <v>25.75</v>
          </cell>
          <cell r="EF19">
            <v>68.958500000000001</v>
          </cell>
          <cell r="EG19">
            <v>26.522499999999997</v>
          </cell>
          <cell r="EH19">
            <v>71.027254999999997</v>
          </cell>
          <cell r="EI19">
            <v>27.318175</v>
          </cell>
          <cell r="EJ19">
            <v>73.158072650000008</v>
          </cell>
          <cell r="EK19">
            <v>28.137720250000005</v>
          </cell>
          <cell r="EL19">
            <v>75.352814829500005</v>
          </cell>
          <cell r="EM19">
            <v>28.981851857500001</v>
          </cell>
          <cell r="EN19">
            <v>77.613399274385003</v>
          </cell>
          <cell r="EO19">
            <v>29.851307413225005</v>
          </cell>
          <cell r="EP19">
            <v>79.941801252616557</v>
          </cell>
          <cell r="EQ19">
            <v>30.746846635621754</v>
          </cell>
          <cell r="ER19">
            <v>82.340055290195068</v>
          </cell>
          <cell r="ES19">
            <v>31.669252034690409</v>
          </cell>
          <cell r="ET19">
            <v>84.810256948900914</v>
          </cell>
          <cell r="EU19">
            <v>32.619329595731124</v>
          </cell>
          <cell r="EW19" t="str">
            <v>$ / SF</v>
          </cell>
          <cell r="EX19">
            <v>15</v>
          </cell>
          <cell r="EY19">
            <v>15</v>
          </cell>
          <cell r="EZ19">
            <v>15.450000000000001</v>
          </cell>
          <cell r="FA19">
            <v>15.450000000000001</v>
          </cell>
          <cell r="FB19">
            <v>15.913499999999999</v>
          </cell>
          <cell r="FC19">
            <v>15.913499999999999</v>
          </cell>
          <cell r="FD19">
            <v>16.390905</v>
          </cell>
          <cell r="FE19">
            <v>16.390905</v>
          </cell>
          <cell r="FF19">
            <v>16.882632150000003</v>
          </cell>
          <cell r="FG19">
            <v>16.882632150000003</v>
          </cell>
          <cell r="FH19">
            <v>17.3891111145</v>
          </cell>
          <cell r="FI19">
            <v>17.3891111145</v>
          </cell>
          <cell r="FJ19">
            <v>17.910784447935001</v>
          </cell>
          <cell r="FK19">
            <v>17.910784447935001</v>
          </cell>
          <cell r="FL19">
            <v>18.448107981373052</v>
          </cell>
          <cell r="FM19">
            <v>18.448107981373052</v>
          </cell>
          <cell r="FN19">
            <v>19.001551220814246</v>
          </cell>
          <cell r="FO19">
            <v>19.001551220814246</v>
          </cell>
          <cell r="FP19">
            <v>19.571597757438674</v>
          </cell>
          <cell r="FQ19">
            <v>19.571597757438674</v>
          </cell>
          <cell r="FS19">
            <v>12</v>
          </cell>
          <cell r="FT19">
            <v>12</v>
          </cell>
          <cell r="FU19">
            <v>12</v>
          </cell>
          <cell r="FV19">
            <v>12</v>
          </cell>
          <cell r="FW19">
            <v>12</v>
          </cell>
          <cell r="FX19">
            <v>12</v>
          </cell>
          <cell r="FY19">
            <v>12</v>
          </cell>
          <cell r="FZ19">
            <v>12</v>
          </cell>
          <cell r="GA19">
            <v>12</v>
          </cell>
          <cell r="GB19">
            <v>12</v>
          </cell>
          <cell r="GD19">
            <v>0.65</v>
          </cell>
          <cell r="GE19">
            <v>0.65</v>
          </cell>
          <cell r="GF19">
            <v>0.65</v>
          </cell>
          <cell r="GG19">
            <v>0.65</v>
          </cell>
          <cell r="GH19">
            <v>0.65</v>
          </cell>
          <cell r="GI19">
            <v>0.65</v>
          </cell>
          <cell r="GJ19">
            <v>0.65</v>
          </cell>
          <cell r="GK19">
            <v>0.65</v>
          </cell>
          <cell r="GL19">
            <v>0.65</v>
          </cell>
          <cell r="GM19">
            <v>0.65</v>
          </cell>
          <cell r="GO19">
            <v>0.03</v>
          </cell>
          <cell r="GP19">
            <v>0.03</v>
          </cell>
          <cell r="GQ19">
            <v>0.03</v>
          </cell>
          <cell r="GR19">
            <v>0.03</v>
          </cell>
          <cell r="GS19">
            <v>0.03</v>
          </cell>
          <cell r="GT19">
            <v>0.03</v>
          </cell>
          <cell r="GU19">
            <v>0.03</v>
          </cell>
          <cell r="GV19">
            <v>0.03</v>
          </cell>
          <cell r="GW19">
            <v>0.03</v>
          </cell>
          <cell r="GX19">
            <v>0.03</v>
          </cell>
          <cell r="GY19">
            <v>0.03</v>
          </cell>
          <cell r="GZ19">
            <v>0.03</v>
          </cell>
          <cell r="HA19">
            <v>0.03</v>
          </cell>
          <cell r="HB19">
            <v>0.03</v>
          </cell>
          <cell r="HC19">
            <v>0.03</v>
          </cell>
          <cell r="HD19">
            <v>0.03</v>
          </cell>
          <cell r="HE19">
            <v>0.03</v>
          </cell>
          <cell r="HF19">
            <v>0.03</v>
          </cell>
          <cell r="HG19">
            <v>3.0000000000000027E-2</v>
          </cell>
          <cell r="HH19">
            <v>3.0000000000000027E-2</v>
          </cell>
          <cell r="HI19">
            <v>3.0000000000000027E-2</v>
          </cell>
          <cell r="HJ19">
            <v>3.0000000000000249E-2</v>
          </cell>
          <cell r="HK19">
            <v>2.9999999999999805E-2</v>
          </cell>
          <cell r="HL19">
            <v>3.0000000000000027E-2</v>
          </cell>
          <cell r="HM19">
            <v>3.0000000000000027E-2</v>
          </cell>
          <cell r="HN19">
            <v>3.0000000000000027E-2</v>
          </cell>
          <cell r="HO19">
            <v>3.0000000000000027E-2</v>
          </cell>
          <cell r="HP19">
            <v>3.0000000000000027E-2</v>
          </cell>
          <cell r="HQ19">
            <v>2.9999999999999805E-2</v>
          </cell>
          <cell r="HR19">
            <v>3.0000000000000027E-2</v>
          </cell>
          <cell r="HS19">
            <v>3.0000000000000249E-2</v>
          </cell>
          <cell r="HT19">
            <v>2.9999999999999805E-2</v>
          </cell>
          <cell r="HU19">
            <v>3.0000000000000027E-2</v>
          </cell>
          <cell r="HV19">
            <v>3.0000000000000027E-2</v>
          </cell>
          <cell r="HW19">
            <v>3.0000000000000249E-2</v>
          </cell>
          <cell r="HX19">
            <v>3.0000000000000027E-2</v>
          </cell>
          <cell r="IA19">
            <v>75</v>
          </cell>
          <cell r="IB19">
            <v>76.125</v>
          </cell>
          <cell r="IC19">
            <v>78.41</v>
          </cell>
          <cell r="ID19">
            <v>80.759999999999991</v>
          </cell>
          <cell r="IE19">
            <v>83.18</v>
          </cell>
          <cell r="IF19">
            <v>85.68</v>
          </cell>
          <cell r="IG19">
            <v>88.25</v>
          </cell>
          <cell r="IH19">
            <v>90.894999999999996</v>
          </cell>
          <cell r="II19">
            <v>93.625</v>
          </cell>
          <cell r="IJ19">
            <v>96.435000000000002</v>
          </cell>
        </row>
        <row r="20">
          <cell r="B20">
            <v>7</v>
          </cell>
          <cell r="C20">
            <v>5557</v>
          </cell>
          <cell r="D20">
            <v>1</v>
          </cell>
          <cell r="E20" t="str">
            <v>575MarketCenterOM (1)</v>
          </cell>
          <cell r="F20">
            <v>42370</v>
          </cell>
          <cell r="G20">
            <v>42735</v>
          </cell>
          <cell r="H20" t="str">
            <v>Retail</v>
          </cell>
          <cell r="I20">
            <v>60</v>
          </cell>
          <cell r="J20">
            <v>5557</v>
          </cell>
          <cell r="K20">
            <v>1486</v>
          </cell>
          <cell r="L20">
            <v>90</v>
          </cell>
          <cell r="M20">
            <v>90</v>
          </cell>
          <cell r="N20">
            <v>92.7</v>
          </cell>
          <cell r="O20">
            <v>92.7</v>
          </cell>
          <cell r="P20">
            <v>95.48</v>
          </cell>
          <cell r="Q20">
            <v>95.48</v>
          </cell>
          <cell r="R20">
            <v>98.35</v>
          </cell>
          <cell r="S20">
            <v>98.35</v>
          </cell>
          <cell r="T20">
            <v>101.3</v>
          </cell>
          <cell r="U20">
            <v>101.3</v>
          </cell>
          <cell r="V20">
            <v>104.33</v>
          </cell>
          <cell r="W20">
            <v>104.33</v>
          </cell>
          <cell r="X20">
            <v>107.46</v>
          </cell>
          <cell r="Y20">
            <v>107.46</v>
          </cell>
          <cell r="Z20">
            <v>110.69</v>
          </cell>
          <cell r="AA20">
            <v>110.69</v>
          </cell>
          <cell r="AB20">
            <v>114.01</v>
          </cell>
          <cell r="AC20">
            <v>114.01</v>
          </cell>
          <cell r="AD20">
            <v>117.43</v>
          </cell>
          <cell r="AE20">
            <v>117.43</v>
          </cell>
          <cell r="AF20" t="str">
            <v>NNN Retail</v>
          </cell>
          <cell r="AG20" t="str">
            <v>3% Inc, Annual</v>
          </cell>
          <cell r="AI20" t="str">
            <v>Mo 1</v>
          </cell>
          <cell r="AJ20" t="str">
            <v>100% Mkt</v>
          </cell>
          <cell r="AK20" t="str">
            <v>Mo 13</v>
          </cell>
          <cell r="AL20" t="str">
            <v>3% Inc/Yr</v>
          </cell>
          <cell r="CG20">
            <v>3</v>
          </cell>
          <cell r="CH20">
            <v>3</v>
          </cell>
          <cell r="CI20">
            <v>3</v>
          </cell>
          <cell r="CJ20">
            <v>3</v>
          </cell>
          <cell r="CK20">
            <v>3</v>
          </cell>
          <cell r="CL20">
            <v>3</v>
          </cell>
          <cell r="CM20">
            <v>3</v>
          </cell>
          <cell r="CN20">
            <v>3</v>
          </cell>
          <cell r="CO20">
            <v>3</v>
          </cell>
          <cell r="CP20">
            <v>3</v>
          </cell>
          <cell r="CQ20">
            <v>3</v>
          </cell>
          <cell r="CR20">
            <v>3</v>
          </cell>
          <cell r="CS20">
            <v>3</v>
          </cell>
          <cell r="CT20">
            <v>3</v>
          </cell>
          <cell r="CU20">
            <v>3</v>
          </cell>
          <cell r="CV20">
            <v>3</v>
          </cell>
          <cell r="CW20">
            <v>3</v>
          </cell>
          <cell r="CX20">
            <v>3</v>
          </cell>
          <cell r="CY20">
            <v>3</v>
          </cell>
          <cell r="CZ20">
            <v>3</v>
          </cell>
          <cell r="EA20" t="str">
            <v>$ / SF</v>
          </cell>
          <cell r="EB20">
            <v>65</v>
          </cell>
          <cell r="EC20">
            <v>25</v>
          </cell>
          <cell r="ED20">
            <v>66.95</v>
          </cell>
          <cell r="EE20">
            <v>25.75</v>
          </cell>
          <cell r="EF20">
            <v>68.958500000000001</v>
          </cell>
          <cell r="EG20">
            <v>26.522499999999997</v>
          </cell>
          <cell r="EH20">
            <v>71.027254999999997</v>
          </cell>
          <cell r="EI20">
            <v>27.318175</v>
          </cell>
          <cell r="EJ20">
            <v>73.158072650000008</v>
          </cell>
          <cell r="EK20">
            <v>28.137720250000005</v>
          </cell>
          <cell r="EL20">
            <v>75.352814829500005</v>
          </cell>
          <cell r="EM20">
            <v>28.981851857500001</v>
          </cell>
          <cell r="EN20">
            <v>77.613399274385003</v>
          </cell>
          <cell r="EO20">
            <v>29.851307413225005</v>
          </cell>
          <cell r="EP20">
            <v>79.941801252616557</v>
          </cell>
          <cell r="EQ20">
            <v>30.746846635621754</v>
          </cell>
          <cell r="ER20">
            <v>82.340055290195068</v>
          </cell>
          <cell r="ES20">
            <v>31.669252034690409</v>
          </cell>
          <cell r="ET20">
            <v>84.810256948900914</v>
          </cell>
          <cell r="EU20">
            <v>32.619329595731124</v>
          </cell>
          <cell r="EW20" t="str">
            <v>$ / SF</v>
          </cell>
          <cell r="EX20">
            <v>15</v>
          </cell>
          <cell r="EY20">
            <v>15</v>
          </cell>
          <cell r="EZ20">
            <v>15.450000000000001</v>
          </cell>
          <cell r="FA20">
            <v>15.450000000000001</v>
          </cell>
          <cell r="FB20">
            <v>15.913499999999999</v>
          </cell>
          <cell r="FC20">
            <v>15.913499999999999</v>
          </cell>
          <cell r="FD20">
            <v>16.390905</v>
          </cell>
          <cell r="FE20">
            <v>16.390905</v>
          </cell>
          <cell r="FF20">
            <v>16.882632150000003</v>
          </cell>
          <cell r="FG20">
            <v>16.882632150000003</v>
          </cell>
          <cell r="FH20">
            <v>17.3891111145</v>
          </cell>
          <cell r="FI20">
            <v>17.3891111145</v>
          </cell>
          <cell r="FJ20">
            <v>17.910784447935001</v>
          </cell>
          <cell r="FK20">
            <v>17.910784447935001</v>
          </cell>
          <cell r="FL20">
            <v>18.448107981373052</v>
          </cell>
          <cell r="FM20">
            <v>18.448107981373052</v>
          </cell>
          <cell r="FN20">
            <v>19.001551220814246</v>
          </cell>
          <cell r="FO20">
            <v>19.001551220814246</v>
          </cell>
          <cell r="FP20">
            <v>19.571597757438674</v>
          </cell>
          <cell r="FQ20">
            <v>19.571597757438674</v>
          </cell>
          <cell r="FS20">
            <v>12</v>
          </cell>
          <cell r="FT20">
            <v>12</v>
          </cell>
          <cell r="FU20">
            <v>12</v>
          </cell>
          <cell r="FV20">
            <v>12</v>
          </cell>
          <cell r="FW20">
            <v>12</v>
          </cell>
          <cell r="FX20">
            <v>12</v>
          </cell>
          <cell r="FY20">
            <v>12</v>
          </cell>
          <cell r="FZ20">
            <v>12</v>
          </cell>
          <cell r="GA20">
            <v>12</v>
          </cell>
          <cell r="GB20">
            <v>12</v>
          </cell>
          <cell r="GD20">
            <v>0.65</v>
          </cell>
          <cell r="GE20">
            <v>0.65</v>
          </cell>
          <cell r="GF20">
            <v>0.65</v>
          </cell>
          <cell r="GG20">
            <v>0.65</v>
          </cell>
          <cell r="GH20">
            <v>0.65</v>
          </cell>
          <cell r="GI20">
            <v>0.65</v>
          </cell>
          <cell r="GJ20">
            <v>0.65</v>
          </cell>
          <cell r="GK20">
            <v>0.65</v>
          </cell>
          <cell r="GL20">
            <v>0.65</v>
          </cell>
          <cell r="GM20">
            <v>0.65</v>
          </cell>
          <cell r="GO20">
            <v>0.03</v>
          </cell>
          <cell r="GP20">
            <v>0.03</v>
          </cell>
          <cell r="GQ20">
            <v>0.03</v>
          </cell>
          <cell r="GR20">
            <v>0.03</v>
          </cell>
          <cell r="GS20">
            <v>0.03</v>
          </cell>
          <cell r="GT20">
            <v>0.03</v>
          </cell>
          <cell r="GU20">
            <v>0.03</v>
          </cell>
          <cell r="GV20">
            <v>0.03</v>
          </cell>
          <cell r="GW20">
            <v>0.03</v>
          </cell>
          <cell r="GX20">
            <v>0.03</v>
          </cell>
          <cell r="GY20">
            <v>0.03</v>
          </cell>
          <cell r="GZ20">
            <v>0.03</v>
          </cell>
          <cell r="HA20">
            <v>0.03</v>
          </cell>
          <cell r="HB20">
            <v>0.03</v>
          </cell>
          <cell r="HC20">
            <v>0.03</v>
          </cell>
          <cell r="HD20">
            <v>0.03</v>
          </cell>
          <cell r="HE20">
            <v>0.03</v>
          </cell>
          <cell r="HF20">
            <v>0.03</v>
          </cell>
          <cell r="HG20">
            <v>3.0000000000000027E-2</v>
          </cell>
          <cell r="HH20">
            <v>2.9999999999999805E-2</v>
          </cell>
          <cell r="HI20">
            <v>3.0000000000000027E-2</v>
          </cell>
          <cell r="HJ20">
            <v>3.0000000000000249E-2</v>
          </cell>
          <cell r="HK20">
            <v>3.0000000000000027E-2</v>
          </cell>
          <cell r="HL20">
            <v>3.0000000000000027E-2</v>
          </cell>
          <cell r="HM20">
            <v>3.0000000000000027E-2</v>
          </cell>
          <cell r="HN20">
            <v>3.0000000000000027E-2</v>
          </cell>
          <cell r="HO20">
            <v>3.0000000000000027E-2</v>
          </cell>
          <cell r="HP20">
            <v>3.0000000000000027E-2</v>
          </cell>
          <cell r="HQ20">
            <v>2.9999999999999805E-2</v>
          </cell>
          <cell r="HR20">
            <v>3.0000000000000027E-2</v>
          </cell>
          <cell r="HS20">
            <v>3.0000000000000249E-2</v>
          </cell>
          <cell r="HT20">
            <v>2.9999999999999805E-2</v>
          </cell>
          <cell r="HU20">
            <v>3.0000000000000027E-2</v>
          </cell>
          <cell r="HV20">
            <v>3.0000000000000027E-2</v>
          </cell>
          <cell r="HW20">
            <v>3.0000000000000249E-2</v>
          </cell>
          <cell r="HX20">
            <v>3.0000000000000027E-2</v>
          </cell>
          <cell r="IA20">
            <v>90</v>
          </cell>
          <cell r="IB20">
            <v>91.35</v>
          </cell>
          <cell r="IC20">
            <v>94.09</v>
          </cell>
          <cell r="ID20">
            <v>96.914999999999992</v>
          </cell>
          <cell r="IE20">
            <v>99.824999999999989</v>
          </cell>
          <cell r="IF20">
            <v>102.815</v>
          </cell>
          <cell r="IG20">
            <v>105.895</v>
          </cell>
          <cell r="IH20">
            <v>109.07499999999999</v>
          </cell>
          <cell r="II20">
            <v>112.35</v>
          </cell>
          <cell r="IJ20">
            <v>115.72</v>
          </cell>
        </row>
        <row r="21">
          <cell r="B21">
            <v>8</v>
          </cell>
          <cell r="C21">
            <v>342</v>
          </cell>
          <cell r="D21">
            <v>1</v>
          </cell>
          <cell r="E21" t="str">
            <v>575MarketCenterOM (1)</v>
          </cell>
          <cell r="F21">
            <v>42370</v>
          </cell>
          <cell r="G21">
            <v>42735</v>
          </cell>
          <cell r="H21" t="str">
            <v>Storage</v>
          </cell>
          <cell r="I21">
            <v>60</v>
          </cell>
          <cell r="J21">
            <v>342</v>
          </cell>
          <cell r="K21">
            <v>0</v>
          </cell>
          <cell r="L21">
            <v>24</v>
          </cell>
          <cell r="M21">
            <v>24</v>
          </cell>
          <cell r="N21">
            <v>24.72</v>
          </cell>
          <cell r="O21">
            <v>24.72</v>
          </cell>
          <cell r="P21">
            <v>25.46</v>
          </cell>
          <cell r="Q21">
            <v>25.46</v>
          </cell>
          <cell r="R21">
            <v>26.23</v>
          </cell>
          <cell r="S21">
            <v>26.23</v>
          </cell>
          <cell r="T21">
            <v>27.01</v>
          </cell>
          <cell r="U21">
            <v>27.01</v>
          </cell>
          <cell r="V21">
            <v>27.82</v>
          </cell>
          <cell r="W21">
            <v>27.82</v>
          </cell>
          <cell r="X21">
            <v>28.66</v>
          </cell>
          <cell r="Y21">
            <v>28.66</v>
          </cell>
          <cell r="Z21">
            <v>29.52</v>
          </cell>
          <cell r="AA21">
            <v>29.52</v>
          </cell>
          <cell r="AB21">
            <v>30.4</v>
          </cell>
          <cell r="AC21">
            <v>30.4</v>
          </cell>
          <cell r="AD21">
            <v>31.31</v>
          </cell>
          <cell r="AE21">
            <v>31.31</v>
          </cell>
          <cell r="AF21" t="str">
            <v>None</v>
          </cell>
          <cell r="AG21" t="str">
            <v>3% Inc, Annual</v>
          </cell>
          <cell r="AI21" t="str">
            <v>Mo 1</v>
          </cell>
          <cell r="AJ21" t="str">
            <v>100% Mkt</v>
          </cell>
          <cell r="AK21" t="str">
            <v>Mo 13</v>
          </cell>
          <cell r="AL21" t="str">
            <v>3% Inc/Yr</v>
          </cell>
          <cell r="EA21" t="str">
            <v>$ / SF</v>
          </cell>
          <cell r="EB21">
            <v>65</v>
          </cell>
          <cell r="EC21">
            <v>25</v>
          </cell>
          <cell r="ED21">
            <v>66.95</v>
          </cell>
          <cell r="EE21">
            <v>25.75</v>
          </cell>
          <cell r="EF21">
            <v>68.958500000000001</v>
          </cell>
          <cell r="EG21">
            <v>26.522499999999997</v>
          </cell>
          <cell r="EH21">
            <v>71.027254999999997</v>
          </cell>
          <cell r="EI21">
            <v>27.318175</v>
          </cell>
          <cell r="EJ21">
            <v>73.158072650000008</v>
          </cell>
          <cell r="EK21">
            <v>28.137720250000005</v>
          </cell>
          <cell r="EL21">
            <v>75.352814829500005</v>
          </cell>
          <cell r="EM21">
            <v>28.981851857500001</v>
          </cell>
          <cell r="EN21">
            <v>77.613399274385003</v>
          </cell>
          <cell r="EO21">
            <v>29.851307413225005</v>
          </cell>
          <cell r="EP21">
            <v>79.941801252616557</v>
          </cell>
          <cell r="EQ21">
            <v>30.746846635621754</v>
          </cell>
          <cell r="ER21">
            <v>82.340055290195068</v>
          </cell>
          <cell r="ES21">
            <v>31.669252034690409</v>
          </cell>
          <cell r="ET21">
            <v>84.810256948900914</v>
          </cell>
          <cell r="EU21">
            <v>32.619329595731124</v>
          </cell>
          <cell r="EW21" t="str">
            <v>$ / SF</v>
          </cell>
          <cell r="EX21">
            <v>15</v>
          </cell>
          <cell r="EY21">
            <v>15</v>
          </cell>
          <cell r="EZ21">
            <v>15.450000000000001</v>
          </cell>
          <cell r="FA21">
            <v>15.450000000000001</v>
          </cell>
          <cell r="FB21">
            <v>15.913499999999999</v>
          </cell>
          <cell r="FC21">
            <v>15.913499999999999</v>
          </cell>
          <cell r="FD21">
            <v>16.390905</v>
          </cell>
          <cell r="FE21">
            <v>16.390905</v>
          </cell>
          <cell r="FF21">
            <v>16.882632150000003</v>
          </cell>
          <cell r="FG21">
            <v>16.882632150000003</v>
          </cell>
          <cell r="FH21">
            <v>17.3891111145</v>
          </cell>
          <cell r="FI21">
            <v>17.3891111145</v>
          </cell>
          <cell r="FJ21">
            <v>17.910784447935001</v>
          </cell>
          <cell r="FK21">
            <v>17.910784447935001</v>
          </cell>
          <cell r="FL21">
            <v>18.448107981373052</v>
          </cell>
          <cell r="FM21">
            <v>18.448107981373052</v>
          </cell>
          <cell r="FN21">
            <v>19.001551220814246</v>
          </cell>
          <cell r="FO21">
            <v>19.001551220814246</v>
          </cell>
          <cell r="FP21">
            <v>19.571597757438674</v>
          </cell>
          <cell r="FQ21">
            <v>19.571597757438674</v>
          </cell>
          <cell r="FS21">
            <v>12</v>
          </cell>
          <cell r="FT21">
            <v>12</v>
          </cell>
          <cell r="FU21">
            <v>12</v>
          </cell>
          <cell r="FV21">
            <v>12</v>
          </cell>
          <cell r="FW21">
            <v>12</v>
          </cell>
          <cell r="FX21">
            <v>12</v>
          </cell>
          <cell r="FY21">
            <v>12</v>
          </cell>
          <cell r="FZ21">
            <v>12</v>
          </cell>
          <cell r="GA21">
            <v>12</v>
          </cell>
          <cell r="GB21">
            <v>12</v>
          </cell>
          <cell r="GD21">
            <v>0.65</v>
          </cell>
          <cell r="GE21">
            <v>0.65</v>
          </cell>
          <cell r="GF21">
            <v>0.65</v>
          </cell>
          <cell r="GG21">
            <v>0.65</v>
          </cell>
          <cell r="GH21">
            <v>0.65</v>
          </cell>
          <cell r="GI21">
            <v>0.65</v>
          </cell>
          <cell r="GJ21">
            <v>0.65</v>
          </cell>
          <cell r="GK21">
            <v>0.65</v>
          </cell>
          <cell r="GL21">
            <v>0.65</v>
          </cell>
          <cell r="GM21">
            <v>0.65</v>
          </cell>
          <cell r="GO21">
            <v>0.03</v>
          </cell>
          <cell r="GP21">
            <v>0.03</v>
          </cell>
          <cell r="GQ21">
            <v>0.03</v>
          </cell>
          <cell r="GR21">
            <v>0.03</v>
          </cell>
          <cell r="GS21">
            <v>0.03</v>
          </cell>
          <cell r="GT21">
            <v>0.03</v>
          </cell>
          <cell r="GU21">
            <v>0.03</v>
          </cell>
          <cell r="GV21">
            <v>0.03</v>
          </cell>
          <cell r="GW21">
            <v>0.03</v>
          </cell>
          <cell r="GX21">
            <v>0.03</v>
          </cell>
          <cell r="GY21">
            <v>0.03</v>
          </cell>
          <cell r="GZ21">
            <v>0.03</v>
          </cell>
          <cell r="HA21">
            <v>0.03</v>
          </cell>
          <cell r="HB21">
            <v>0.03</v>
          </cell>
          <cell r="HC21">
            <v>0.03</v>
          </cell>
          <cell r="HD21">
            <v>0.03</v>
          </cell>
          <cell r="HE21">
            <v>0.03</v>
          </cell>
          <cell r="HF21">
            <v>0.03</v>
          </cell>
          <cell r="HG21">
            <v>3.0000000000000027E-2</v>
          </cell>
          <cell r="HH21">
            <v>3.0000000000000027E-2</v>
          </cell>
          <cell r="HI21">
            <v>3.0000000000000027E-2</v>
          </cell>
          <cell r="HJ21">
            <v>3.0000000000000027E-2</v>
          </cell>
          <cell r="HK21">
            <v>3.0000000000000027E-2</v>
          </cell>
          <cell r="HL21">
            <v>3.0000000000000027E-2</v>
          </cell>
          <cell r="HM21">
            <v>3.0000000000000027E-2</v>
          </cell>
          <cell r="HN21">
            <v>3.0000000000000027E-2</v>
          </cell>
          <cell r="HO21">
            <v>3.0000000000000027E-2</v>
          </cell>
          <cell r="HP21">
            <v>3.0000000000000027E-2</v>
          </cell>
          <cell r="HQ21">
            <v>2.9999999999999805E-2</v>
          </cell>
          <cell r="HR21">
            <v>3.0000000000000027E-2</v>
          </cell>
          <cell r="HS21">
            <v>3.0000000000000249E-2</v>
          </cell>
          <cell r="HT21">
            <v>2.9999999999999805E-2</v>
          </cell>
          <cell r="HU21">
            <v>3.0000000000000027E-2</v>
          </cell>
          <cell r="HV21">
            <v>3.0000000000000027E-2</v>
          </cell>
          <cell r="HW21">
            <v>3.0000000000000249E-2</v>
          </cell>
          <cell r="HX21">
            <v>3.0000000000000027E-2</v>
          </cell>
          <cell r="IA21">
            <v>24</v>
          </cell>
          <cell r="IB21">
            <v>24.36</v>
          </cell>
          <cell r="IC21">
            <v>25.089999999999996</v>
          </cell>
          <cell r="ID21">
            <v>25.844999999999999</v>
          </cell>
          <cell r="IE21">
            <v>26.62</v>
          </cell>
          <cell r="IF21">
            <v>27.415000000000003</v>
          </cell>
          <cell r="IG21">
            <v>28.240000000000002</v>
          </cell>
          <cell r="IH21">
            <v>29.09</v>
          </cell>
          <cell r="II21">
            <v>29.959999999999997</v>
          </cell>
          <cell r="IJ21">
            <v>30.854999999999997</v>
          </cell>
        </row>
        <row r="22">
          <cell r="B22">
            <v>9</v>
          </cell>
          <cell r="C22">
            <v>0</v>
          </cell>
          <cell r="D22">
            <v>1</v>
          </cell>
          <cell r="E22" t="str">
            <v>575MarketCenterOM (1)</v>
          </cell>
          <cell r="F22">
            <v>42370</v>
          </cell>
          <cell r="G22">
            <v>42735</v>
          </cell>
          <cell r="H22" t="str">
            <v>Decker</v>
          </cell>
          <cell r="I22">
            <v>60</v>
          </cell>
          <cell r="J22">
            <v>0</v>
          </cell>
          <cell r="K22">
            <v>0</v>
          </cell>
          <cell r="L22">
            <v>70</v>
          </cell>
          <cell r="M22">
            <v>70</v>
          </cell>
          <cell r="N22">
            <v>72.099999999999994</v>
          </cell>
          <cell r="O22">
            <v>72.099999999999994</v>
          </cell>
          <cell r="P22">
            <v>74.260000000000005</v>
          </cell>
          <cell r="Q22">
            <v>74.260000000000005</v>
          </cell>
          <cell r="R22">
            <v>76.489999999999995</v>
          </cell>
          <cell r="S22">
            <v>76.489999999999995</v>
          </cell>
          <cell r="T22">
            <v>78.790000000000006</v>
          </cell>
          <cell r="U22">
            <v>78.790000000000006</v>
          </cell>
          <cell r="V22">
            <v>81.150000000000006</v>
          </cell>
          <cell r="W22">
            <v>81.150000000000006</v>
          </cell>
          <cell r="X22">
            <v>83.58</v>
          </cell>
          <cell r="Y22">
            <v>83.58</v>
          </cell>
          <cell r="Z22">
            <v>86.09</v>
          </cell>
          <cell r="AA22">
            <v>86.09</v>
          </cell>
          <cell r="AB22">
            <v>88.67</v>
          </cell>
          <cell r="AC22">
            <v>88.67</v>
          </cell>
          <cell r="AD22">
            <v>91.33</v>
          </cell>
          <cell r="AE22">
            <v>91.33</v>
          </cell>
          <cell r="AF22" t="str">
            <v>Std BY</v>
          </cell>
          <cell r="AG22" t="str">
            <v>3% Inc, Annual</v>
          </cell>
          <cell r="AI22" t="str">
            <v>Mo 1</v>
          </cell>
          <cell r="AJ22" t="str">
            <v>100% Mkt</v>
          </cell>
          <cell r="AK22" t="str">
            <v>Mo 13</v>
          </cell>
          <cell r="AL22" t="str">
            <v>3% Inc/Yr</v>
          </cell>
          <cell r="EA22" t="str">
            <v>$ / SF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W22" t="str">
            <v>$ / SF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0</v>
          </cell>
          <cell r="FP22">
            <v>0</v>
          </cell>
          <cell r="FQ22">
            <v>0</v>
          </cell>
          <cell r="FS22">
            <v>12</v>
          </cell>
          <cell r="FT22">
            <v>12</v>
          </cell>
          <cell r="FU22">
            <v>12</v>
          </cell>
          <cell r="FV22">
            <v>12</v>
          </cell>
          <cell r="FW22">
            <v>12</v>
          </cell>
          <cell r="FX22">
            <v>12</v>
          </cell>
          <cell r="FY22">
            <v>12</v>
          </cell>
          <cell r="FZ22">
            <v>12</v>
          </cell>
          <cell r="GA22">
            <v>12</v>
          </cell>
          <cell r="GB22">
            <v>12</v>
          </cell>
          <cell r="GD22">
            <v>0.65</v>
          </cell>
          <cell r="GE22">
            <v>0.65</v>
          </cell>
          <cell r="GF22">
            <v>0.65</v>
          </cell>
          <cell r="GG22">
            <v>0.65</v>
          </cell>
          <cell r="GH22">
            <v>0.65</v>
          </cell>
          <cell r="GI22">
            <v>0.65</v>
          </cell>
          <cell r="GJ22">
            <v>0.65</v>
          </cell>
          <cell r="GK22">
            <v>0.65</v>
          </cell>
          <cell r="GL22">
            <v>0.65</v>
          </cell>
          <cell r="GM22">
            <v>0.65</v>
          </cell>
          <cell r="GO22">
            <v>0.03</v>
          </cell>
          <cell r="GP22">
            <v>0.03</v>
          </cell>
          <cell r="GQ22">
            <v>0.03</v>
          </cell>
          <cell r="GR22">
            <v>0.03</v>
          </cell>
          <cell r="GS22">
            <v>0.03</v>
          </cell>
          <cell r="GT22">
            <v>0.03</v>
          </cell>
          <cell r="GU22">
            <v>0.03</v>
          </cell>
          <cell r="GV22">
            <v>0.03</v>
          </cell>
          <cell r="GW22">
            <v>0.03</v>
          </cell>
          <cell r="GX22">
            <v>0.03</v>
          </cell>
          <cell r="GY22">
            <v>0.03</v>
          </cell>
          <cell r="GZ22">
            <v>0.03</v>
          </cell>
          <cell r="HA22">
            <v>0.03</v>
          </cell>
          <cell r="HB22">
            <v>0.03</v>
          </cell>
          <cell r="HC22">
            <v>0.03</v>
          </cell>
          <cell r="HD22">
            <v>0.03</v>
          </cell>
          <cell r="HE22">
            <v>0.03</v>
          </cell>
          <cell r="HF22">
            <v>0.03</v>
          </cell>
          <cell r="HG22">
            <v>3.0000000000000027E-2</v>
          </cell>
          <cell r="HH22">
            <v>2.9999999999999805E-2</v>
          </cell>
          <cell r="HI22">
            <v>3.0000000000000249E-2</v>
          </cell>
          <cell r="HJ22">
            <v>3.0000000000000027E-2</v>
          </cell>
          <cell r="HK22">
            <v>3.0000000000000027E-2</v>
          </cell>
          <cell r="HL22">
            <v>3.0000000000000027E-2</v>
          </cell>
          <cell r="HM22">
            <v>3.0000000000000249E-2</v>
          </cell>
          <cell r="HN22">
            <v>3.0000000000000027E-2</v>
          </cell>
          <cell r="HO22">
            <v>3.0000000000000027E-2</v>
          </cell>
          <cell r="IA22">
            <v>70</v>
          </cell>
          <cell r="IB22">
            <v>71.05</v>
          </cell>
          <cell r="IC22">
            <v>73.180000000000007</v>
          </cell>
          <cell r="ID22">
            <v>75.375</v>
          </cell>
          <cell r="IE22">
            <v>77.64</v>
          </cell>
          <cell r="IF22">
            <v>79.97</v>
          </cell>
          <cell r="IG22">
            <v>82.365000000000009</v>
          </cell>
          <cell r="IH22">
            <v>84.834999999999994</v>
          </cell>
          <cell r="II22">
            <v>87.38</v>
          </cell>
          <cell r="IJ22">
            <v>90</v>
          </cell>
        </row>
        <row r="23">
          <cell r="B23">
            <v>10</v>
          </cell>
          <cell r="C23">
            <v>0</v>
          </cell>
          <cell r="D23">
            <v>1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0</v>
          </cell>
          <cell r="II23">
            <v>0</v>
          </cell>
          <cell r="IJ23">
            <v>0</v>
          </cell>
        </row>
        <row r="24">
          <cell r="B24">
            <v>11</v>
          </cell>
          <cell r="C24">
            <v>0</v>
          </cell>
          <cell r="D24">
            <v>1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</row>
        <row r="25">
          <cell r="B25">
            <v>12</v>
          </cell>
          <cell r="E25" t="str">
            <v>Realogic Tools Portfolio</v>
          </cell>
          <cell r="AH25" t="str">
            <v>BASE RENT</v>
          </cell>
          <cell r="BG25" t="str">
            <v>CHANGING BASE RENT</v>
          </cell>
          <cell r="CF25" t="str">
            <v>CUMULATIVE RENT STEPS</v>
          </cell>
          <cell r="DA25" t="str">
            <v>RENT ABATEMENTS</v>
          </cell>
          <cell r="DZ25" t="str">
            <v>DETAILED ABATEMENTS</v>
          </cell>
          <cell r="EV25" t="str">
            <v>TENANT IMPROVEMENTS</v>
          </cell>
          <cell r="FR25" t="str">
            <v>LEASING COMMISSIONS</v>
          </cell>
          <cell r="GC25" t="str">
            <v>DOWNTIME</v>
          </cell>
          <cell r="GN25" t="str">
            <v>RENEWAL PROBABILITY</v>
          </cell>
          <cell r="HY25" t="str">
            <v>GROWTH RATES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</row>
        <row r="26">
          <cell r="B26">
            <v>13</v>
          </cell>
          <cell r="E26" t="str">
            <v>Base Case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E26">
            <v>0</v>
          </cell>
          <cell r="IF26">
            <v>0</v>
          </cell>
          <cell r="IG26">
            <v>0</v>
          </cell>
          <cell r="IH26">
            <v>0</v>
          </cell>
          <cell r="II26">
            <v>0</v>
          </cell>
          <cell r="IJ26">
            <v>0</v>
          </cell>
        </row>
        <row r="27">
          <cell r="B27">
            <v>14</v>
          </cell>
          <cell r="E27" t="str">
            <v>Portfolio Market Leasing Assumptions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0</v>
          </cell>
          <cell r="II27">
            <v>0</v>
          </cell>
          <cell r="IJ27">
            <v>0</v>
          </cell>
        </row>
        <row r="28">
          <cell r="B28">
            <v>15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0</v>
          </cell>
          <cell r="IF28">
            <v>0</v>
          </cell>
          <cell r="IG28">
            <v>0</v>
          </cell>
          <cell r="IH28">
            <v>0</v>
          </cell>
          <cell r="II28">
            <v>0</v>
          </cell>
          <cell r="IJ28">
            <v>0</v>
          </cell>
        </row>
        <row r="29">
          <cell r="B29">
            <v>16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0</v>
          </cell>
          <cell r="IF29">
            <v>0</v>
          </cell>
          <cell r="IG29">
            <v>0</v>
          </cell>
          <cell r="IH29">
            <v>0</v>
          </cell>
          <cell r="II29">
            <v>0</v>
          </cell>
          <cell r="IJ29">
            <v>0</v>
          </cell>
        </row>
        <row r="30">
          <cell r="B30">
            <v>17</v>
          </cell>
          <cell r="IA30">
            <v>0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0</v>
          </cell>
          <cell r="IG30">
            <v>0</v>
          </cell>
          <cell r="IH30">
            <v>0</v>
          </cell>
          <cell r="II30">
            <v>0</v>
          </cell>
          <cell r="IJ30">
            <v>0</v>
          </cell>
        </row>
        <row r="31">
          <cell r="B31">
            <v>18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0</v>
          </cell>
          <cell r="IF31">
            <v>0</v>
          </cell>
          <cell r="IG31">
            <v>0</v>
          </cell>
          <cell r="IH31">
            <v>0</v>
          </cell>
          <cell r="II31">
            <v>0</v>
          </cell>
          <cell r="IJ31">
            <v>0</v>
          </cell>
        </row>
        <row r="32">
          <cell r="B32">
            <v>19</v>
          </cell>
          <cell r="E32" t="str">
            <v>GENERAL</v>
          </cell>
          <cell r="L32" t="str">
            <v>BASE RENT</v>
          </cell>
          <cell r="AI32" t="str">
            <v>CHANGING BASE RENT</v>
          </cell>
          <cell r="BH32" t="str">
            <v>CUMULATIVE RENT STEPS</v>
          </cell>
          <cell r="CG32" t="str">
            <v>RENT ABATEMENTS (in months)</v>
          </cell>
          <cell r="DB32" t="str">
            <v>DETAILED ABATEMENTS</v>
          </cell>
          <cell r="EA32" t="str">
            <v>TENANT IMPROVEMENTS</v>
          </cell>
          <cell r="EW32" t="str">
            <v>LEASING COMMISSIONS</v>
          </cell>
          <cell r="FS32" t="str">
            <v>DOWNTIME (in months)</v>
          </cell>
          <cell r="GD32" t="str">
            <v>RENEWAL PROBABILITY</v>
          </cell>
          <cell r="GO32" t="str">
            <v>GROWTH RATES</v>
          </cell>
        </row>
        <row r="33">
          <cell r="B33">
            <v>20</v>
          </cell>
          <cell r="I33" t="str">
            <v>Term</v>
          </cell>
          <cell r="L33" t="str">
            <v>Year 1</v>
          </cell>
          <cell r="N33" t="str">
            <v>Year 2</v>
          </cell>
          <cell r="P33" t="str">
            <v>Year 3</v>
          </cell>
          <cell r="R33" t="str">
            <v>Year 4</v>
          </cell>
          <cell r="T33" t="str">
            <v>Year 5</v>
          </cell>
          <cell r="V33" t="str">
            <v>Year 6</v>
          </cell>
          <cell r="X33" t="str">
            <v>Year 7</v>
          </cell>
          <cell r="Z33" t="str">
            <v>Year 8</v>
          </cell>
          <cell r="AB33" t="str">
            <v>Year 9</v>
          </cell>
          <cell r="AD33" t="str">
            <v>Year 10</v>
          </cell>
          <cell r="AF33" t="str">
            <v>MLA</v>
          </cell>
          <cell r="AG33" t="str">
            <v>Rent</v>
          </cell>
          <cell r="AI33" t="str">
            <v>Rent 1</v>
          </cell>
          <cell r="AK33" t="str">
            <v>Rent 2</v>
          </cell>
          <cell r="AM33" t="str">
            <v>Rent 3</v>
          </cell>
          <cell r="AO33" t="str">
            <v>Rent 4</v>
          </cell>
          <cell r="AQ33" t="str">
            <v>Rent 5</v>
          </cell>
          <cell r="AS33" t="str">
            <v>Rent 6</v>
          </cell>
          <cell r="AU33" t="str">
            <v>Rent 7</v>
          </cell>
          <cell r="AW33" t="str">
            <v>Rent 8</v>
          </cell>
          <cell r="AY33" t="str">
            <v>Rent 9</v>
          </cell>
          <cell r="BA33" t="str">
            <v>Rent 10</v>
          </cell>
          <cell r="BC33" t="str">
            <v>Rent 11</v>
          </cell>
          <cell r="BE33" t="str">
            <v>Rent 12</v>
          </cell>
          <cell r="BH33" t="str">
            <v>Step 1</v>
          </cell>
          <cell r="BJ33" t="str">
            <v>Step 2</v>
          </cell>
          <cell r="BL33" t="str">
            <v>Step 3</v>
          </cell>
          <cell r="BN33" t="str">
            <v>Step 4</v>
          </cell>
          <cell r="BP33" t="str">
            <v>Step 5</v>
          </cell>
          <cell r="BR33" t="str">
            <v>Step 6</v>
          </cell>
          <cell r="BT33" t="str">
            <v>Step 7</v>
          </cell>
          <cell r="BV33" t="str">
            <v>Step 8</v>
          </cell>
          <cell r="BX33" t="str">
            <v>Step 9</v>
          </cell>
          <cell r="BZ33" t="str">
            <v>Step 10</v>
          </cell>
          <cell r="CB33" t="str">
            <v>Step 11</v>
          </cell>
          <cell r="CD33" t="str">
            <v>Step 12</v>
          </cell>
          <cell r="CG33" t="str">
            <v>Year 1</v>
          </cell>
          <cell r="CI33" t="str">
            <v>Year 2</v>
          </cell>
          <cell r="CK33" t="str">
            <v>Year 3</v>
          </cell>
          <cell r="CM33" t="str">
            <v>Year 4</v>
          </cell>
          <cell r="CO33" t="str">
            <v>Year 5</v>
          </cell>
          <cell r="CQ33" t="str">
            <v>Year 6</v>
          </cell>
          <cell r="CS33" t="str">
            <v>Year 7</v>
          </cell>
          <cell r="CU33" t="str">
            <v>Year 8</v>
          </cell>
          <cell r="CW33" t="str">
            <v>Year 9</v>
          </cell>
          <cell r="CY33" t="str">
            <v>Year 10</v>
          </cell>
          <cell r="DB33" t="str">
            <v>Step 1</v>
          </cell>
          <cell r="DD33" t="str">
            <v>Step 2</v>
          </cell>
          <cell r="DF33" t="str">
            <v>Step 3</v>
          </cell>
          <cell r="DH33" t="str">
            <v>Step 4</v>
          </cell>
          <cell r="DJ33" t="str">
            <v>Step 5</v>
          </cell>
          <cell r="DL33" t="str">
            <v>Step 6</v>
          </cell>
          <cell r="DN33" t="str">
            <v>Step 7</v>
          </cell>
          <cell r="DP33" t="str">
            <v>Step 8</v>
          </cell>
          <cell r="DR33" t="str">
            <v>Step 9</v>
          </cell>
          <cell r="DT33" t="str">
            <v>Step 10</v>
          </cell>
          <cell r="DV33" t="str">
            <v>Step 11</v>
          </cell>
          <cell r="DX33" t="str">
            <v>Step 12</v>
          </cell>
          <cell r="EB33" t="str">
            <v>Year 1</v>
          </cell>
          <cell r="ED33" t="str">
            <v>Year 2</v>
          </cell>
          <cell r="EF33" t="str">
            <v>Year 3</v>
          </cell>
          <cell r="EH33" t="str">
            <v>Year 4</v>
          </cell>
          <cell r="EJ33" t="str">
            <v>Year 5</v>
          </cell>
          <cell r="EL33" t="str">
            <v>Year 6</v>
          </cell>
          <cell r="EN33" t="str">
            <v>Year 7</v>
          </cell>
          <cell r="EP33" t="str">
            <v>Year 8</v>
          </cell>
          <cell r="ER33" t="str">
            <v>Year 9</v>
          </cell>
          <cell r="ET33" t="str">
            <v>Year 10</v>
          </cell>
          <cell r="EX33" t="str">
            <v>Year 1</v>
          </cell>
          <cell r="EZ33" t="str">
            <v>Year 2</v>
          </cell>
          <cell r="FB33" t="str">
            <v>Year 3</v>
          </cell>
          <cell r="FD33" t="str">
            <v>Year 4</v>
          </cell>
          <cell r="FF33" t="str">
            <v>Year 5</v>
          </cell>
          <cell r="FH33" t="str">
            <v>Year 6</v>
          </cell>
          <cell r="FJ33" t="str">
            <v>Year 7</v>
          </cell>
          <cell r="FL33" t="str">
            <v>Year 8</v>
          </cell>
          <cell r="FN33" t="str">
            <v>Year 9</v>
          </cell>
          <cell r="FP33" t="str">
            <v>Year 10</v>
          </cell>
          <cell r="FS33" t="str">
            <v>Year 1</v>
          </cell>
          <cell r="FT33" t="str">
            <v>Year 2</v>
          </cell>
          <cell r="FU33" t="str">
            <v>Year 3</v>
          </cell>
          <cell r="FV33" t="str">
            <v>Year 4</v>
          </cell>
          <cell r="FW33" t="str">
            <v>Year 5</v>
          </cell>
          <cell r="FX33" t="str">
            <v>Year 6</v>
          </cell>
          <cell r="FY33" t="str">
            <v>Year 7</v>
          </cell>
          <cell r="FZ33" t="str">
            <v>Year 8</v>
          </cell>
          <cell r="GA33" t="str">
            <v>Year 9</v>
          </cell>
          <cell r="GB33" t="str">
            <v>Year 10</v>
          </cell>
          <cell r="GD33" t="str">
            <v>Year 1</v>
          </cell>
          <cell r="GE33" t="str">
            <v>Year 2</v>
          </cell>
          <cell r="GF33" t="str">
            <v>Year 3</v>
          </cell>
          <cell r="GG33" t="str">
            <v>Year 4</v>
          </cell>
          <cell r="GH33" t="str">
            <v>Year 5</v>
          </cell>
          <cell r="GI33" t="str">
            <v>Year 6</v>
          </cell>
          <cell r="GJ33" t="str">
            <v>Year 7</v>
          </cell>
          <cell r="GK33" t="str">
            <v>Year 8</v>
          </cell>
          <cell r="GL33" t="str">
            <v>Year 9</v>
          </cell>
          <cell r="GM33" t="str">
            <v>Year 10</v>
          </cell>
          <cell r="GO33" t="str">
            <v>General</v>
          </cell>
          <cell r="GX33" t="str">
            <v>Expense</v>
          </cell>
          <cell r="HG33" t="str">
            <v>Base Rent (Based on Wtd. Avg.)</v>
          </cell>
          <cell r="HP33" t="str">
            <v>Tenant Improvements (Based on Wtd. Avg.)</v>
          </cell>
          <cell r="IA33" t="str">
            <v>Market Rent</v>
          </cell>
        </row>
        <row r="34">
          <cell r="B34">
            <v>21</v>
          </cell>
          <cell r="E34" t="str">
            <v>Building Name</v>
          </cell>
          <cell r="F34" t="str">
            <v>Analysis Start</v>
          </cell>
          <cell r="G34" t="str">
            <v>First Year End</v>
          </cell>
          <cell r="H34" t="str">
            <v>MLA Name</v>
          </cell>
          <cell r="I34" t="str">
            <v>(in months)</v>
          </cell>
          <cell r="J34" t="str">
            <v>Initial SF</v>
          </cell>
          <cell r="K34" t="str">
            <v>Other SF</v>
          </cell>
          <cell r="L34" t="str">
            <v>New</v>
          </cell>
          <cell r="M34" t="str">
            <v>Renew</v>
          </cell>
          <cell r="N34" t="str">
            <v>New</v>
          </cell>
          <cell r="O34" t="str">
            <v>Renew</v>
          </cell>
          <cell r="P34" t="str">
            <v>New</v>
          </cell>
          <cell r="Q34" t="str">
            <v>Renew</v>
          </cell>
          <cell r="R34" t="str">
            <v>New</v>
          </cell>
          <cell r="S34" t="str">
            <v>Renew</v>
          </cell>
          <cell r="T34" t="str">
            <v>New</v>
          </cell>
          <cell r="U34" t="str">
            <v>Renew</v>
          </cell>
          <cell r="V34" t="str">
            <v>New</v>
          </cell>
          <cell r="W34" t="str">
            <v>Renew</v>
          </cell>
          <cell r="X34" t="str">
            <v>New</v>
          </cell>
          <cell r="Y34" t="str">
            <v>Renew</v>
          </cell>
          <cell r="Z34" t="str">
            <v>New</v>
          </cell>
          <cell r="AA34" t="str">
            <v>Renew</v>
          </cell>
          <cell r="AB34" t="str">
            <v>New</v>
          </cell>
          <cell r="AC34" t="str">
            <v>Renew</v>
          </cell>
          <cell r="AD34" t="str">
            <v>New</v>
          </cell>
          <cell r="AE34" t="str">
            <v>Renew</v>
          </cell>
          <cell r="AF34" t="str">
            <v>Recoveries</v>
          </cell>
          <cell r="AG34" t="str">
            <v>Changes</v>
          </cell>
          <cell r="AI34" t="str">
            <v>Date</v>
          </cell>
          <cell r="AJ34" t="str">
            <v>Amount</v>
          </cell>
          <cell r="AK34" t="str">
            <v>Date</v>
          </cell>
          <cell r="AL34" t="str">
            <v>Amount</v>
          </cell>
          <cell r="AM34" t="str">
            <v>Date</v>
          </cell>
          <cell r="AN34" t="str">
            <v>Amount</v>
          </cell>
          <cell r="AO34" t="str">
            <v>Date</v>
          </cell>
          <cell r="AP34" t="str">
            <v>Amount</v>
          </cell>
          <cell r="AQ34" t="str">
            <v>Date</v>
          </cell>
          <cell r="AR34" t="str">
            <v>Amount</v>
          </cell>
          <cell r="AS34" t="str">
            <v>Date</v>
          </cell>
          <cell r="AT34" t="str">
            <v>Amount</v>
          </cell>
          <cell r="AU34" t="str">
            <v>Date</v>
          </cell>
          <cell r="AV34" t="str">
            <v>Amount</v>
          </cell>
          <cell r="AW34" t="str">
            <v>Date</v>
          </cell>
          <cell r="AX34" t="str">
            <v>Amount</v>
          </cell>
          <cell r="AY34" t="str">
            <v>Date</v>
          </cell>
          <cell r="AZ34" t="str">
            <v>Amount</v>
          </cell>
          <cell r="BA34" t="str">
            <v>Date</v>
          </cell>
          <cell r="BB34" t="str">
            <v>Amount</v>
          </cell>
          <cell r="BC34" t="str">
            <v>Date</v>
          </cell>
          <cell r="BD34" t="str">
            <v>Amount</v>
          </cell>
          <cell r="BE34" t="str">
            <v>Date</v>
          </cell>
          <cell r="BF34" t="str">
            <v>Amount</v>
          </cell>
          <cell r="BH34" t="str">
            <v>Date</v>
          </cell>
          <cell r="BI34" t="str">
            <v>Amount</v>
          </cell>
          <cell r="BJ34" t="str">
            <v>Date</v>
          </cell>
          <cell r="BK34" t="str">
            <v>Amount</v>
          </cell>
          <cell r="BL34" t="str">
            <v>Date</v>
          </cell>
          <cell r="BM34" t="str">
            <v>Amount</v>
          </cell>
          <cell r="BN34" t="str">
            <v>Date</v>
          </cell>
          <cell r="BO34" t="str">
            <v>Amount</v>
          </cell>
          <cell r="BP34" t="str">
            <v>Date</v>
          </cell>
          <cell r="BQ34" t="str">
            <v>Amount</v>
          </cell>
          <cell r="BR34" t="str">
            <v>Date</v>
          </cell>
          <cell r="BS34" t="str">
            <v>Amount</v>
          </cell>
          <cell r="BT34" t="str">
            <v>Date</v>
          </cell>
          <cell r="BU34" t="str">
            <v>Amount</v>
          </cell>
          <cell r="BV34" t="str">
            <v>Date</v>
          </cell>
          <cell r="BW34" t="str">
            <v>Amount</v>
          </cell>
          <cell r="BX34" t="str">
            <v>Date</v>
          </cell>
          <cell r="BY34" t="str">
            <v>Amount</v>
          </cell>
          <cell r="BZ34" t="str">
            <v>Date</v>
          </cell>
          <cell r="CA34" t="str">
            <v>Amount</v>
          </cell>
          <cell r="CB34" t="str">
            <v>Date</v>
          </cell>
          <cell r="CC34" t="str">
            <v>Amount</v>
          </cell>
          <cell r="CD34" t="str">
            <v>Date</v>
          </cell>
          <cell r="CE34" t="str">
            <v>Amount</v>
          </cell>
          <cell r="CG34" t="str">
            <v>New</v>
          </cell>
          <cell r="CH34" t="str">
            <v>Renew</v>
          </cell>
          <cell r="CI34" t="str">
            <v>New</v>
          </cell>
          <cell r="CJ34" t="str">
            <v>Renew</v>
          </cell>
          <cell r="CK34" t="str">
            <v>New</v>
          </cell>
          <cell r="CL34" t="str">
            <v>Renew</v>
          </cell>
          <cell r="CM34" t="str">
            <v>New</v>
          </cell>
          <cell r="CN34" t="str">
            <v>Renew</v>
          </cell>
          <cell r="CO34" t="str">
            <v>New</v>
          </cell>
          <cell r="CP34" t="str">
            <v>Renew</v>
          </cell>
          <cell r="CQ34" t="str">
            <v>New</v>
          </cell>
          <cell r="CR34" t="str">
            <v>Renew</v>
          </cell>
          <cell r="CS34" t="str">
            <v>New</v>
          </cell>
          <cell r="CT34" t="str">
            <v>Renew</v>
          </cell>
          <cell r="CU34" t="str">
            <v>New</v>
          </cell>
          <cell r="CV34" t="str">
            <v>Renew</v>
          </cell>
          <cell r="CW34" t="str">
            <v>New</v>
          </cell>
          <cell r="CX34" t="str">
            <v>Renew</v>
          </cell>
          <cell r="CY34" t="str">
            <v>New</v>
          </cell>
          <cell r="CZ34" t="str">
            <v>Renew</v>
          </cell>
          <cell r="DB34" t="str">
            <v>Date</v>
          </cell>
          <cell r="DC34" t="str">
            <v>Amount</v>
          </cell>
          <cell r="DD34" t="str">
            <v>Date</v>
          </cell>
          <cell r="DE34" t="str">
            <v>Amount</v>
          </cell>
          <cell r="DF34" t="str">
            <v>Date</v>
          </cell>
          <cell r="DG34" t="str">
            <v>Amount</v>
          </cell>
          <cell r="DH34" t="str">
            <v>Date</v>
          </cell>
          <cell r="DI34" t="str">
            <v>Amount</v>
          </cell>
          <cell r="DJ34" t="str">
            <v>Date</v>
          </cell>
          <cell r="DK34" t="str">
            <v>Amount</v>
          </cell>
          <cell r="DL34" t="str">
            <v>Date</v>
          </cell>
          <cell r="DM34" t="str">
            <v>Amount</v>
          </cell>
          <cell r="DN34" t="str">
            <v>Date</v>
          </cell>
          <cell r="DO34" t="str">
            <v>Amount</v>
          </cell>
          <cell r="DP34" t="str">
            <v>Date</v>
          </cell>
          <cell r="DQ34" t="str">
            <v>Amount</v>
          </cell>
          <cell r="DR34" t="str">
            <v>Date</v>
          </cell>
          <cell r="DS34" t="str">
            <v>Amount</v>
          </cell>
          <cell r="DT34" t="str">
            <v>Date</v>
          </cell>
          <cell r="DU34" t="str">
            <v>Amount</v>
          </cell>
          <cell r="DV34" t="str">
            <v>Date</v>
          </cell>
          <cell r="DW34" t="str">
            <v>Amount</v>
          </cell>
          <cell r="DX34" t="str">
            <v>Date</v>
          </cell>
          <cell r="DY34" t="str">
            <v>Amount</v>
          </cell>
          <cell r="EA34" t="str">
            <v>Units</v>
          </cell>
          <cell r="EB34" t="str">
            <v>New</v>
          </cell>
          <cell r="EC34" t="str">
            <v>Renew</v>
          </cell>
          <cell r="ED34" t="str">
            <v>New</v>
          </cell>
          <cell r="EE34" t="str">
            <v>Renew</v>
          </cell>
          <cell r="EF34" t="str">
            <v>New</v>
          </cell>
          <cell r="EG34" t="str">
            <v>Renew</v>
          </cell>
          <cell r="EH34" t="str">
            <v>New</v>
          </cell>
          <cell r="EI34" t="str">
            <v>Renew</v>
          </cell>
          <cell r="EJ34" t="str">
            <v>New</v>
          </cell>
          <cell r="EK34" t="str">
            <v>Renew</v>
          </cell>
          <cell r="EL34" t="str">
            <v>New</v>
          </cell>
          <cell r="EM34" t="str">
            <v>Renew</v>
          </cell>
          <cell r="EN34" t="str">
            <v>New</v>
          </cell>
          <cell r="EO34" t="str">
            <v>Renew</v>
          </cell>
          <cell r="EP34" t="str">
            <v>New</v>
          </cell>
          <cell r="EQ34" t="str">
            <v>Renew</v>
          </cell>
          <cell r="ER34" t="str">
            <v>New</v>
          </cell>
          <cell r="ES34" t="str">
            <v>Renew</v>
          </cell>
          <cell r="ET34" t="str">
            <v>New</v>
          </cell>
          <cell r="EU34" t="str">
            <v>Renew</v>
          </cell>
          <cell r="EW34" t="str">
            <v>Units</v>
          </cell>
          <cell r="EX34" t="str">
            <v>New</v>
          </cell>
          <cell r="EY34" t="str">
            <v>Renew</v>
          </cell>
          <cell r="EZ34" t="str">
            <v>New</v>
          </cell>
          <cell r="FA34" t="str">
            <v>Renew</v>
          </cell>
          <cell r="FB34" t="str">
            <v>New</v>
          </cell>
          <cell r="FC34" t="str">
            <v>Renew</v>
          </cell>
          <cell r="FD34" t="str">
            <v>New</v>
          </cell>
          <cell r="FE34" t="str">
            <v>Renew</v>
          </cell>
          <cell r="FF34" t="str">
            <v>New</v>
          </cell>
          <cell r="FG34" t="str">
            <v>Renew</v>
          </cell>
          <cell r="FH34" t="str">
            <v>New</v>
          </cell>
          <cell r="FI34" t="str">
            <v>Renew</v>
          </cell>
          <cell r="FJ34" t="str">
            <v>New</v>
          </cell>
          <cell r="FK34" t="str">
            <v>Renew</v>
          </cell>
          <cell r="FL34" t="str">
            <v>New</v>
          </cell>
          <cell r="FM34" t="str">
            <v>Renew</v>
          </cell>
          <cell r="FN34" t="str">
            <v>New</v>
          </cell>
          <cell r="FO34" t="str">
            <v>Renew</v>
          </cell>
          <cell r="FP34" t="str">
            <v>New</v>
          </cell>
          <cell r="FQ34" t="str">
            <v>Renew</v>
          </cell>
          <cell r="FS34" t="str">
            <v>New</v>
          </cell>
          <cell r="FT34" t="str">
            <v>New</v>
          </cell>
          <cell r="FU34" t="str">
            <v>New</v>
          </cell>
          <cell r="FV34" t="str">
            <v>New</v>
          </cell>
          <cell r="FW34" t="str">
            <v>New</v>
          </cell>
          <cell r="FX34" t="str">
            <v>New</v>
          </cell>
          <cell r="FY34" t="str">
            <v>New</v>
          </cell>
          <cell r="FZ34" t="str">
            <v>New</v>
          </cell>
          <cell r="GA34" t="str">
            <v>New</v>
          </cell>
          <cell r="GB34" t="str">
            <v>New</v>
          </cell>
          <cell r="GD34" t="str">
            <v>Renew</v>
          </cell>
          <cell r="GE34" t="str">
            <v>Renew</v>
          </cell>
          <cell r="GF34" t="str">
            <v>Renew</v>
          </cell>
          <cell r="GG34" t="str">
            <v>Renew</v>
          </cell>
          <cell r="GH34" t="str">
            <v>Renew</v>
          </cell>
          <cell r="GI34" t="str">
            <v>Renew</v>
          </cell>
          <cell r="GJ34" t="str">
            <v>Renew</v>
          </cell>
          <cell r="GK34" t="str">
            <v>Renew</v>
          </cell>
          <cell r="GL34" t="str">
            <v>Renew</v>
          </cell>
          <cell r="GM34" t="str">
            <v>Renew</v>
          </cell>
          <cell r="GO34" t="str">
            <v>Year 2</v>
          </cell>
          <cell r="GP34" t="str">
            <v>Year 3</v>
          </cell>
          <cell r="GQ34" t="str">
            <v>Year 4</v>
          </cell>
          <cell r="GR34" t="str">
            <v>Year 5</v>
          </cell>
          <cell r="GS34" t="str">
            <v>Year 6</v>
          </cell>
          <cell r="GT34" t="str">
            <v>Year 7</v>
          </cell>
          <cell r="GU34" t="str">
            <v>Year 8</v>
          </cell>
          <cell r="GV34" t="str">
            <v>Year 9</v>
          </cell>
          <cell r="GW34" t="str">
            <v>Year 10</v>
          </cell>
          <cell r="GX34" t="str">
            <v>Year 2</v>
          </cell>
          <cell r="GY34" t="str">
            <v>Year 3</v>
          </cell>
          <cell r="GZ34" t="str">
            <v>Year 4</v>
          </cell>
          <cell r="HA34" t="str">
            <v>Year 5</v>
          </cell>
          <cell r="HB34" t="str">
            <v>Year 6</v>
          </cell>
          <cell r="HC34" t="str">
            <v>Year 7</v>
          </cell>
          <cell r="HD34" t="str">
            <v>Year 8</v>
          </cell>
          <cell r="HE34" t="str">
            <v>Year 9</v>
          </cell>
          <cell r="HF34" t="str">
            <v>Year 10</v>
          </cell>
          <cell r="HG34" t="str">
            <v>Year 2</v>
          </cell>
          <cell r="HH34" t="str">
            <v>Year 3</v>
          </cell>
          <cell r="HI34" t="str">
            <v>Year 4</v>
          </cell>
          <cell r="HJ34" t="str">
            <v>Year 5</v>
          </cell>
          <cell r="HK34" t="str">
            <v>Year 6</v>
          </cell>
          <cell r="HL34" t="str">
            <v>Year 7</v>
          </cell>
          <cell r="HM34" t="str">
            <v>Year 8</v>
          </cell>
          <cell r="HN34" t="str">
            <v>Year 9</v>
          </cell>
          <cell r="HO34" t="str">
            <v>Year 10</v>
          </cell>
          <cell r="HP34" t="str">
            <v>Year 2</v>
          </cell>
          <cell r="HQ34" t="str">
            <v>Year 3</v>
          </cell>
          <cell r="HR34" t="str">
            <v>Year 4</v>
          </cell>
          <cell r="HS34" t="str">
            <v>Year 5</v>
          </cell>
          <cell r="HT34" t="str">
            <v>Year 6</v>
          </cell>
          <cell r="HU34" t="str">
            <v>Year 7</v>
          </cell>
          <cell r="HV34" t="str">
            <v>Year 8</v>
          </cell>
          <cell r="HW34" t="str">
            <v>Year 9</v>
          </cell>
          <cell r="HX34" t="str">
            <v>Year 10</v>
          </cell>
          <cell r="IA34" t="str">
            <v>In-Place</v>
          </cell>
          <cell r="IB34">
            <v>1</v>
          </cell>
          <cell r="IC34">
            <v>2</v>
          </cell>
          <cell r="ID34">
            <v>3</v>
          </cell>
          <cell r="IE34">
            <v>4</v>
          </cell>
          <cell r="IF34">
            <v>5</v>
          </cell>
          <cell r="IG34">
            <v>6</v>
          </cell>
          <cell r="IH34">
            <v>7</v>
          </cell>
          <cell r="II34">
            <v>8</v>
          </cell>
          <cell r="IJ34">
            <v>9</v>
          </cell>
        </row>
        <row r="35">
          <cell r="B35">
            <v>22</v>
          </cell>
          <cell r="C35">
            <v>83456</v>
          </cell>
          <cell r="E35" t="str">
            <v>555MarketCenterOM (1)</v>
          </cell>
          <cell r="F35">
            <v>42370</v>
          </cell>
          <cell r="G35">
            <v>42735</v>
          </cell>
          <cell r="H35" t="str">
            <v>Floors 2 - 5</v>
          </cell>
          <cell r="I35">
            <v>60</v>
          </cell>
          <cell r="J35">
            <v>83456</v>
          </cell>
          <cell r="K35">
            <v>0</v>
          </cell>
          <cell r="L35">
            <v>65</v>
          </cell>
          <cell r="M35">
            <v>65</v>
          </cell>
          <cell r="N35">
            <v>66.95</v>
          </cell>
          <cell r="O35">
            <v>66.95</v>
          </cell>
          <cell r="P35">
            <v>68.959999999999994</v>
          </cell>
          <cell r="Q35">
            <v>68.959999999999994</v>
          </cell>
          <cell r="R35">
            <v>71.03</v>
          </cell>
          <cell r="S35">
            <v>71.03</v>
          </cell>
          <cell r="T35">
            <v>73.16</v>
          </cell>
          <cell r="U35">
            <v>73.16</v>
          </cell>
          <cell r="V35">
            <v>75.349999999999994</v>
          </cell>
          <cell r="W35">
            <v>75.349999999999994</v>
          </cell>
          <cell r="X35">
            <v>77.61</v>
          </cell>
          <cell r="Y35">
            <v>77.61</v>
          </cell>
          <cell r="Z35">
            <v>79.94</v>
          </cell>
          <cell r="AA35">
            <v>79.94</v>
          </cell>
          <cell r="AB35">
            <v>82.34</v>
          </cell>
          <cell r="AC35">
            <v>82.34</v>
          </cell>
          <cell r="AD35">
            <v>84.81</v>
          </cell>
          <cell r="AE35">
            <v>84.81</v>
          </cell>
          <cell r="AF35" t="str">
            <v>Std. BY</v>
          </cell>
          <cell r="AG35" t="str">
            <v>3% Inc, Annual</v>
          </cell>
          <cell r="AI35" t="str">
            <v>Mo 1</v>
          </cell>
          <cell r="AJ35" t="str">
            <v>100% Mkt</v>
          </cell>
          <cell r="AK35" t="str">
            <v>Mo 13</v>
          </cell>
          <cell r="AL35" t="str">
            <v>3% Inc/Yr</v>
          </cell>
          <cell r="CG35">
            <v>3</v>
          </cell>
          <cell r="CH35">
            <v>3</v>
          </cell>
          <cell r="CI35">
            <v>3</v>
          </cell>
          <cell r="CJ35">
            <v>3</v>
          </cell>
          <cell r="CK35">
            <v>3</v>
          </cell>
          <cell r="CL35">
            <v>3</v>
          </cell>
          <cell r="CM35">
            <v>3</v>
          </cell>
          <cell r="CN35">
            <v>3</v>
          </cell>
          <cell r="CO35">
            <v>3</v>
          </cell>
          <cell r="CP35">
            <v>3</v>
          </cell>
          <cell r="CQ35">
            <v>3</v>
          </cell>
          <cell r="CR35">
            <v>3</v>
          </cell>
          <cell r="CS35">
            <v>3</v>
          </cell>
          <cell r="CT35">
            <v>3</v>
          </cell>
          <cell r="CU35">
            <v>3</v>
          </cell>
          <cell r="CV35">
            <v>3</v>
          </cell>
          <cell r="CW35">
            <v>3</v>
          </cell>
          <cell r="CX35">
            <v>3</v>
          </cell>
          <cell r="CY35">
            <v>3</v>
          </cell>
          <cell r="CZ35">
            <v>3</v>
          </cell>
          <cell r="EA35" t="str">
            <v>$ / SF</v>
          </cell>
          <cell r="EB35">
            <v>65</v>
          </cell>
          <cell r="EC35">
            <v>25</v>
          </cell>
          <cell r="ED35">
            <v>66.95</v>
          </cell>
          <cell r="EE35">
            <v>25.75</v>
          </cell>
          <cell r="EF35">
            <v>68.958500000000001</v>
          </cell>
          <cell r="EG35">
            <v>26.522499999999997</v>
          </cell>
          <cell r="EH35">
            <v>71.027254999999997</v>
          </cell>
          <cell r="EI35">
            <v>27.318175</v>
          </cell>
          <cell r="EJ35">
            <v>73.158072650000008</v>
          </cell>
          <cell r="EK35">
            <v>28.137720250000005</v>
          </cell>
          <cell r="EL35">
            <v>75.352814829500005</v>
          </cell>
          <cell r="EM35">
            <v>28.981851857500001</v>
          </cell>
          <cell r="EN35">
            <v>77.613399274385003</v>
          </cell>
          <cell r="EO35">
            <v>29.851307413225005</v>
          </cell>
          <cell r="EP35">
            <v>79.941801252616557</v>
          </cell>
          <cell r="EQ35">
            <v>30.746846635621754</v>
          </cell>
          <cell r="ER35">
            <v>82.340055290195068</v>
          </cell>
          <cell r="ES35">
            <v>31.669252034690409</v>
          </cell>
          <cell r="ET35">
            <v>84.810256948900914</v>
          </cell>
          <cell r="EU35">
            <v>32.619329595731124</v>
          </cell>
          <cell r="EW35" t="str">
            <v>$ / SF</v>
          </cell>
          <cell r="EX35">
            <v>15</v>
          </cell>
          <cell r="EY35">
            <v>15</v>
          </cell>
          <cell r="EZ35">
            <v>15.450000000000001</v>
          </cell>
          <cell r="FA35">
            <v>15.450000000000001</v>
          </cell>
          <cell r="FB35">
            <v>15.913499999999999</v>
          </cell>
          <cell r="FC35">
            <v>15.913499999999999</v>
          </cell>
          <cell r="FD35">
            <v>16.390905</v>
          </cell>
          <cell r="FE35">
            <v>16.390905</v>
          </cell>
          <cell r="FF35">
            <v>16.882632150000003</v>
          </cell>
          <cell r="FG35">
            <v>16.882632150000003</v>
          </cell>
          <cell r="FH35">
            <v>17.3891111145</v>
          </cell>
          <cell r="FI35">
            <v>17.3891111145</v>
          </cell>
          <cell r="FJ35">
            <v>17.910784447935001</v>
          </cell>
          <cell r="FK35">
            <v>17.910784447935001</v>
          </cell>
          <cell r="FL35">
            <v>18.448107981373052</v>
          </cell>
          <cell r="FM35">
            <v>18.448107981373052</v>
          </cell>
          <cell r="FN35">
            <v>19.001551220814246</v>
          </cell>
          <cell r="FO35">
            <v>19.001551220814246</v>
          </cell>
          <cell r="FP35">
            <v>19.571597757438674</v>
          </cell>
          <cell r="FQ35">
            <v>19.571597757438674</v>
          </cell>
          <cell r="FS35">
            <v>12</v>
          </cell>
          <cell r="FT35">
            <v>12</v>
          </cell>
          <cell r="FU35">
            <v>12</v>
          </cell>
          <cell r="FV35">
            <v>12</v>
          </cell>
          <cell r="FW35">
            <v>12</v>
          </cell>
          <cell r="FX35">
            <v>12</v>
          </cell>
          <cell r="FY35">
            <v>12</v>
          </cell>
          <cell r="FZ35">
            <v>12</v>
          </cell>
          <cell r="GA35">
            <v>12</v>
          </cell>
          <cell r="GB35">
            <v>12</v>
          </cell>
          <cell r="GD35">
            <v>0.65</v>
          </cell>
          <cell r="GE35">
            <v>0.65</v>
          </cell>
          <cell r="GF35">
            <v>0.65</v>
          </cell>
          <cell r="GG35">
            <v>0.65</v>
          </cell>
          <cell r="GH35">
            <v>0.65</v>
          </cell>
          <cell r="GI35">
            <v>0.65</v>
          </cell>
          <cell r="GJ35">
            <v>0.65</v>
          </cell>
          <cell r="GK35">
            <v>0.65</v>
          </cell>
          <cell r="GL35">
            <v>0.65</v>
          </cell>
          <cell r="GM35">
            <v>0.65</v>
          </cell>
          <cell r="GO35">
            <v>0.03</v>
          </cell>
          <cell r="GP35">
            <v>0.03</v>
          </cell>
          <cell r="GQ35">
            <v>0.03</v>
          </cell>
          <cell r="GR35">
            <v>0.03</v>
          </cell>
          <cell r="GS35">
            <v>0.03</v>
          </cell>
          <cell r="GT35">
            <v>0.03</v>
          </cell>
          <cell r="GU35">
            <v>0.03</v>
          </cell>
          <cell r="GV35">
            <v>0.03</v>
          </cell>
          <cell r="GW35">
            <v>0.03</v>
          </cell>
          <cell r="GX35">
            <v>0.03</v>
          </cell>
          <cell r="GY35">
            <v>0.03</v>
          </cell>
          <cell r="GZ35">
            <v>0.03</v>
          </cell>
          <cell r="HA35">
            <v>0.03</v>
          </cell>
          <cell r="HB35">
            <v>0.03</v>
          </cell>
          <cell r="HC35">
            <v>0.03</v>
          </cell>
          <cell r="HD35">
            <v>0.03</v>
          </cell>
          <cell r="HE35">
            <v>0.03</v>
          </cell>
          <cell r="HF35">
            <v>0.03</v>
          </cell>
          <cell r="HG35">
            <v>3.0000000000000027E-2</v>
          </cell>
          <cell r="HH35">
            <v>3.0000000000000027E-2</v>
          </cell>
          <cell r="HI35">
            <v>3.0000000000000027E-2</v>
          </cell>
          <cell r="HJ35">
            <v>3.0000000000000249E-2</v>
          </cell>
          <cell r="HK35">
            <v>3.0000000000000027E-2</v>
          </cell>
          <cell r="HL35">
            <v>3.0000000000000027E-2</v>
          </cell>
          <cell r="HM35">
            <v>3.0000000000000027E-2</v>
          </cell>
          <cell r="HN35">
            <v>3.0000000000000249E-2</v>
          </cell>
          <cell r="HO35">
            <v>3.0000000000000027E-2</v>
          </cell>
          <cell r="HP35">
            <v>3.0000000000000027E-2</v>
          </cell>
          <cell r="HQ35">
            <v>2.9999999999999805E-2</v>
          </cell>
          <cell r="HR35">
            <v>3.0000000000000027E-2</v>
          </cell>
          <cell r="HS35">
            <v>3.0000000000000249E-2</v>
          </cell>
          <cell r="HT35">
            <v>2.9999999999999805E-2</v>
          </cell>
          <cell r="HU35">
            <v>3.0000000000000027E-2</v>
          </cell>
          <cell r="HV35">
            <v>3.0000000000000027E-2</v>
          </cell>
          <cell r="HW35">
            <v>3.0000000000000249E-2</v>
          </cell>
          <cell r="HX35">
            <v>3.0000000000000027E-2</v>
          </cell>
          <cell r="IA35">
            <v>65</v>
          </cell>
          <cell r="IB35">
            <v>65.974999999999994</v>
          </cell>
          <cell r="IC35">
            <v>67.954999999999998</v>
          </cell>
          <cell r="ID35">
            <v>69.995000000000005</v>
          </cell>
          <cell r="IE35">
            <v>72.094999999999999</v>
          </cell>
          <cell r="IF35">
            <v>74.254999999999995</v>
          </cell>
          <cell r="IG35">
            <v>76.47999999999999</v>
          </cell>
          <cell r="IH35">
            <v>78.775000000000006</v>
          </cell>
          <cell r="II35">
            <v>81.14</v>
          </cell>
          <cell r="IJ35">
            <v>83.575000000000003</v>
          </cell>
        </row>
        <row r="36">
          <cell r="B36">
            <v>23</v>
          </cell>
          <cell r="C36">
            <v>115694</v>
          </cell>
          <cell r="D36">
            <v>0</v>
          </cell>
          <cell r="E36" t="str">
            <v>555MarketCenterOM (1)</v>
          </cell>
          <cell r="F36">
            <v>42370</v>
          </cell>
          <cell r="G36">
            <v>42735</v>
          </cell>
          <cell r="H36" t="str">
            <v>Floors 6 - 15</v>
          </cell>
          <cell r="I36">
            <v>60</v>
          </cell>
          <cell r="J36">
            <v>115694</v>
          </cell>
          <cell r="K36">
            <v>44408</v>
          </cell>
          <cell r="L36">
            <v>67</v>
          </cell>
          <cell r="M36">
            <v>67</v>
          </cell>
          <cell r="N36">
            <v>69.010000000000005</v>
          </cell>
          <cell r="O36">
            <v>69.010000000000005</v>
          </cell>
          <cell r="P36">
            <v>71.08</v>
          </cell>
          <cell r="Q36">
            <v>71.08</v>
          </cell>
          <cell r="R36">
            <v>73.209999999999994</v>
          </cell>
          <cell r="S36">
            <v>73.209999999999994</v>
          </cell>
          <cell r="T36">
            <v>75.41</v>
          </cell>
          <cell r="U36">
            <v>75.41</v>
          </cell>
          <cell r="V36">
            <v>77.67</v>
          </cell>
          <cell r="W36">
            <v>77.67</v>
          </cell>
          <cell r="X36">
            <v>80</v>
          </cell>
          <cell r="Y36">
            <v>80</v>
          </cell>
          <cell r="Z36">
            <v>82.4</v>
          </cell>
          <cell r="AA36">
            <v>82.4</v>
          </cell>
          <cell r="AB36">
            <v>84.87</v>
          </cell>
          <cell r="AC36">
            <v>84.87</v>
          </cell>
          <cell r="AD36">
            <v>87.42</v>
          </cell>
          <cell r="AE36">
            <v>87.42</v>
          </cell>
          <cell r="AF36" t="str">
            <v>Std. BY</v>
          </cell>
          <cell r="AG36" t="str">
            <v>3% Inc, Annual</v>
          </cell>
          <cell r="AI36" t="str">
            <v>Mo 1</v>
          </cell>
          <cell r="AJ36" t="str">
            <v>100% Mkt</v>
          </cell>
          <cell r="AK36" t="str">
            <v>Mo 13</v>
          </cell>
          <cell r="AL36" t="str">
            <v>3% Inc/Yr</v>
          </cell>
          <cell r="CG36">
            <v>3</v>
          </cell>
          <cell r="CH36">
            <v>3</v>
          </cell>
          <cell r="CI36">
            <v>3</v>
          </cell>
          <cell r="CJ36">
            <v>3</v>
          </cell>
          <cell r="CK36">
            <v>3</v>
          </cell>
          <cell r="CL36">
            <v>3</v>
          </cell>
          <cell r="CM36">
            <v>3</v>
          </cell>
          <cell r="CN36">
            <v>3</v>
          </cell>
          <cell r="CO36">
            <v>3</v>
          </cell>
          <cell r="CP36">
            <v>3</v>
          </cell>
          <cell r="CQ36">
            <v>3</v>
          </cell>
          <cell r="CR36">
            <v>3</v>
          </cell>
          <cell r="CS36">
            <v>3</v>
          </cell>
          <cell r="CT36">
            <v>3</v>
          </cell>
          <cell r="CU36">
            <v>3</v>
          </cell>
          <cell r="CV36">
            <v>3</v>
          </cell>
          <cell r="CW36">
            <v>3</v>
          </cell>
          <cell r="CX36">
            <v>3</v>
          </cell>
          <cell r="CY36">
            <v>3</v>
          </cell>
          <cell r="CZ36">
            <v>3</v>
          </cell>
          <cell r="EA36" t="str">
            <v>$ / SF</v>
          </cell>
          <cell r="EB36">
            <v>65</v>
          </cell>
          <cell r="EC36">
            <v>25</v>
          </cell>
          <cell r="ED36">
            <v>66.95</v>
          </cell>
          <cell r="EE36">
            <v>25.75</v>
          </cell>
          <cell r="EF36">
            <v>68.958500000000001</v>
          </cell>
          <cell r="EG36">
            <v>26.522499999999997</v>
          </cell>
          <cell r="EH36">
            <v>71.027254999999997</v>
          </cell>
          <cell r="EI36">
            <v>27.318175</v>
          </cell>
          <cell r="EJ36">
            <v>73.158072650000008</v>
          </cell>
          <cell r="EK36">
            <v>28.137720250000005</v>
          </cell>
          <cell r="EL36">
            <v>75.352814829500005</v>
          </cell>
          <cell r="EM36">
            <v>28.981851857500001</v>
          </cell>
          <cell r="EN36">
            <v>77.613399274385003</v>
          </cell>
          <cell r="EO36">
            <v>29.851307413225005</v>
          </cell>
          <cell r="EP36">
            <v>79.941801252616557</v>
          </cell>
          <cell r="EQ36">
            <v>30.746846635621754</v>
          </cell>
          <cell r="ER36">
            <v>82.340055290195068</v>
          </cell>
          <cell r="ES36">
            <v>31.669252034690409</v>
          </cell>
          <cell r="ET36">
            <v>84.810256948900914</v>
          </cell>
          <cell r="EU36">
            <v>32.619329595731124</v>
          </cell>
          <cell r="EW36" t="str">
            <v>$ / SF</v>
          </cell>
          <cell r="EX36">
            <v>15</v>
          </cell>
          <cell r="EY36">
            <v>15</v>
          </cell>
          <cell r="EZ36">
            <v>15.450000000000001</v>
          </cell>
          <cell r="FA36">
            <v>15.450000000000001</v>
          </cell>
          <cell r="FB36">
            <v>15.913499999999999</v>
          </cell>
          <cell r="FC36">
            <v>15.913499999999999</v>
          </cell>
          <cell r="FD36">
            <v>16.390905</v>
          </cell>
          <cell r="FE36">
            <v>16.390905</v>
          </cell>
          <cell r="FF36">
            <v>16.882632150000003</v>
          </cell>
          <cell r="FG36">
            <v>16.882632150000003</v>
          </cell>
          <cell r="FH36">
            <v>17.3891111145</v>
          </cell>
          <cell r="FI36">
            <v>17.3891111145</v>
          </cell>
          <cell r="FJ36">
            <v>17.910784447935001</v>
          </cell>
          <cell r="FK36">
            <v>17.910784447935001</v>
          </cell>
          <cell r="FL36">
            <v>18.448107981373052</v>
          </cell>
          <cell r="FM36">
            <v>18.448107981373052</v>
          </cell>
          <cell r="FN36">
            <v>19.001551220814246</v>
          </cell>
          <cell r="FO36">
            <v>19.001551220814246</v>
          </cell>
          <cell r="FP36">
            <v>19.571597757438674</v>
          </cell>
          <cell r="FQ36">
            <v>19.571597757438674</v>
          </cell>
          <cell r="FS36">
            <v>12</v>
          </cell>
          <cell r="FT36">
            <v>12</v>
          </cell>
          <cell r="FU36">
            <v>12</v>
          </cell>
          <cell r="FV36">
            <v>12</v>
          </cell>
          <cell r="FW36">
            <v>12</v>
          </cell>
          <cell r="FX36">
            <v>12</v>
          </cell>
          <cell r="FY36">
            <v>12</v>
          </cell>
          <cell r="FZ36">
            <v>12</v>
          </cell>
          <cell r="GA36">
            <v>12</v>
          </cell>
          <cell r="GB36">
            <v>12</v>
          </cell>
          <cell r="GD36">
            <v>0.65</v>
          </cell>
          <cell r="GE36">
            <v>0.65</v>
          </cell>
          <cell r="GF36">
            <v>0.65</v>
          </cell>
          <cell r="GG36">
            <v>0.65</v>
          </cell>
          <cell r="GH36">
            <v>0.65</v>
          </cell>
          <cell r="GI36">
            <v>0.65</v>
          </cell>
          <cell r="GJ36">
            <v>0.65</v>
          </cell>
          <cell r="GK36">
            <v>0.65</v>
          </cell>
          <cell r="GL36">
            <v>0.65</v>
          </cell>
          <cell r="GM36">
            <v>0.65</v>
          </cell>
          <cell r="GO36">
            <v>0.03</v>
          </cell>
          <cell r="GP36">
            <v>0.03</v>
          </cell>
          <cell r="GQ36">
            <v>0.03</v>
          </cell>
          <cell r="GR36">
            <v>0.03</v>
          </cell>
          <cell r="GS36">
            <v>0.03</v>
          </cell>
          <cell r="GT36">
            <v>0.03</v>
          </cell>
          <cell r="GU36">
            <v>0.03</v>
          </cell>
          <cell r="GV36">
            <v>0.03</v>
          </cell>
          <cell r="GW36">
            <v>0.03</v>
          </cell>
          <cell r="GX36">
            <v>0.03</v>
          </cell>
          <cell r="GY36">
            <v>0.03</v>
          </cell>
          <cell r="GZ36">
            <v>0.03</v>
          </cell>
          <cell r="HA36">
            <v>0.03</v>
          </cell>
          <cell r="HB36">
            <v>0.03</v>
          </cell>
          <cell r="HC36">
            <v>0.03</v>
          </cell>
          <cell r="HD36">
            <v>0.03</v>
          </cell>
          <cell r="HE36">
            <v>0.03</v>
          </cell>
          <cell r="HF36">
            <v>0.03</v>
          </cell>
          <cell r="HG36">
            <v>3.0000000000000027E-2</v>
          </cell>
          <cell r="HH36">
            <v>2.9999999999999805E-2</v>
          </cell>
          <cell r="HI36">
            <v>3.0000000000000249E-2</v>
          </cell>
          <cell r="HJ36">
            <v>3.0000000000000027E-2</v>
          </cell>
          <cell r="HK36">
            <v>3.0000000000000027E-2</v>
          </cell>
          <cell r="HL36">
            <v>3.0000000000000027E-2</v>
          </cell>
          <cell r="HM36">
            <v>3.0000000000000027E-2</v>
          </cell>
          <cell r="HN36">
            <v>3.0000000000000027E-2</v>
          </cell>
          <cell r="HO36">
            <v>3.0000000000000027E-2</v>
          </cell>
          <cell r="HP36">
            <v>3.0000000000000027E-2</v>
          </cell>
          <cell r="HQ36">
            <v>2.9999999999999805E-2</v>
          </cell>
          <cell r="HR36">
            <v>3.0000000000000027E-2</v>
          </cell>
          <cell r="HS36">
            <v>3.0000000000000249E-2</v>
          </cell>
          <cell r="HT36">
            <v>2.9999999999999805E-2</v>
          </cell>
          <cell r="HU36">
            <v>3.0000000000000027E-2</v>
          </cell>
          <cell r="HV36">
            <v>3.0000000000000027E-2</v>
          </cell>
          <cell r="HW36">
            <v>3.0000000000000249E-2</v>
          </cell>
          <cell r="HX36">
            <v>3.0000000000000027E-2</v>
          </cell>
          <cell r="IA36">
            <v>67</v>
          </cell>
          <cell r="IB36">
            <v>68.004999999999995</v>
          </cell>
          <cell r="IC36">
            <v>70.045000000000002</v>
          </cell>
          <cell r="ID36">
            <v>72.144999999999996</v>
          </cell>
          <cell r="IE36">
            <v>74.31</v>
          </cell>
          <cell r="IF36">
            <v>76.539999999999992</v>
          </cell>
          <cell r="IG36">
            <v>78.835000000000008</v>
          </cell>
          <cell r="IH36">
            <v>81.2</v>
          </cell>
          <cell r="II36">
            <v>83.635000000000005</v>
          </cell>
          <cell r="IJ36">
            <v>86.14500000000001</v>
          </cell>
        </row>
        <row r="37">
          <cell r="B37">
            <v>24</v>
          </cell>
          <cell r="C37">
            <v>67447</v>
          </cell>
          <cell r="D37">
            <v>0</v>
          </cell>
          <cell r="E37" t="str">
            <v>555MarketCenterOM (1)</v>
          </cell>
          <cell r="F37">
            <v>42370</v>
          </cell>
          <cell r="G37">
            <v>42735</v>
          </cell>
          <cell r="H37" t="str">
            <v>Floors 16 - 21</v>
          </cell>
          <cell r="I37">
            <v>60</v>
          </cell>
          <cell r="J37">
            <v>67447</v>
          </cell>
          <cell r="K37">
            <v>0</v>
          </cell>
          <cell r="L37">
            <v>70</v>
          </cell>
          <cell r="M37">
            <v>70</v>
          </cell>
          <cell r="N37">
            <v>72.099999999999994</v>
          </cell>
          <cell r="O37">
            <v>72.099999999999994</v>
          </cell>
          <cell r="P37">
            <v>74.260000000000005</v>
          </cell>
          <cell r="Q37">
            <v>74.260000000000005</v>
          </cell>
          <cell r="R37">
            <v>76.489999999999995</v>
          </cell>
          <cell r="S37">
            <v>76.489999999999995</v>
          </cell>
          <cell r="T37">
            <v>78.790000000000006</v>
          </cell>
          <cell r="U37">
            <v>78.790000000000006</v>
          </cell>
          <cell r="V37">
            <v>81.150000000000006</v>
          </cell>
          <cell r="W37">
            <v>81.150000000000006</v>
          </cell>
          <cell r="X37">
            <v>83.58</v>
          </cell>
          <cell r="Y37">
            <v>83.58</v>
          </cell>
          <cell r="Z37">
            <v>86.09</v>
          </cell>
          <cell r="AA37">
            <v>86.09</v>
          </cell>
          <cell r="AB37">
            <v>88.67</v>
          </cell>
          <cell r="AC37">
            <v>88.67</v>
          </cell>
          <cell r="AD37">
            <v>91.33</v>
          </cell>
          <cell r="AE37">
            <v>91.33</v>
          </cell>
          <cell r="AF37" t="str">
            <v>Std. BY</v>
          </cell>
          <cell r="AG37" t="str">
            <v>3% Inc, Annual</v>
          </cell>
          <cell r="AI37" t="str">
            <v>Mo 1</v>
          </cell>
          <cell r="AJ37" t="str">
            <v>100% Mkt</v>
          </cell>
          <cell r="AK37" t="str">
            <v>Mo 13</v>
          </cell>
          <cell r="AL37" t="str">
            <v>3% Inc/Yr</v>
          </cell>
          <cell r="CG37">
            <v>3</v>
          </cell>
          <cell r="CH37">
            <v>3</v>
          </cell>
          <cell r="CI37">
            <v>3</v>
          </cell>
          <cell r="CJ37">
            <v>3</v>
          </cell>
          <cell r="CK37">
            <v>3</v>
          </cell>
          <cell r="CL37">
            <v>3</v>
          </cell>
          <cell r="CM37">
            <v>3</v>
          </cell>
          <cell r="CN37">
            <v>3</v>
          </cell>
          <cell r="CO37">
            <v>3</v>
          </cell>
          <cell r="CP37">
            <v>3</v>
          </cell>
          <cell r="CQ37">
            <v>3</v>
          </cell>
          <cell r="CR37">
            <v>3</v>
          </cell>
          <cell r="CS37">
            <v>3</v>
          </cell>
          <cell r="CT37">
            <v>3</v>
          </cell>
          <cell r="CU37">
            <v>3</v>
          </cell>
          <cell r="CV37">
            <v>3</v>
          </cell>
          <cell r="CW37">
            <v>3</v>
          </cell>
          <cell r="CX37">
            <v>3</v>
          </cell>
          <cell r="CY37">
            <v>3</v>
          </cell>
          <cell r="CZ37">
            <v>3</v>
          </cell>
          <cell r="EA37" t="str">
            <v>$ / SF</v>
          </cell>
          <cell r="EB37">
            <v>65</v>
          </cell>
          <cell r="EC37">
            <v>25</v>
          </cell>
          <cell r="ED37">
            <v>66.95</v>
          </cell>
          <cell r="EE37">
            <v>25.75</v>
          </cell>
          <cell r="EF37">
            <v>68.958500000000001</v>
          </cell>
          <cell r="EG37">
            <v>26.522499999999997</v>
          </cell>
          <cell r="EH37">
            <v>71.027254999999997</v>
          </cell>
          <cell r="EI37">
            <v>27.318175</v>
          </cell>
          <cell r="EJ37">
            <v>73.158072650000008</v>
          </cell>
          <cell r="EK37">
            <v>28.137720250000005</v>
          </cell>
          <cell r="EL37">
            <v>75.352814829500005</v>
          </cell>
          <cell r="EM37">
            <v>28.981851857500001</v>
          </cell>
          <cell r="EN37">
            <v>77.613399274385003</v>
          </cell>
          <cell r="EO37">
            <v>29.851307413225005</v>
          </cell>
          <cell r="EP37">
            <v>79.941801252616557</v>
          </cell>
          <cell r="EQ37">
            <v>30.746846635621754</v>
          </cell>
          <cell r="ER37">
            <v>82.340055290195068</v>
          </cell>
          <cell r="ES37">
            <v>31.669252034690409</v>
          </cell>
          <cell r="ET37">
            <v>84.810256948900914</v>
          </cell>
          <cell r="EU37">
            <v>32.619329595731124</v>
          </cell>
          <cell r="EW37" t="str">
            <v>$ / SF</v>
          </cell>
          <cell r="EX37">
            <v>15</v>
          </cell>
          <cell r="EY37">
            <v>15</v>
          </cell>
          <cell r="EZ37">
            <v>15.450000000000001</v>
          </cell>
          <cell r="FA37">
            <v>15.450000000000001</v>
          </cell>
          <cell r="FB37">
            <v>15.913499999999999</v>
          </cell>
          <cell r="FC37">
            <v>15.913499999999999</v>
          </cell>
          <cell r="FD37">
            <v>16.390905</v>
          </cell>
          <cell r="FE37">
            <v>16.390905</v>
          </cell>
          <cell r="FF37">
            <v>16.882632150000003</v>
          </cell>
          <cell r="FG37">
            <v>16.882632150000003</v>
          </cell>
          <cell r="FH37">
            <v>17.3891111145</v>
          </cell>
          <cell r="FI37">
            <v>17.3891111145</v>
          </cell>
          <cell r="FJ37">
            <v>17.910784447935001</v>
          </cell>
          <cell r="FK37">
            <v>17.910784447935001</v>
          </cell>
          <cell r="FL37">
            <v>18.448107981373052</v>
          </cell>
          <cell r="FM37">
            <v>18.448107981373052</v>
          </cell>
          <cell r="FN37">
            <v>19.001551220814246</v>
          </cell>
          <cell r="FO37">
            <v>19.001551220814246</v>
          </cell>
          <cell r="FP37">
            <v>19.571597757438674</v>
          </cell>
          <cell r="FQ37">
            <v>19.571597757438674</v>
          </cell>
          <cell r="FS37">
            <v>12</v>
          </cell>
          <cell r="FT37">
            <v>12</v>
          </cell>
          <cell r="FU37">
            <v>12</v>
          </cell>
          <cell r="FV37">
            <v>12</v>
          </cell>
          <cell r="FW37">
            <v>12</v>
          </cell>
          <cell r="FX37">
            <v>12</v>
          </cell>
          <cell r="FY37">
            <v>12</v>
          </cell>
          <cell r="FZ37">
            <v>12</v>
          </cell>
          <cell r="GA37">
            <v>12</v>
          </cell>
          <cell r="GB37">
            <v>12</v>
          </cell>
          <cell r="GD37">
            <v>0.65</v>
          </cell>
          <cell r="GE37">
            <v>0.65</v>
          </cell>
          <cell r="GF37">
            <v>0.65</v>
          </cell>
          <cell r="GG37">
            <v>0.65</v>
          </cell>
          <cell r="GH37">
            <v>0.65</v>
          </cell>
          <cell r="GI37">
            <v>0.65</v>
          </cell>
          <cell r="GJ37">
            <v>0.65</v>
          </cell>
          <cell r="GK37">
            <v>0.65</v>
          </cell>
          <cell r="GL37">
            <v>0.65</v>
          </cell>
          <cell r="GM37">
            <v>0.65</v>
          </cell>
          <cell r="GO37">
            <v>0.03</v>
          </cell>
          <cell r="GP37">
            <v>0.03</v>
          </cell>
          <cell r="GQ37">
            <v>0.03</v>
          </cell>
          <cell r="GR37">
            <v>0.03</v>
          </cell>
          <cell r="GS37">
            <v>0.03</v>
          </cell>
          <cell r="GT37">
            <v>0.03</v>
          </cell>
          <cell r="GU37">
            <v>0.03</v>
          </cell>
          <cell r="GV37">
            <v>0.03</v>
          </cell>
          <cell r="GW37">
            <v>0.03</v>
          </cell>
          <cell r="GX37">
            <v>0.03</v>
          </cell>
          <cell r="GY37">
            <v>0.03</v>
          </cell>
          <cell r="GZ37">
            <v>0.03</v>
          </cell>
          <cell r="HA37">
            <v>0.03</v>
          </cell>
          <cell r="HB37">
            <v>0.03</v>
          </cell>
          <cell r="HC37">
            <v>0.03</v>
          </cell>
          <cell r="HD37">
            <v>0.03</v>
          </cell>
          <cell r="HE37">
            <v>0.03</v>
          </cell>
          <cell r="HF37">
            <v>0.03</v>
          </cell>
          <cell r="HG37">
            <v>3.0000000000000027E-2</v>
          </cell>
          <cell r="HH37">
            <v>2.9999999999999805E-2</v>
          </cell>
          <cell r="HI37">
            <v>3.0000000000000249E-2</v>
          </cell>
          <cell r="HJ37">
            <v>3.0000000000000027E-2</v>
          </cell>
          <cell r="HK37">
            <v>3.0000000000000027E-2</v>
          </cell>
          <cell r="HL37">
            <v>3.0000000000000027E-2</v>
          </cell>
          <cell r="HM37">
            <v>3.0000000000000249E-2</v>
          </cell>
          <cell r="HN37">
            <v>3.0000000000000027E-2</v>
          </cell>
          <cell r="HO37">
            <v>3.0000000000000027E-2</v>
          </cell>
          <cell r="HP37">
            <v>3.0000000000000027E-2</v>
          </cell>
          <cell r="HQ37">
            <v>2.9999999999999805E-2</v>
          </cell>
          <cell r="HR37">
            <v>3.0000000000000027E-2</v>
          </cell>
          <cell r="HS37">
            <v>3.0000000000000249E-2</v>
          </cell>
          <cell r="HT37">
            <v>2.9999999999999805E-2</v>
          </cell>
          <cell r="HU37">
            <v>3.0000000000000027E-2</v>
          </cell>
          <cell r="HV37">
            <v>3.0000000000000027E-2</v>
          </cell>
          <cell r="HW37">
            <v>3.0000000000000249E-2</v>
          </cell>
          <cell r="HX37">
            <v>3.0000000000000027E-2</v>
          </cell>
          <cell r="IA37">
            <v>70</v>
          </cell>
          <cell r="IB37">
            <v>71.05</v>
          </cell>
          <cell r="IC37">
            <v>73.180000000000007</v>
          </cell>
          <cell r="ID37">
            <v>75.375</v>
          </cell>
          <cell r="IE37">
            <v>77.64</v>
          </cell>
          <cell r="IF37">
            <v>79.97</v>
          </cell>
          <cell r="IG37">
            <v>82.365000000000009</v>
          </cell>
          <cell r="IH37">
            <v>84.834999999999994</v>
          </cell>
          <cell r="II37">
            <v>87.38</v>
          </cell>
          <cell r="IJ37">
            <v>90</v>
          </cell>
        </row>
        <row r="38">
          <cell r="B38">
            <v>25</v>
          </cell>
          <cell r="C38">
            <v>12331</v>
          </cell>
          <cell r="D38">
            <v>0</v>
          </cell>
          <cell r="E38" t="str">
            <v>555MarketCenterOM (1)</v>
          </cell>
          <cell r="F38">
            <v>42370</v>
          </cell>
          <cell r="G38">
            <v>42735</v>
          </cell>
          <cell r="H38" t="str">
            <v>Bank Lobby</v>
          </cell>
          <cell r="I38">
            <v>60</v>
          </cell>
          <cell r="J38">
            <v>12331</v>
          </cell>
          <cell r="K38">
            <v>0</v>
          </cell>
          <cell r="L38">
            <v>68</v>
          </cell>
          <cell r="M38">
            <v>68</v>
          </cell>
          <cell r="N38">
            <v>70.040000000000006</v>
          </cell>
          <cell r="O38">
            <v>70.040000000000006</v>
          </cell>
          <cell r="P38">
            <v>72.14</v>
          </cell>
          <cell r="Q38">
            <v>72.14</v>
          </cell>
          <cell r="R38">
            <v>74.31</v>
          </cell>
          <cell r="S38">
            <v>74.31</v>
          </cell>
          <cell r="T38">
            <v>76.53</v>
          </cell>
          <cell r="U38">
            <v>76.53</v>
          </cell>
          <cell r="V38">
            <v>78.83</v>
          </cell>
          <cell r="W38">
            <v>78.83</v>
          </cell>
          <cell r="X38">
            <v>81.2</v>
          </cell>
          <cell r="Y38">
            <v>81.2</v>
          </cell>
          <cell r="Z38">
            <v>83.63</v>
          </cell>
          <cell r="AA38">
            <v>83.63</v>
          </cell>
          <cell r="AB38">
            <v>86.14</v>
          </cell>
          <cell r="AC38">
            <v>86.14</v>
          </cell>
          <cell r="AD38">
            <v>88.72</v>
          </cell>
          <cell r="AE38">
            <v>88.72</v>
          </cell>
          <cell r="AF38" t="str">
            <v>Std. BY</v>
          </cell>
          <cell r="AG38" t="str">
            <v>3% Inc, Annual</v>
          </cell>
          <cell r="AI38" t="str">
            <v>Mo 1</v>
          </cell>
          <cell r="AJ38" t="str">
            <v>100% Mkt</v>
          </cell>
          <cell r="AK38" t="str">
            <v>Mo 13</v>
          </cell>
          <cell r="AL38" t="str">
            <v>3% Inc/Yr</v>
          </cell>
          <cell r="CG38">
            <v>3</v>
          </cell>
          <cell r="CH38">
            <v>3</v>
          </cell>
          <cell r="CI38">
            <v>3</v>
          </cell>
          <cell r="CJ38">
            <v>3</v>
          </cell>
          <cell r="CK38">
            <v>3</v>
          </cell>
          <cell r="CL38">
            <v>3</v>
          </cell>
          <cell r="CM38">
            <v>3</v>
          </cell>
          <cell r="CN38">
            <v>3</v>
          </cell>
          <cell r="CO38">
            <v>3</v>
          </cell>
          <cell r="CP38">
            <v>3</v>
          </cell>
          <cell r="CQ38">
            <v>3</v>
          </cell>
          <cell r="CR38">
            <v>3</v>
          </cell>
          <cell r="CS38">
            <v>3</v>
          </cell>
          <cell r="CT38">
            <v>3</v>
          </cell>
          <cell r="CU38">
            <v>3</v>
          </cell>
          <cell r="CV38">
            <v>3</v>
          </cell>
          <cell r="CW38">
            <v>3</v>
          </cell>
          <cell r="CX38">
            <v>3</v>
          </cell>
          <cell r="CY38">
            <v>3</v>
          </cell>
          <cell r="CZ38">
            <v>3</v>
          </cell>
          <cell r="EA38" t="str">
            <v>$ / SF</v>
          </cell>
          <cell r="EB38">
            <v>65</v>
          </cell>
          <cell r="EC38">
            <v>25</v>
          </cell>
          <cell r="ED38">
            <v>66.95</v>
          </cell>
          <cell r="EE38">
            <v>25.75</v>
          </cell>
          <cell r="EF38">
            <v>68.958500000000001</v>
          </cell>
          <cell r="EG38">
            <v>26.522499999999997</v>
          </cell>
          <cell r="EH38">
            <v>71.027254999999997</v>
          </cell>
          <cell r="EI38">
            <v>27.318175</v>
          </cell>
          <cell r="EJ38">
            <v>73.158072650000008</v>
          </cell>
          <cell r="EK38">
            <v>28.137720250000005</v>
          </cell>
          <cell r="EL38">
            <v>75.352814829500005</v>
          </cell>
          <cell r="EM38">
            <v>28.981851857500001</v>
          </cell>
          <cell r="EN38">
            <v>77.613399274385003</v>
          </cell>
          <cell r="EO38">
            <v>29.851307413225005</v>
          </cell>
          <cell r="EP38">
            <v>79.941801252616557</v>
          </cell>
          <cell r="EQ38">
            <v>30.746846635621754</v>
          </cell>
          <cell r="ER38">
            <v>82.340055290195068</v>
          </cell>
          <cell r="ES38">
            <v>31.669252034690409</v>
          </cell>
          <cell r="ET38">
            <v>84.810256948900914</v>
          </cell>
          <cell r="EU38">
            <v>32.619329595731124</v>
          </cell>
          <cell r="EW38" t="str">
            <v>$ / SF</v>
          </cell>
          <cell r="EX38">
            <v>15</v>
          </cell>
          <cell r="EY38">
            <v>15</v>
          </cell>
          <cell r="EZ38">
            <v>15.450000000000001</v>
          </cell>
          <cell r="FA38">
            <v>15.450000000000001</v>
          </cell>
          <cell r="FB38">
            <v>15.913499999999999</v>
          </cell>
          <cell r="FC38">
            <v>15.913499999999999</v>
          </cell>
          <cell r="FD38">
            <v>16.390905</v>
          </cell>
          <cell r="FE38">
            <v>16.390905</v>
          </cell>
          <cell r="FF38">
            <v>16.882632150000003</v>
          </cell>
          <cell r="FG38">
            <v>16.882632150000003</v>
          </cell>
          <cell r="FH38">
            <v>17.3891111145</v>
          </cell>
          <cell r="FI38">
            <v>17.3891111145</v>
          </cell>
          <cell r="FJ38">
            <v>17.910784447935001</v>
          </cell>
          <cell r="FK38">
            <v>17.910784447935001</v>
          </cell>
          <cell r="FL38">
            <v>18.448107981373052</v>
          </cell>
          <cell r="FM38">
            <v>18.448107981373052</v>
          </cell>
          <cell r="FN38">
            <v>19.001551220814246</v>
          </cell>
          <cell r="FO38">
            <v>19.001551220814246</v>
          </cell>
          <cell r="FP38">
            <v>19.571597757438674</v>
          </cell>
          <cell r="FQ38">
            <v>19.571597757438674</v>
          </cell>
          <cell r="FS38">
            <v>12</v>
          </cell>
          <cell r="FT38">
            <v>12</v>
          </cell>
          <cell r="FU38">
            <v>12</v>
          </cell>
          <cell r="FV38">
            <v>12</v>
          </cell>
          <cell r="FW38">
            <v>12</v>
          </cell>
          <cell r="FX38">
            <v>12</v>
          </cell>
          <cell r="FY38">
            <v>12</v>
          </cell>
          <cell r="FZ38">
            <v>12</v>
          </cell>
          <cell r="GA38">
            <v>12</v>
          </cell>
          <cell r="GB38">
            <v>12</v>
          </cell>
          <cell r="GD38">
            <v>0.65</v>
          </cell>
          <cell r="GE38">
            <v>0.65</v>
          </cell>
          <cell r="GF38">
            <v>0.65</v>
          </cell>
          <cell r="GG38">
            <v>0.65</v>
          </cell>
          <cell r="GH38">
            <v>0.65</v>
          </cell>
          <cell r="GI38">
            <v>0.65</v>
          </cell>
          <cell r="GJ38">
            <v>0.65</v>
          </cell>
          <cell r="GK38">
            <v>0.65</v>
          </cell>
          <cell r="GL38">
            <v>0.65</v>
          </cell>
          <cell r="GM38">
            <v>0.65</v>
          </cell>
          <cell r="GO38">
            <v>0.03</v>
          </cell>
          <cell r="GP38">
            <v>0.03</v>
          </cell>
          <cell r="GQ38">
            <v>0.03</v>
          </cell>
          <cell r="GR38">
            <v>0.03</v>
          </cell>
          <cell r="GS38">
            <v>0.03</v>
          </cell>
          <cell r="GT38">
            <v>0.03</v>
          </cell>
          <cell r="GU38">
            <v>0.03</v>
          </cell>
          <cell r="GV38">
            <v>0.03</v>
          </cell>
          <cell r="GW38">
            <v>0.03</v>
          </cell>
          <cell r="GX38">
            <v>0.03</v>
          </cell>
          <cell r="GY38">
            <v>0.03</v>
          </cell>
          <cell r="GZ38">
            <v>0.03</v>
          </cell>
          <cell r="HA38">
            <v>0.03</v>
          </cell>
          <cell r="HB38">
            <v>0.03</v>
          </cell>
          <cell r="HC38">
            <v>0.03</v>
          </cell>
          <cell r="HD38">
            <v>0.03</v>
          </cell>
          <cell r="HE38">
            <v>0.03</v>
          </cell>
          <cell r="HF38">
            <v>0.03</v>
          </cell>
          <cell r="HG38">
            <v>3.0000000000000027E-2</v>
          </cell>
          <cell r="HH38">
            <v>2.9999999999999805E-2</v>
          </cell>
          <cell r="HI38">
            <v>3.0000000000000027E-2</v>
          </cell>
          <cell r="HJ38">
            <v>3.0000000000000027E-2</v>
          </cell>
          <cell r="HK38">
            <v>3.0000000000000027E-2</v>
          </cell>
          <cell r="HL38">
            <v>3.0000000000000027E-2</v>
          </cell>
          <cell r="HM38">
            <v>3.0000000000000027E-2</v>
          </cell>
          <cell r="HN38">
            <v>3.0000000000000027E-2</v>
          </cell>
          <cell r="HO38">
            <v>3.0000000000000027E-2</v>
          </cell>
          <cell r="HP38">
            <v>3.0000000000000027E-2</v>
          </cell>
          <cell r="HQ38">
            <v>2.9999999999999805E-2</v>
          </cell>
          <cell r="HR38">
            <v>3.0000000000000027E-2</v>
          </cell>
          <cell r="HS38">
            <v>3.0000000000000249E-2</v>
          </cell>
          <cell r="HT38">
            <v>2.9999999999999805E-2</v>
          </cell>
          <cell r="HU38">
            <v>3.0000000000000027E-2</v>
          </cell>
          <cell r="HV38">
            <v>3.0000000000000027E-2</v>
          </cell>
          <cell r="HW38">
            <v>3.0000000000000249E-2</v>
          </cell>
          <cell r="HX38">
            <v>3.0000000000000027E-2</v>
          </cell>
          <cell r="IA38">
            <v>68</v>
          </cell>
          <cell r="IB38">
            <v>69.02000000000001</v>
          </cell>
          <cell r="IC38">
            <v>71.09</v>
          </cell>
          <cell r="ID38">
            <v>73.224999999999994</v>
          </cell>
          <cell r="IE38">
            <v>75.42</v>
          </cell>
          <cell r="IF38">
            <v>77.680000000000007</v>
          </cell>
          <cell r="IG38">
            <v>80.015000000000001</v>
          </cell>
          <cell r="IH38">
            <v>82.414999999999992</v>
          </cell>
          <cell r="II38">
            <v>84.884999999999991</v>
          </cell>
          <cell r="IJ38">
            <v>87.429999999999993</v>
          </cell>
        </row>
        <row r="39">
          <cell r="B39">
            <v>26</v>
          </cell>
          <cell r="C39">
            <v>0</v>
          </cell>
          <cell r="D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E39">
            <v>0</v>
          </cell>
          <cell r="IF39">
            <v>0</v>
          </cell>
          <cell r="IG39">
            <v>0</v>
          </cell>
          <cell r="IH39">
            <v>0</v>
          </cell>
          <cell r="II39">
            <v>0</v>
          </cell>
          <cell r="IJ39">
            <v>0</v>
          </cell>
        </row>
        <row r="40">
          <cell r="B40">
            <v>27</v>
          </cell>
          <cell r="C40">
            <v>0</v>
          </cell>
          <cell r="D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</row>
        <row r="41">
          <cell r="B41">
            <v>28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</row>
        <row r="42">
          <cell r="B42">
            <v>29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</row>
        <row r="43">
          <cell r="B43">
            <v>30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0</v>
          </cell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</row>
        <row r="44">
          <cell r="B44">
            <v>31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0</v>
          </cell>
          <cell r="IF44">
            <v>0</v>
          </cell>
          <cell r="IG44">
            <v>0</v>
          </cell>
          <cell r="IH44">
            <v>0</v>
          </cell>
          <cell r="II44">
            <v>0</v>
          </cell>
          <cell r="IJ44">
            <v>0</v>
          </cell>
        </row>
        <row r="45">
          <cell r="B45">
            <v>32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</row>
        <row r="46">
          <cell r="B46">
            <v>33</v>
          </cell>
        </row>
        <row r="47">
          <cell r="B47">
            <v>34</v>
          </cell>
        </row>
        <row r="48">
          <cell r="B48">
            <v>35</v>
          </cell>
        </row>
        <row r="49">
          <cell r="B49">
            <v>36</v>
          </cell>
        </row>
        <row r="50">
          <cell r="B50">
            <v>37</v>
          </cell>
        </row>
        <row r="51">
          <cell r="B51">
            <v>38</v>
          </cell>
        </row>
        <row r="52">
          <cell r="B52">
            <v>39</v>
          </cell>
        </row>
        <row r="53">
          <cell r="B53">
            <v>40</v>
          </cell>
        </row>
        <row r="54">
          <cell r="B54">
            <v>41</v>
          </cell>
        </row>
        <row r="55">
          <cell r="B55">
            <v>42</v>
          </cell>
        </row>
        <row r="56">
          <cell r="B56">
            <v>43</v>
          </cell>
        </row>
        <row r="57">
          <cell r="B57">
            <v>44</v>
          </cell>
        </row>
        <row r="58">
          <cell r="B58">
            <v>45</v>
          </cell>
        </row>
        <row r="59">
          <cell r="B59">
            <v>46</v>
          </cell>
        </row>
        <row r="60">
          <cell r="B60">
            <v>47</v>
          </cell>
        </row>
        <row r="61">
          <cell r="B61">
            <v>48</v>
          </cell>
        </row>
        <row r="62">
          <cell r="B62">
            <v>49</v>
          </cell>
        </row>
        <row r="63">
          <cell r="B63">
            <v>50</v>
          </cell>
        </row>
        <row r="64">
          <cell r="B64">
            <v>51</v>
          </cell>
        </row>
        <row r="65">
          <cell r="B65">
            <v>52</v>
          </cell>
        </row>
        <row r="66">
          <cell r="B66">
            <v>53</v>
          </cell>
        </row>
        <row r="67">
          <cell r="B67">
            <v>54</v>
          </cell>
        </row>
        <row r="68">
          <cell r="B68">
            <v>55</v>
          </cell>
        </row>
      </sheetData>
      <sheetData sheetId="3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-INPUT"/>
      <sheetName val="Summary"/>
      <sheetName val="Occ &amp; Rate"/>
      <sheetName val="Backup Occ &amp; Rate"/>
      <sheetName val="PRO FORMA"/>
      <sheetName val="Equity (Yr)"/>
      <sheetName val="Equity (Mo)"/>
      <sheetName val="Mgmt Fee (Mo)"/>
      <sheetName val="BUDGET"/>
      <sheetName val="GOP by Property"/>
      <sheetName val="R-INPUT"/>
      <sheetName val="HOTEL"/>
      <sheetName val="REST"/>
      <sheetName val="COMBINED"/>
      <sheetName val="INFLATION"/>
      <sheetName val="CASH FLOW"/>
      <sheetName val="Macros"/>
      <sheetName val="ROIC"/>
      <sheetName val="RENOVATION PD"/>
      <sheetName val="Rent"/>
    </sheetNames>
    <sheetDataSet>
      <sheetData sheetId="0"/>
      <sheetData sheetId="1">
        <row r="30">
          <cell r="H30">
            <v>40544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ASSETS (2)"/>
      <sheetName val="COM"/>
      <sheetName val="COC"/>
      <sheetName val="TIS"/>
      <sheetName val="RLE"/>
      <sheetName val="7000 ACC LANDSCAPE"/>
      <sheetName val="7000 ACCT12-97  1-98"/>
      <sheetName val="drop downs"/>
      <sheetName val="ASSETS_(2)1"/>
      <sheetName val="7000_ACC_LANDSCAPE1"/>
      <sheetName val="7000_ACCT12-97__1-981"/>
      <sheetName val="drop_downs1"/>
      <sheetName val="ASSETS_(2)"/>
      <sheetName val="7000_ACC_LANDSCAPE"/>
      <sheetName val="7000_ACCT12-97__1-98"/>
      <sheetName val="drop_downs"/>
      <sheetName val="Exit Strategy"/>
      <sheetName val="Dump"/>
      <sheetName val="Input2"/>
      <sheetName val="SU"/>
      <sheetName val="HE Origination"/>
      <sheetName val="Debt Summary  11"/>
      <sheetName val="JUL98"/>
      <sheetName val="CF Yr1"/>
      <sheetName val="Repl.Cst.+Ins."/>
      <sheetName val="Rent Roll"/>
      <sheetName val="Op Exp &amp; Cap Ex"/>
      <sheetName val="assump"/>
      <sheetName val="Monthly"/>
      <sheetName val="rates"/>
      <sheetName val="TCTTOC"/>
      <sheetName val="Set-up"/>
      <sheetName val="Property Info"/>
      <sheetName val="110910 RR"/>
      <sheetName val="Investor Splits"/>
      <sheetName val="OA-Email"/>
      <sheetName val="JUL98.XLS"/>
      <sheetName val="Debt Sum"/>
      <sheetName val="Programs and Zipcodes"/>
      <sheetName val="Sheet1"/>
      <sheetName val="RSCHDL"/>
      <sheetName val="EXP"/>
      <sheetName val="Assumptions"/>
      <sheetName val="Pro Forma"/>
      <sheetName val="Codesheet"/>
      <sheetName val="0520-10"/>
      <sheetName val="0540-10"/>
      <sheetName val="0640-14"/>
      <sheetName val="0550-24"/>
      <sheetName val="OPER. ACCRLS."/>
      <sheetName val="0500-10"/>
      <sheetName val="0500-18"/>
      <sheetName val="0500-20"/>
      <sheetName val="0502-10"/>
      <sheetName val="0502-14"/>
      <sheetName val="0502-18"/>
      <sheetName val="0502-22"/>
      <sheetName val="0502-24"/>
      <sheetName val="Prkng Trade"/>
      <sheetName val="0505-11"/>
      <sheetName val="0505-14"/>
      <sheetName val="0505-16"/>
      <sheetName val="0510-16"/>
      <sheetName val="0510-18"/>
      <sheetName val="0510-20"/>
      <sheetName val="0510-22"/>
      <sheetName val="0510-24"/>
      <sheetName val="0515-10"/>
      <sheetName val="0515-11"/>
      <sheetName val="0515-11b"/>
      <sheetName val="0515-12"/>
      <sheetName val="0515-14"/>
      <sheetName val="0525-12"/>
      <sheetName val="0525-14"/>
      <sheetName val="0525-18"/>
      <sheetName val="0530-10"/>
      <sheetName val="0530-12"/>
      <sheetName val="0530-14"/>
      <sheetName val="0530-20"/>
      <sheetName val="0535-10"/>
      <sheetName val="0535-12"/>
      <sheetName val="0535-16"/>
      <sheetName val="staxqtr (2)"/>
      <sheetName val="staxqtr (3)"/>
      <sheetName val="0540-18"/>
      <sheetName val="octxqtr(2)"/>
      <sheetName val="octxqtr(3)"/>
      <sheetName val="0540-26"/>
      <sheetName val="0540-28"/>
      <sheetName val="0540-30"/>
      <sheetName val="prktxqtr(2)"/>
      <sheetName val="prktxqtr(3)"/>
      <sheetName val="0545-10"/>
      <sheetName val="0550-12"/>
      <sheetName val="0550-20,22"/>
      <sheetName val="0550-24,26"/>
      <sheetName val="0550-28,30"/>
      <sheetName val="0555-10,12"/>
      <sheetName val="0555-14,16"/>
      <sheetName val="0555-26"/>
      <sheetName val="0565-10"/>
      <sheetName val="0565-14"/>
      <sheetName val="0570-10"/>
      <sheetName val="0570-12"/>
      <sheetName val="0575-10"/>
      <sheetName val="0575-14"/>
      <sheetName val="0575-18"/>
      <sheetName val="0585-10,12"/>
      <sheetName val="0585-14,16"/>
      <sheetName val="0590-10,12"/>
      <sheetName val="0592-10,12"/>
      <sheetName val="0595-10,12"/>
      <sheetName val="0600-10,12"/>
      <sheetName val="0605-10,12"/>
      <sheetName val="0610-10,12"/>
      <sheetName val="0615-10,12"/>
      <sheetName val="0625-10"/>
      <sheetName val="0625-12"/>
      <sheetName val="0625-14"/>
      <sheetName val="0625-18"/>
      <sheetName val="0502-16"/>
      <sheetName val="FOX"/>
      <sheetName val="LIESEGANG"/>
      <sheetName val="LASALLE"/>
      <sheetName val="AMPCO"/>
      <sheetName val="0550-20"/>
      <sheetName val="0550-28"/>
      <sheetName val="0555-10"/>
      <sheetName val="0555-14"/>
      <sheetName val="Cashflow"/>
      <sheetName val="Debt Assumptions"/>
      <sheetName val="Sheet2"/>
      <sheetName val="CBRE 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HOTComps (2)"/>
      <sheetName val="Facilities"/>
      <sheetName val="Profile"/>
      <sheetName val="Occ&amp;Rate"/>
      <sheetName val="PF Start"/>
      <sheetName val="HOTComps"/>
      <sheetName val="Ratios"/>
      <sheetName val="PF Input"/>
      <sheetName val="Restaurants"/>
      <sheetName val="Bars"/>
      <sheetName val="10-Year"/>
      <sheetName val="5-Year"/>
      <sheetName val="10-Year $US"/>
      <sheetName val="CapitalInput"/>
      <sheetName val="Calculations"/>
      <sheetName val="Condo Calcs"/>
      <sheetName val="Returns Summary"/>
      <sheetName val="Sensitivities"/>
      <sheetName val="Spa"/>
      <sheetName val="Bliss"/>
      <sheetName val="Transaction Metrics"/>
      <sheetName val="New Discount Rates"/>
      <sheetName val="Country Ratings"/>
      <sheetName val="Sens"/>
    </sheetNames>
    <sheetDataSet>
      <sheetData sheetId="0">
        <row r="21">
          <cell r="C21" t="str">
            <v>No</v>
          </cell>
        </row>
      </sheetData>
      <sheetData sheetId="1" refreshError="1"/>
      <sheetData sheetId="2"/>
      <sheetData sheetId="3" refreshError="1"/>
      <sheetData sheetId="4"/>
      <sheetData sheetId="5"/>
      <sheetData sheetId="6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REP_1"/>
      <sheetName val="BSREP_2"/>
      <sheetName val="Overview"/>
      <sheetName val="Assumptions"/>
      <sheetName val="Returns"/>
      <sheetName val="Development Budget"/>
      <sheetName val="Output for Jackie"/>
      <sheetName val="Waterfall"/>
      <sheetName val="ACF (lg)"/>
      <sheetName val="Urby Roll Up"/>
      <sheetName val="MCF"/>
      <sheetName val="BSREP II ROll Up Track Record"/>
      <sheetName val="ACF (sm)"/>
      <sheetName val="Income"/>
      <sheetName val="Opex"/>
      <sheetName val="Trends"/>
      <sheetName val="Iron State Assumptions&gt;&gt;"/>
      <sheetName val="Dev Bud IronState"/>
      <sheetName val="Program"/>
      <sheetName val="Not Used Ignore&gt;&gt;"/>
      <sheetName val="Ground Lease"/>
      <sheetName val="Construction Budget"/>
      <sheetName val="Stacking"/>
      <sheetName val="Dev Cost Reference"/>
    </sheetNames>
    <sheetDataSet>
      <sheetData sheetId="0"/>
      <sheetData sheetId="1"/>
      <sheetData sheetId="2">
        <row r="12">
          <cell r="I12" t="str">
            <v>Total</v>
          </cell>
          <cell r="J12" t="str">
            <v>Share</v>
          </cell>
          <cell r="M12" t="str">
            <v>Total</v>
          </cell>
          <cell r="N12" t="str">
            <v>Per Unit</v>
          </cell>
          <cell r="O12" t="str">
            <v xml:space="preserve">Per NSF </v>
          </cell>
        </row>
        <row r="13">
          <cell r="H13" t="str">
            <v>Construction Loan</v>
          </cell>
          <cell r="I13">
            <v>48760000</v>
          </cell>
          <cell r="J13">
            <v>0.59713158914499387</v>
          </cell>
          <cell r="L13" t="str">
            <v>Acquisition Costs</v>
          </cell>
          <cell r="M13">
            <v>12360000</v>
          </cell>
          <cell r="N13">
            <v>40000</v>
          </cell>
          <cell r="O13">
            <v>60.447783092226885</v>
          </cell>
        </row>
        <row r="14">
          <cell r="H14" t="str">
            <v>Total Equity</v>
          </cell>
          <cell r="I14">
            <v>32897043.248737305</v>
          </cell>
          <cell r="J14">
            <v>0.40286841085500613</v>
          </cell>
          <cell r="L14" t="str">
            <v>Hard Costs</v>
          </cell>
          <cell r="M14">
            <v>57322500</v>
          </cell>
          <cell r="N14">
            <v>185509.70873786407</v>
          </cell>
          <cell r="O14">
            <v>280.34126588221483</v>
          </cell>
        </row>
        <row r="15">
          <cell r="H15" t="str">
            <v>BSREP II Equity</v>
          </cell>
          <cell r="I15">
            <v>26317634.598989844</v>
          </cell>
          <cell r="J15">
            <v>0.32229472868400488</v>
          </cell>
          <cell r="L15" t="str">
            <v>Soft Costs</v>
          </cell>
          <cell r="M15">
            <v>9631164.9746254124</v>
          </cell>
          <cell r="N15">
            <v>31168.818688108131</v>
          </cell>
          <cell r="O15">
            <v>47.102149782492702</v>
          </cell>
        </row>
        <row r="16">
          <cell r="H16" t="str">
            <v>Ironstate Equity</v>
          </cell>
          <cell r="I16">
            <v>6579408.6497474592</v>
          </cell>
          <cell r="J16">
            <v>8.0573682171001207E-2</v>
          </cell>
          <cell r="L16" t="str">
            <v>Development Fees</v>
          </cell>
          <cell r="M16">
            <v>2343378.2741118893</v>
          </cell>
          <cell r="N16">
            <v>7583.7484599090267</v>
          </cell>
          <cell r="O16">
            <v>11.460519548264763</v>
          </cell>
        </row>
        <row r="17">
          <cell r="H17" t="str">
            <v>Total Sources</v>
          </cell>
          <cell r="I17">
            <v>81657043.248737305</v>
          </cell>
          <cell r="J17">
            <v>1</v>
          </cell>
          <cell r="L17" t="str">
            <v>Total Uses</v>
          </cell>
          <cell r="M17">
            <v>81657043.248737305</v>
          </cell>
          <cell r="N17">
            <v>264262.27588588127</v>
          </cell>
          <cell r="O17">
            <v>399.3517183051992</v>
          </cell>
        </row>
      </sheetData>
      <sheetData sheetId="3">
        <row r="12">
          <cell r="T12" t="str">
            <v>RENT SENSITIVITY</v>
          </cell>
        </row>
        <row r="13">
          <cell r="T13" t="str">
            <v>Rent PSF</v>
          </cell>
          <cell r="U13" t="str">
            <v>BSREP II IRR</v>
          </cell>
          <cell r="V13">
            <v>0</v>
          </cell>
          <cell r="W13" t="str">
            <v>Stabilized YOC</v>
          </cell>
        </row>
        <row r="14">
          <cell r="T14">
            <v>47.5</v>
          </cell>
          <cell r="U14">
            <v>0.33576160073280337</v>
          </cell>
          <cell r="V14">
            <v>47.5</v>
          </cell>
          <cell r="W14">
            <v>7.4962575871075229E-2</v>
          </cell>
        </row>
        <row r="15">
          <cell r="T15">
            <v>45</v>
          </cell>
          <cell r="U15">
            <v>0.2872425496578217</v>
          </cell>
          <cell r="V15">
            <v>45</v>
          </cell>
          <cell r="W15">
            <v>7.0041720622750603E-2</v>
          </cell>
        </row>
        <row r="16">
          <cell r="T16">
            <v>42.806474637154544</v>
          </cell>
          <cell r="U16">
            <v>0.24444558024406432</v>
          </cell>
          <cell r="V16">
            <v>42.806474637154544</v>
          </cell>
          <cell r="W16">
            <v>6.5724112305114005E-2</v>
          </cell>
        </row>
        <row r="17">
          <cell r="T17">
            <v>40</v>
          </cell>
          <cell r="U17">
            <v>0.18955308794975279</v>
          </cell>
          <cell r="V17">
            <v>40</v>
          </cell>
          <cell r="W17">
            <v>6.0198293310490675E-2</v>
          </cell>
        </row>
        <row r="18">
          <cell r="T18">
            <v>37.5</v>
          </cell>
          <cell r="U18">
            <v>0.14071741700172424</v>
          </cell>
          <cell r="V18">
            <v>37.5</v>
          </cell>
          <cell r="W18">
            <v>5.5274357413157844E-2</v>
          </cell>
        </row>
        <row r="20">
          <cell r="T20" t="str">
            <v>EXIT CAP SENSITIVITY</v>
          </cell>
        </row>
        <row r="21">
          <cell r="T21" t="str">
            <v>Exit Cap</v>
          </cell>
          <cell r="U21" t="str">
            <v>BSREP II IRR</v>
          </cell>
          <cell r="V21" t="str">
            <v>Exit Cap</v>
          </cell>
          <cell r="W21" t="str">
            <v>Stabilized YOC</v>
          </cell>
        </row>
        <row r="22">
          <cell r="T22">
            <v>4.4999999999999998E-2</v>
          </cell>
          <cell r="U22">
            <v>0.29710682034492497</v>
          </cell>
          <cell r="V22">
            <v>4.4999999999999998E-2</v>
          </cell>
          <cell r="W22">
            <v>6.5724112305114005E-2</v>
          </cell>
        </row>
        <row r="23">
          <cell r="T23">
            <v>4.7500000000000001E-2</v>
          </cell>
          <cell r="U23">
            <v>0.27011660933494575</v>
          </cell>
          <cell r="V23">
            <v>4.7500000000000001E-2</v>
          </cell>
          <cell r="W23">
            <v>6.5724112305114005E-2</v>
          </cell>
        </row>
        <row r="24">
          <cell r="T24">
            <v>0.05</v>
          </cell>
          <cell r="U24">
            <v>0.24444558024406432</v>
          </cell>
          <cell r="V24">
            <v>0.05</v>
          </cell>
          <cell r="W24">
            <v>6.5724112305114005E-2</v>
          </cell>
        </row>
        <row r="25">
          <cell r="T25">
            <v>5.2500000000000005E-2</v>
          </cell>
          <cell r="U25">
            <v>0.21992712616920468</v>
          </cell>
          <cell r="V25">
            <v>5.2500000000000005E-2</v>
          </cell>
          <cell r="W25">
            <v>6.5724112305114005E-2</v>
          </cell>
        </row>
        <row r="26">
          <cell r="T26">
            <v>5.5000000000000007E-2</v>
          </cell>
          <cell r="U26">
            <v>0.19641825556755069</v>
          </cell>
          <cell r="V26">
            <v>5.5000000000000007E-2</v>
          </cell>
          <cell r="W26">
            <v>6.5724112305114005E-2</v>
          </cell>
        </row>
        <row r="28">
          <cell r="T28" t="str">
            <v>RENT GROWTH SENSITIVITY</v>
          </cell>
        </row>
        <row r="29">
          <cell r="T29" t="str">
            <v>Rent Growth</v>
          </cell>
          <cell r="U29" t="str">
            <v>BSREP II IRR</v>
          </cell>
          <cell r="V29" t="str">
            <v>Rent Growth</v>
          </cell>
          <cell r="W29" t="str">
            <v>Stabilized YOC</v>
          </cell>
        </row>
        <row r="30">
          <cell r="T30">
            <v>0</v>
          </cell>
          <cell r="U30">
            <v>0.17026036381721499</v>
          </cell>
          <cell r="V30">
            <v>0</v>
          </cell>
          <cell r="W30">
            <v>6.0496682021866748E-2</v>
          </cell>
        </row>
        <row r="31">
          <cell r="T31">
            <v>0.01</v>
          </cell>
          <cell r="U31">
            <v>0.19499481320381165</v>
          </cell>
          <cell r="V31">
            <v>0.01</v>
          </cell>
          <cell r="W31">
            <v>6.2219394610662504E-2</v>
          </cell>
        </row>
        <row r="32">
          <cell r="T32">
            <v>0.02</v>
          </cell>
          <cell r="U32">
            <v>0.21972979903221132</v>
          </cell>
          <cell r="V32">
            <v>0.02</v>
          </cell>
          <cell r="W32">
            <v>6.3961731840179809E-2</v>
          </cell>
        </row>
        <row r="33">
          <cell r="T33">
            <v>0.03</v>
          </cell>
          <cell r="U33">
            <v>0.24444558024406432</v>
          </cell>
          <cell r="V33">
            <v>0.03</v>
          </cell>
          <cell r="W33">
            <v>6.5724112305114005E-2</v>
          </cell>
        </row>
        <row r="34">
          <cell r="T34">
            <v>0.04</v>
          </cell>
          <cell r="U34">
            <v>0.26912500262260441</v>
          </cell>
          <cell r="V34">
            <v>0.04</v>
          </cell>
          <cell r="W34">
            <v>6.7506568623293101E-2</v>
          </cell>
        </row>
        <row r="35">
          <cell r="T35">
            <v>0.05</v>
          </cell>
          <cell r="U35">
            <v>0.29375118613243101</v>
          </cell>
          <cell r="V35">
            <v>0.05</v>
          </cell>
          <cell r="W35">
            <v>6.9309133149698304E-2</v>
          </cell>
        </row>
      </sheetData>
      <sheetData sheetId="4"/>
      <sheetData sheetId="5"/>
      <sheetData sheetId="6"/>
      <sheetData sheetId="7"/>
      <sheetData sheetId="8">
        <row r="7">
          <cell r="C7" t="str">
            <v>Year 0</v>
          </cell>
          <cell r="D7" t="str">
            <v>Year 1</v>
          </cell>
          <cell r="E7" t="str">
            <v>Year 2</v>
          </cell>
          <cell r="F7" t="str">
            <v>Year 3</v>
          </cell>
          <cell r="G7" t="str">
            <v>Year 4</v>
          </cell>
        </row>
        <row r="8">
          <cell r="B8" t="str">
            <v>Total</v>
          </cell>
          <cell r="C8">
            <v>2017</v>
          </cell>
          <cell r="D8">
            <v>2018</v>
          </cell>
          <cell r="E8">
            <v>2019</v>
          </cell>
          <cell r="F8">
            <v>2020</v>
          </cell>
          <cell r="G8">
            <v>2021</v>
          </cell>
        </row>
        <row r="10">
          <cell r="A10" t="str">
            <v>LEASING &amp; DELIVERIES</v>
          </cell>
        </row>
        <row r="11">
          <cell r="A11" t="str">
            <v>New Apartments Delivered</v>
          </cell>
          <cell r="C11">
            <v>0</v>
          </cell>
          <cell r="D11">
            <v>0</v>
          </cell>
          <cell r="E11">
            <v>309</v>
          </cell>
          <cell r="F11">
            <v>0</v>
          </cell>
          <cell r="G11">
            <v>0</v>
          </cell>
        </row>
        <row r="12">
          <cell r="A12" t="str">
            <v>Cumulative Apartments Delivered</v>
          </cell>
          <cell r="C12">
            <v>0</v>
          </cell>
          <cell r="D12">
            <v>0</v>
          </cell>
          <cell r="E12">
            <v>309</v>
          </cell>
          <cell r="F12">
            <v>309</v>
          </cell>
          <cell r="G12">
            <v>309</v>
          </cell>
        </row>
        <row r="14">
          <cell r="A14" t="str">
            <v>Market Rate Apartments Leased</v>
          </cell>
          <cell r="C14">
            <v>0</v>
          </cell>
          <cell r="D14">
            <v>0</v>
          </cell>
          <cell r="E14">
            <v>245</v>
          </cell>
          <cell r="F14">
            <v>49</v>
          </cell>
          <cell r="G14">
            <v>0</v>
          </cell>
        </row>
        <row r="15">
          <cell r="A15" t="str">
            <v>Market Rate Cumulative Leasing</v>
          </cell>
          <cell r="C15">
            <v>0</v>
          </cell>
          <cell r="D15">
            <v>0</v>
          </cell>
          <cell r="E15">
            <v>245</v>
          </cell>
          <cell r="F15">
            <v>294</v>
          </cell>
          <cell r="G15">
            <v>294</v>
          </cell>
        </row>
        <row r="16">
          <cell r="A16" t="str">
            <v>Project Physical Occupancy</v>
          </cell>
          <cell r="C16">
            <v>0</v>
          </cell>
          <cell r="D16">
            <v>0</v>
          </cell>
          <cell r="E16">
            <v>0.79288025889967639</v>
          </cell>
          <cell r="F16">
            <v>0.95145631067961167</v>
          </cell>
          <cell r="G16">
            <v>0.95145631067961167</v>
          </cell>
        </row>
        <row r="18">
          <cell r="A18" t="str">
            <v>Affordable Apartments Leased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A19" t="str">
            <v>Affordable Cumulative Leasing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Affordable Cumulative Occupancy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2">
          <cell r="A22" t="str">
            <v>Office SF Leased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 t="str">
            <v>Office Cumulative Leasing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 t="str">
            <v>Office Occupancy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6">
          <cell r="A26" t="str">
            <v>Retail SF Leased</v>
          </cell>
          <cell r="C26">
            <v>0</v>
          </cell>
          <cell r="D26">
            <v>0</v>
          </cell>
          <cell r="E26">
            <v>3810</v>
          </cell>
          <cell r="F26">
            <v>0</v>
          </cell>
          <cell r="G26">
            <v>0</v>
          </cell>
        </row>
        <row r="27">
          <cell r="A27" t="str">
            <v>Retail Cumulative Leasing</v>
          </cell>
          <cell r="C27">
            <v>0</v>
          </cell>
          <cell r="D27">
            <v>0</v>
          </cell>
          <cell r="E27">
            <v>3810</v>
          </cell>
          <cell r="F27">
            <v>3810</v>
          </cell>
          <cell r="G27">
            <v>3810</v>
          </cell>
        </row>
        <row r="28">
          <cell r="A28" t="str">
            <v>Retail Occupancy</v>
          </cell>
          <cell r="C28">
            <v>0</v>
          </cell>
          <cell r="D28">
            <v>0</v>
          </cell>
          <cell r="E28">
            <v>0.95</v>
          </cell>
          <cell r="F28">
            <v>0.95</v>
          </cell>
          <cell r="G28">
            <v>0.95</v>
          </cell>
        </row>
        <row r="30">
          <cell r="A30" t="str">
            <v>INCOME</v>
          </cell>
        </row>
        <row r="31">
          <cell r="A31" t="str">
            <v>Revenues</v>
          </cell>
        </row>
        <row r="32">
          <cell r="A32" t="str">
            <v>Market Rate Income</v>
          </cell>
          <cell r="B32">
            <v>30370840.089834124</v>
          </cell>
          <cell r="C32">
            <v>0</v>
          </cell>
          <cell r="D32">
            <v>8359193.500045931</v>
          </cell>
          <cell r="E32">
            <v>8609969.3050473183</v>
          </cell>
          <cell r="F32">
            <v>8868268.3841987476</v>
          </cell>
          <cell r="G32">
            <v>4533408.9005421232</v>
          </cell>
        </row>
        <row r="33">
          <cell r="A33" t="str">
            <v>Affordable Income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Retail Income</v>
          </cell>
          <cell r="B34">
            <v>280638.22615250113</v>
          </cell>
          <cell r="C34">
            <v>0</v>
          </cell>
          <cell r="D34">
            <v>77242.158233997689</v>
          </cell>
          <cell r="E34">
            <v>79559.422981017706</v>
          </cell>
          <cell r="F34">
            <v>81946.205670448326</v>
          </cell>
          <cell r="G34">
            <v>41890.439267037436</v>
          </cell>
        </row>
        <row r="35">
          <cell r="A35" t="str">
            <v>Office Income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A36" t="str">
            <v>Parking</v>
          </cell>
          <cell r="B36">
            <v>725902.81331572135</v>
          </cell>
          <cell r="C36">
            <v>0</v>
          </cell>
          <cell r="D36">
            <v>199795.66125880505</v>
          </cell>
          <cell r="E36">
            <v>205789.53109656941</v>
          </cell>
          <cell r="F36">
            <v>211963.2170294667</v>
          </cell>
          <cell r="G36">
            <v>108354.40393088027</v>
          </cell>
        </row>
        <row r="37">
          <cell r="A37" t="str">
            <v>Other Resi</v>
          </cell>
          <cell r="B37">
            <v>756176.38574319589</v>
          </cell>
          <cell r="C37">
            <v>0</v>
          </cell>
          <cell r="D37">
            <v>208128.08305255126</v>
          </cell>
          <cell r="E37">
            <v>214371.92554412797</v>
          </cell>
          <cell r="F37">
            <v>220803.08331045203</v>
          </cell>
          <cell r="G37">
            <v>112873.29383606459</v>
          </cell>
        </row>
        <row r="38">
          <cell r="A38" t="str">
            <v>Total Potential Gross Revenue</v>
          </cell>
          <cell r="B38">
            <v>32133557.515045542</v>
          </cell>
          <cell r="C38">
            <v>0</v>
          </cell>
          <cell r="D38">
            <v>8844359.4025912862</v>
          </cell>
          <cell r="E38">
            <v>9109690.1846690346</v>
          </cell>
          <cell r="F38">
            <v>9382980.8902091142</v>
          </cell>
          <cell r="G38">
            <v>4796527.0375761054</v>
          </cell>
        </row>
        <row r="39">
          <cell r="A39" t="str">
            <v>Less: Office Vacancy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Less: Retail Vacancy</v>
          </cell>
          <cell r="B40">
            <v>-156609.27920921933</v>
          </cell>
          <cell r="C40">
            <v>0</v>
          </cell>
          <cell r="D40">
            <v>-77242.158233997689</v>
          </cell>
          <cell r="E40">
            <v>-73175.288728347368</v>
          </cell>
          <cell r="F40">
            <v>-4097.3102835224199</v>
          </cell>
          <cell r="G40">
            <v>-2094.5219633518736</v>
          </cell>
        </row>
        <row r="41">
          <cell r="A41" t="str">
            <v>Less: Residential Vacancy</v>
          </cell>
          <cell r="B41">
            <v>-16107001.892148646</v>
          </cell>
          <cell r="C41">
            <v>0</v>
          </cell>
          <cell r="D41">
            <v>-8767117.2443572879</v>
          </cell>
          <cell r="E41">
            <v>-6622927.1367889615</v>
          </cell>
          <cell r="F41">
            <v>-486149.90914273442</v>
          </cell>
          <cell r="G41">
            <v>-230807.60185966341</v>
          </cell>
        </row>
        <row r="42">
          <cell r="A42" t="str">
            <v>Revenue before Concessions</v>
          </cell>
          <cell r="B42">
            <v>15869946.343687672</v>
          </cell>
          <cell r="C42">
            <v>0</v>
          </cell>
          <cell r="D42">
            <v>0</v>
          </cell>
          <cell r="E42">
            <v>2413587.759151726</v>
          </cell>
          <cell r="F42">
            <v>8892733.6707828566</v>
          </cell>
          <cell r="G42">
            <v>4563624.9137530895</v>
          </cell>
        </row>
        <row r="43">
          <cell r="A43" t="str">
            <v>Less: Concessions</v>
          </cell>
          <cell r="B43">
            <v>-688081.44718154159</v>
          </cell>
          <cell r="C43">
            <v>0</v>
          </cell>
          <cell r="D43">
            <v>0</v>
          </cell>
          <cell r="E43">
            <v>-572389.88883074035</v>
          </cell>
          <cell r="F43">
            <v>-115691.55835080126</v>
          </cell>
          <cell r="G43">
            <v>0</v>
          </cell>
        </row>
        <row r="44">
          <cell r="A44" t="str">
            <v>Net Revenue</v>
          </cell>
          <cell r="B44">
            <v>15181864.896506131</v>
          </cell>
          <cell r="C44">
            <v>0</v>
          </cell>
          <cell r="D44">
            <v>0</v>
          </cell>
          <cell r="E44">
            <v>1841197.8703209856</v>
          </cell>
          <cell r="F44">
            <v>8777042.1124320552</v>
          </cell>
          <cell r="G44">
            <v>4563624.9137530895</v>
          </cell>
        </row>
        <row r="46">
          <cell r="A46" t="str">
            <v>Expenses</v>
          </cell>
        </row>
        <row r="47">
          <cell r="A47" t="str">
            <v>Potential Residential Gross Expenses</v>
          </cell>
          <cell r="B47">
            <v>-6629631.7368441671</v>
          </cell>
          <cell r="C47">
            <v>0</v>
          </cell>
          <cell r="D47">
            <v>-1836083.4331208901</v>
          </cell>
          <cell r="E47">
            <v>-1881985.5189489094</v>
          </cell>
          <cell r="F47">
            <v>-1929035.1569226291</v>
          </cell>
          <cell r="G47">
            <v>-982527.62785173906</v>
          </cell>
        </row>
        <row r="48">
          <cell r="A48" t="str">
            <v>Residential Effective Opex</v>
          </cell>
          <cell r="B48">
            <v>-3542603.5963554299</v>
          </cell>
          <cell r="C48">
            <v>0</v>
          </cell>
          <cell r="D48">
            <v>0</v>
          </cell>
          <cell r="E48">
            <v>-631040.81158106169</v>
          </cell>
          <cell r="F48">
            <v>-1929035.1569226291</v>
          </cell>
          <cell r="G48">
            <v>-982527.62785173906</v>
          </cell>
        </row>
        <row r="49">
          <cell r="A49" t="str">
            <v>Management Fee</v>
          </cell>
          <cell r="B49">
            <v>-489379.66836079262</v>
          </cell>
          <cell r="C49">
            <v>0</v>
          </cell>
          <cell r="D49">
            <v>0</v>
          </cell>
          <cell r="E49">
            <v>-59631.44642222023</v>
          </cell>
          <cell r="F49">
            <v>-282723.77955396677</v>
          </cell>
          <cell r="G49">
            <v>-147024.44238460565</v>
          </cell>
        </row>
        <row r="50">
          <cell r="A50" t="str">
            <v>Resi RE Taxes</v>
          </cell>
          <cell r="B50">
            <v>-2054396.7187968465</v>
          </cell>
          <cell r="C50">
            <v>0</v>
          </cell>
          <cell r="D50">
            <v>-60000</v>
          </cell>
          <cell r="E50">
            <v>-60000</v>
          </cell>
          <cell r="F50">
            <v>-1272671.1063026483</v>
          </cell>
          <cell r="G50">
            <v>-661725.61249419802</v>
          </cell>
        </row>
        <row r="51">
          <cell r="A51" t="str">
            <v>Commerial Opex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A52" t="str">
            <v>Commercial RE Taxes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 t="str">
            <v>Ground Lease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 t="str">
            <v>Total Expenses</v>
          </cell>
          <cell r="B54">
            <v>-6086379.9835130684</v>
          </cell>
          <cell r="C54">
            <v>0</v>
          </cell>
          <cell r="D54">
            <v>-60000</v>
          </cell>
          <cell r="E54">
            <v>-750672.2580032819</v>
          </cell>
          <cell r="F54">
            <v>-3484430.042779244</v>
          </cell>
          <cell r="G54">
            <v>-1791277.682730543</v>
          </cell>
        </row>
        <row r="55">
          <cell r="A55" t="str">
            <v>Operating Deficit Reserve</v>
          </cell>
          <cell r="C55">
            <v>0</v>
          </cell>
          <cell r="D55">
            <v>60000</v>
          </cell>
          <cell r="E55">
            <v>104501.27811307761</v>
          </cell>
          <cell r="F55">
            <v>0</v>
          </cell>
          <cell r="G55">
            <v>0</v>
          </cell>
        </row>
        <row r="56">
          <cell r="A56" t="str">
            <v>NOI Available for DS</v>
          </cell>
          <cell r="B56">
            <v>9259986.1911061388</v>
          </cell>
          <cell r="C56">
            <v>0</v>
          </cell>
          <cell r="D56">
            <v>0</v>
          </cell>
          <cell r="E56">
            <v>1195026.8904307813</v>
          </cell>
          <cell r="F56">
            <v>5292612.0696528107</v>
          </cell>
          <cell r="G56">
            <v>2772347.2310225465</v>
          </cell>
        </row>
        <row r="58">
          <cell r="A58" t="str">
            <v>CAPITAL TRANSACTIONS</v>
          </cell>
        </row>
        <row r="59">
          <cell r="A59" t="str">
            <v>Asset Sales</v>
          </cell>
          <cell r="B59">
            <v>116609502.47730044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116609502.47730044</v>
          </cell>
        </row>
        <row r="60">
          <cell r="A60" t="str">
            <v>Transaction Expenses</v>
          </cell>
          <cell r="B60">
            <v>-2040666.2933527578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-2040666.2933527578</v>
          </cell>
        </row>
        <row r="62">
          <cell r="A62" t="str">
            <v>DEVELOPMENT EXPENSES</v>
          </cell>
        </row>
        <row r="63">
          <cell r="A63" t="str">
            <v>Project Costs</v>
          </cell>
        </row>
        <row r="64">
          <cell r="A64" t="str">
            <v>Acquisition</v>
          </cell>
          <cell r="B64">
            <v>-12360000</v>
          </cell>
          <cell r="C64">
            <v>0</v>
          </cell>
          <cell r="D64">
            <v>-10610000</v>
          </cell>
          <cell r="E64">
            <v>-1750000</v>
          </cell>
          <cell r="F64">
            <v>0</v>
          </cell>
          <cell r="G64">
            <v>0</v>
          </cell>
        </row>
        <row r="65">
          <cell r="A65" t="str">
            <v>Hard Costs</v>
          </cell>
          <cell r="B65">
            <v>-57322500</v>
          </cell>
          <cell r="C65">
            <v>0</v>
          </cell>
          <cell r="D65">
            <v>-32616502.5</v>
          </cell>
          <cell r="E65">
            <v>-24705997.5</v>
          </cell>
          <cell r="F65">
            <v>0</v>
          </cell>
          <cell r="G65">
            <v>0</v>
          </cell>
        </row>
        <row r="66">
          <cell r="A66" t="str">
            <v>Soft Costs</v>
          </cell>
          <cell r="B66">
            <v>-7643651.2781130765</v>
          </cell>
          <cell r="C66">
            <v>0</v>
          </cell>
          <cell r="D66">
            <v>-5500268.673913043</v>
          </cell>
          <cell r="E66">
            <v>-2143382.6042000339</v>
          </cell>
          <cell r="F66">
            <v>0</v>
          </cell>
          <cell r="G66">
            <v>0</v>
          </cell>
        </row>
        <row r="67">
          <cell r="A67" t="str">
            <v>Developer Fees</v>
          </cell>
          <cell r="B67">
            <v>-2343378.2741118893</v>
          </cell>
          <cell r="C67">
            <v>0</v>
          </cell>
          <cell r="D67">
            <v>-1870015.8627412878</v>
          </cell>
          <cell r="E67">
            <v>-473362.41137060162</v>
          </cell>
          <cell r="F67">
            <v>0</v>
          </cell>
          <cell r="G67">
            <v>0</v>
          </cell>
        </row>
        <row r="68">
          <cell r="A68" t="str">
            <v>Project Spend</v>
          </cell>
          <cell r="B68">
            <v>-79669529.552224979</v>
          </cell>
          <cell r="C68">
            <v>0</v>
          </cell>
          <cell r="D68">
            <v>-50596787.036654338</v>
          </cell>
          <cell r="E68">
            <v>-29072742.515570637</v>
          </cell>
          <cell r="F68">
            <v>0</v>
          </cell>
          <cell r="G68">
            <v>0</v>
          </cell>
        </row>
        <row r="69">
          <cell r="A69" t="str">
            <v>Cumulative Project Spend</v>
          </cell>
          <cell r="C69">
            <v>0</v>
          </cell>
          <cell r="D69">
            <v>-50596787.036654338</v>
          </cell>
          <cell r="E69">
            <v>-79669529.552224979</v>
          </cell>
          <cell r="F69">
            <v>-79669529.552224979</v>
          </cell>
          <cell r="G69">
            <v>-79669529.552224979</v>
          </cell>
        </row>
        <row r="71">
          <cell r="A71" t="str">
            <v>UNLEVERED CASH FLOWS</v>
          </cell>
          <cell r="B71">
            <v>44159292.822828859</v>
          </cell>
          <cell r="C71">
            <v>0</v>
          </cell>
          <cell r="D71">
            <v>-50596787.036654338</v>
          </cell>
          <cell r="E71">
            <v>-27877715.625139855</v>
          </cell>
          <cell r="F71">
            <v>5292612.0696528107</v>
          </cell>
          <cell r="G71">
            <v>117341183.41497023</v>
          </cell>
        </row>
        <row r="73">
          <cell r="A73" t="str">
            <v>UIRR</v>
          </cell>
          <cell r="B73">
            <v>0.18188192248344426</v>
          </cell>
        </row>
        <row r="74">
          <cell r="A74" t="str">
            <v>MOIC</v>
          </cell>
          <cell r="B74">
            <v>1.5627215378878481</v>
          </cell>
        </row>
        <row r="75">
          <cell r="A75" t="str">
            <v>Profit</v>
          </cell>
          <cell r="B75">
            <v>44159292.822828874</v>
          </cell>
        </row>
        <row r="76">
          <cell r="A76" t="str">
            <v>Equity Required</v>
          </cell>
          <cell r="B76">
            <v>-78474502.661794186</v>
          </cell>
        </row>
        <row r="78">
          <cell r="A78" t="str">
            <v>FUNDING SOURCES</v>
          </cell>
        </row>
        <row r="79">
          <cell r="A79" t="str">
            <v>Equity Draws</v>
          </cell>
        </row>
        <row r="80">
          <cell r="A80" t="str">
            <v>Equity Spend</v>
          </cell>
          <cell r="B80">
            <v>32897043.248737305</v>
          </cell>
          <cell r="C80">
            <v>0</v>
          </cell>
          <cell r="D80">
            <v>32897043.248737305</v>
          </cell>
          <cell r="E80">
            <v>0</v>
          </cell>
          <cell r="F80">
            <v>0</v>
          </cell>
          <cell r="G80">
            <v>0</v>
          </cell>
        </row>
        <row r="81">
          <cell r="A81" t="str">
            <v>Cumulative Equity Spend</v>
          </cell>
          <cell r="C81">
            <v>0</v>
          </cell>
          <cell r="D81">
            <v>32897043.248737305</v>
          </cell>
          <cell r="E81">
            <v>32897043.248737305</v>
          </cell>
          <cell r="F81">
            <v>32897043.248737305</v>
          </cell>
          <cell r="G81">
            <v>32897043.248737305</v>
          </cell>
        </row>
        <row r="83">
          <cell r="A83" t="str">
            <v>Construction Loan</v>
          </cell>
        </row>
        <row r="84">
          <cell r="A84" t="str">
            <v>Transaction Expenses</v>
          </cell>
          <cell r="B84">
            <v>-963220</v>
          </cell>
          <cell r="C84">
            <v>0</v>
          </cell>
          <cell r="D84">
            <v>-963220</v>
          </cell>
          <cell r="E84">
            <v>0</v>
          </cell>
          <cell r="F84">
            <v>0</v>
          </cell>
          <cell r="G84">
            <v>0</v>
          </cell>
        </row>
        <row r="85">
          <cell r="A85" t="str">
            <v>Loan Funding</v>
          </cell>
          <cell r="B85">
            <v>48760000.006907403</v>
          </cell>
          <cell r="C85">
            <v>0</v>
          </cell>
          <cell r="D85">
            <v>18786424.65238405</v>
          </cell>
          <cell r="E85">
            <v>29973575.354523357</v>
          </cell>
          <cell r="F85">
            <v>0</v>
          </cell>
          <cell r="G85">
            <v>0</v>
          </cell>
        </row>
        <row r="86">
          <cell r="A86" t="str">
            <v>Loan Paydown</v>
          </cell>
          <cell r="B86">
            <v>-48760000.006907403</v>
          </cell>
          <cell r="C86">
            <v>0</v>
          </cell>
          <cell r="D86">
            <v>0</v>
          </cell>
          <cell r="E86">
            <v>0</v>
          </cell>
          <cell r="F86">
            <v>-48760000.006907403</v>
          </cell>
          <cell r="G86">
            <v>0</v>
          </cell>
        </row>
        <row r="87">
          <cell r="A87" t="str">
            <v>Capitalized Interest</v>
          </cell>
          <cell r="B87">
            <v>-1024293.7034197415</v>
          </cell>
          <cell r="C87">
            <v>0</v>
          </cell>
          <cell r="D87">
            <v>-123460.86446701802</v>
          </cell>
          <cell r="E87">
            <v>-900832.83895272342</v>
          </cell>
          <cell r="F87">
            <v>0</v>
          </cell>
          <cell r="G87">
            <v>0</v>
          </cell>
        </row>
        <row r="88">
          <cell r="A88" t="str">
            <v>Interest Paid by NOI</v>
          </cell>
          <cell r="B88">
            <v>-1389675.887881733</v>
          </cell>
          <cell r="C88">
            <v>0</v>
          </cell>
          <cell r="D88">
            <v>0</v>
          </cell>
          <cell r="E88">
            <v>-802472.21046521573</v>
          </cell>
          <cell r="F88">
            <v>-587203.6774165174</v>
          </cell>
          <cell r="G88">
            <v>0</v>
          </cell>
        </row>
        <row r="89">
          <cell r="A89" t="str">
            <v>Construction Loan Cash Flows</v>
          </cell>
          <cell r="B89">
            <v>-3377189.5913014747</v>
          </cell>
          <cell r="C89">
            <v>0</v>
          </cell>
          <cell r="D89">
            <v>17699743.787917033</v>
          </cell>
          <cell r="E89">
            <v>28270270.305105418</v>
          </cell>
          <cell r="F89">
            <v>-49347203.684323922</v>
          </cell>
          <cell r="G89">
            <v>0</v>
          </cell>
        </row>
        <row r="91">
          <cell r="A91" t="str">
            <v>Permanent Loan</v>
          </cell>
        </row>
        <row r="92">
          <cell r="A92" t="str">
            <v>Transaction Expenses</v>
          </cell>
          <cell r="B92">
            <v>-1037588.4249901553</v>
          </cell>
          <cell r="C92">
            <v>0</v>
          </cell>
          <cell r="D92">
            <v>0</v>
          </cell>
          <cell r="E92">
            <v>0</v>
          </cell>
          <cell r="F92">
            <v>-1037588.4249901553</v>
          </cell>
          <cell r="G92">
            <v>0</v>
          </cell>
        </row>
        <row r="93">
          <cell r="A93" t="str">
            <v>Loan Funding</v>
          </cell>
          <cell r="B93">
            <v>71557822.41311416</v>
          </cell>
          <cell r="C93">
            <v>0</v>
          </cell>
          <cell r="D93">
            <v>0</v>
          </cell>
          <cell r="E93">
            <v>0</v>
          </cell>
          <cell r="F93">
            <v>71557822.41311416</v>
          </cell>
          <cell r="G93">
            <v>0</v>
          </cell>
        </row>
        <row r="94">
          <cell r="A94" t="str">
            <v>Paydown</v>
          </cell>
          <cell r="B94">
            <v>-69974681.53586027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-69974681.53586027</v>
          </cell>
        </row>
        <row r="95">
          <cell r="A95" t="str">
            <v>Amortization</v>
          </cell>
          <cell r="B95">
            <v>-1583140.87725389</v>
          </cell>
          <cell r="C95">
            <v>0</v>
          </cell>
          <cell r="D95">
            <v>0</v>
          </cell>
          <cell r="E95">
            <v>0</v>
          </cell>
          <cell r="F95">
            <v>-1046622.7074470371</v>
          </cell>
          <cell r="G95">
            <v>-536518.16980685294</v>
          </cell>
        </row>
        <row r="96">
          <cell r="A96" t="str">
            <v>Interest</v>
          </cell>
          <cell r="B96">
            <v>-3541278.9622793766</v>
          </cell>
          <cell r="C96">
            <v>0</v>
          </cell>
          <cell r="D96">
            <v>0</v>
          </cell>
          <cell r="E96">
            <v>0</v>
          </cell>
          <cell r="F96">
            <v>-2369657.1855751406</v>
          </cell>
          <cell r="G96">
            <v>-1171621.7767042359</v>
          </cell>
        </row>
        <row r="97">
          <cell r="A97" t="str">
            <v>Permanent Loan Cash Flows</v>
          </cell>
          <cell r="B97">
            <v>-4578867.3872695388</v>
          </cell>
          <cell r="C97">
            <v>0</v>
          </cell>
          <cell r="D97">
            <v>0</v>
          </cell>
          <cell r="E97">
            <v>0</v>
          </cell>
          <cell r="F97">
            <v>67103954.095101818</v>
          </cell>
          <cell r="G97">
            <v>-71682821.48237136</v>
          </cell>
        </row>
        <row r="99">
          <cell r="A99" t="str">
            <v>LEVERED CASH FLOWS</v>
          </cell>
          <cell r="B99">
            <v>36203235.844257846</v>
          </cell>
          <cell r="C99">
            <v>0</v>
          </cell>
          <cell r="D99">
            <v>-32897043.248737305</v>
          </cell>
          <cell r="E99">
            <v>392554.679965563</v>
          </cell>
          <cell r="F99">
            <v>23049362.480430715</v>
          </cell>
          <cell r="G99">
            <v>45658361.932598874</v>
          </cell>
        </row>
        <row r="101">
          <cell r="A101" t="str">
            <v>LIRR</v>
          </cell>
          <cell r="B101">
            <v>0.30805342793464663</v>
          </cell>
        </row>
        <row r="102">
          <cell r="A102" t="str">
            <v>MOIC</v>
          </cell>
          <cell r="B102">
            <v>2.1005012082855639</v>
          </cell>
        </row>
        <row r="103">
          <cell r="A103" t="str">
            <v>Profit</v>
          </cell>
          <cell r="B103">
            <v>36203235.844257854</v>
          </cell>
        </row>
        <row r="104">
          <cell r="A104" t="str">
            <v>Equity Required</v>
          </cell>
          <cell r="B104">
            <v>-32897043.248737305</v>
          </cell>
        </row>
        <row r="106">
          <cell r="A106" t="str">
            <v>GP (Ironstate) Contributions and Promotes</v>
          </cell>
        </row>
        <row r="107">
          <cell r="A107" t="str">
            <v>GP Contributions / (Distributions)</v>
          </cell>
          <cell r="B107">
            <v>-7240647.1688515693</v>
          </cell>
          <cell r="C107">
            <v>0</v>
          </cell>
          <cell r="D107">
            <v>6579408.6497474592</v>
          </cell>
          <cell r="E107">
            <v>-78510.935993113002</v>
          </cell>
          <cell r="F107">
            <v>-4609872.496086143</v>
          </cell>
          <cell r="G107">
            <v>-9131672.3865197729</v>
          </cell>
        </row>
        <row r="108">
          <cell r="A108" t="str">
            <v>GP Promotes</v>
          </cell>
          <cell r="B108">
            <v>-7777367.9655593373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-7777367.9655593373</v>
          </cell>
        </row>
        <row r="110">
          <cell r="A110" t="str">
            <v>BSREP II LEVERED CASHFLOW</v>
          </cell>
          <cell r="B110">
            <v>21185220.709846944</v>
          </cell>
          <cell r="C110">
            <v>0</v>
          </cell>
          <cell r="D110">
            <v>-26317634.598989844</v>
          </cell>
          <cell r="E110">
            <v>314043.74397245003</v>
          </cell>
          <cell r="F110">
            <v>18439489.984344572</v>
          </cell>
          <cell r="G110">
            <v>28749321.580519766</v>
          </cell>
        </row>
        <row r="112">
          <cell r="A112" t="str">
            <v>BSREP II LEVERED IRR</v>
          </cell>
          <cell r="B112">
            <v>0.24444558024406432</v>
          </cell>
        </row>
        <row r="113">
          <cell r="A113" t="str">
            <v>BSREP II MULTIPLE OF CAPITAL</v>
          </cell>
          <cell r="B113">
            <v>1.8049819458569465</v>
          </cell>
        </row>
      </sheetData>
      <sheetData sheetId="9">
        <row r="1">
          <cell r="A1" t="str">
            <v>BROOKFIELD</v>
          </cell>
        </row>
        <row r="2">
          <cell r="A2" t="str">
            <v>Urby Stamford</v>
          </cell>
        </row>
        <row r="4">
          <cell r="A4" t="str">
            <v>URBY CASH FLOW ROLL UP</v>
          </cell>
        </row>
        <row r="6">
          <cell r="A6">
            <v>43108</v>
          </cell>
        </row>
        <row r="8">
          <cell r="A8" t="str">
            <v>Existing Three Urby Deals - Project Level Cash Flows</v>
          </cell>
        </row>
        <row r="10">
          <cell r="A10" t="str">
            <v>Harrison (1)</v>
          </cell>
          <cell r="C10">
            <v>2015</v>
          </cell>
          <cell r="D10">
            <v>2016</v>
          </cell>
          <cell r="E10">
            <v>2017</v>
          </cell>
          <cell r="F10">
            <v>2018</v>
          </cell>
          <cell r="G10">
            <v>2019</v>
          </cell>
          <cell r="H10">
            <v>2020</v>
          </cell>
          <cell r="I10">
            <v>2021</v>
          </cell>
          <cell r="J10">
            <v>2022</v>
          </cell>
        </row>
        <row r="11">
          <cell r="A11" t="str">
            <v>Project and Acquisition Costs</v>
          </cell>
          <cell r="C11">
            <v>0</v>
          </cell>
          <cell r="D11">
            <v>0</v>
          </cell>
          <cell r="E11">
            <v>-157805639.18599999</v>
          </cell>
          <cell r="F11">
            <v>-49226240.352000013</v>
          </cell>
          <cell r="G11">
            <v>-7619925.8889668509</v>
          </cell>
          <cell r="H11">
            <v>0</v>
          </cell>
          <cell r="I11">
            <v>0</v>
          </cell>
          <cell r="J11">
            <v>0</v>
          </cell>
        </row>
        <row r="12">
          <cell r="A12" t="str">
            <v>Loan Funding, Paydown, Costs</v>
          </cell>
          <cell r="C12">
            <v>0</v>
          </cell>
          <cell r="D12">
            <v>0</v>
          </cell>
          <cell r="E12">
            <v>80542231.099999994</v>
          </cell>
          <cell r="F12">
            <v>61018341.238178723</v>
          </cell>
          <cell r="G12">
            <v>23683328.980527334</v>
          </cell>
          <cell r="H12">
            <v>-10188715.534288432</v>
          </cell>
          <cell r="I12">
            <v>-11468149.184560822</v>
          </cell>
          <cell r="J12">
            <v>-182872387.02025989</v>
          </cell>
        </row>
        <row r="13">
          <cell r="A13" t="str">
            <v>NOI</v>
          </cell>
          <cell r="C13">
            <v>0</v>
          </cell>
          <cell r="D13">
            <v>0</v>
          </cell>
          <cell r="E13">
            <v>89233.472963602981</v>
          </cell>
          <cell r="F13">
            <v>4977466.0588832293</v>
          </cell>
          <cell r="G13">
            <v>9987174.3467487674</v>
          </cell>
          <cell r="H13">
            <v>13956743.879440684</v>
          </cell>
          <cell r="I13">
            <v>14340268.744015751</v>
          </cell>
          <cell r="J13">
            <v>13514447.783116311</v>
          </cell>
        </row>
        <row r="14">
          <cell r="A14" t="str">
            <v>Net Sales Proceeds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277530940.38345283</v>
          </cell>
          <cell r="L14">
            <v>80459118.821251273</v>
          </cell>
        </row>
        <row r="15">
          <cell r="A15" t="str">
            <v>Levered FCF</v>
          </cell>
          <cell r="C15">
            <v>0</v>
          </cell>
          <cell r="D15">
            <v>0</v>
          </cell>
          <cell r="E15">
            <v>-77174174.613036394</v>
          </cell>
          <cell r="F15">
            <v>16769566.945061939</v>
          </cell>
          <cell r="G15">
            <v>26050577.438309252</v>
          </cell>
          <cell r="H15">
            <v>3768028.3451522514</v>
          </cell>
          <cell r="I15">
            <v>2872119.5594549291</v>
          </cell>
          <cell r="J15">
            <v>108173001.14630926</v>
          </cell>
          <cell r="L15">
            <v>80459118.821251228</v>
          </cell>
        </row>
        <row r="17">
          <cell r="A17" t="str">
            <v>Stamford (2)</v>
          </cell>
          <cell r="C17">
            <v>2015</v>
          </cell>
          <cell r="D17">
            <v>2016</v>
          </cell>
          <cell r="E17">
            <v>2017</v>
          </cell>
          <cell r="F17">
            <v>2018</v>
          </cell>
          <cell r="G17">
            <v>2019</v>
          </cell>
          <cell r="H17">
            <v>2020</v>
          </cell>
          <cell r="I17">
            <v>2021</v>
          </cell>
          <cell r="J17">
            <v>2022</v>
          </cell>
        </row>
        <row r="18">
          <cell r="A18" t="str">
            <v>Project and Acquisition Costs</v>
          </cell>
          <cell r="C18">
            <v>0</v>
          </cell>
          <cell r="D18">
            <v>0</v>
          </cell>
          <cell r="E18">
            <v>-41204659.494009167</v>
          </cell>
          <cell r="F18">
            <v>-60901809.257484175</v>
          </cell>
          <cell r="G18">
            <v>-57637222.782077707</v>
          </cell>
          <cell r="H18">
            <v>-24071464.463759802</v>
          </cell>
          <cell r="I18">
            <v>0</v>
          </cell>
          <cell r="J18">
            <v>0</v>
          </cell>
          <cell r="L18">
            <v>64386646.469267279</v>
          </cell>
        </row>
        <row r="19">
          <cell r="A19" t="str">
            <v>Loan Funding, Paydown, Costs</v>
          </cell>
          <cell r="C19">
            <v>0</v>
          </cell>
          <cell r="D19">
            <v>0</v>
          </cell>
          <cell r="E19">
            <v>11920224.743833333</v>
          </cell>
          <cell r="F19">
            <v>23616770.059929695</v>
          </cell>
          <cell r="G19">
            <v>45686916.752489008</v>
          </cell>
          <cell r="H19">
            <v>20632022.765064515</v>
          </cell>
          <cell r="I19">
            <v>-115113044.31178363</v>
          </cell>
          <cell r="J19">
            <v>0</v>
          </cell>
        </row>
        <row r="20">
          <cell r="A20" t="str">
            <v>NOI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192363.40819108742</v>
          </cell>
          <cell r="H20">
            <v>7437764.729677517</v>
          </cell>
          <cell r="I20">
            <v>6992015.7346961619</v>
          </cell>
          <cell r="J20">
            <v>0</v>
          </cell>
        </row>
        <row r="21">
          <cell r="A21" t="str">
            <v>Net Sales Proceeds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233579658.59403336</v>
          </cell>
          <cell r="J21">
            <v>0</v>
          </cell>
          <cell r="L21">
            <v>51129536.478800148</v>
          </cell>
        </row>
        <row r="22">
          <cell r="A22" t="str">
            <v>Levered FCF</v>
          </cell>
          <cell r="C22">
            <v>0</v>
          </cell>
          <cell r="D22">
            <v>0</v>
          </cell>
          <cell r="E22">
            <v>-29284434.750175834</v>
          </cell>
          <cell r="F22">
            <v>-37285039.197554484</v>
          </cell>
          <cell r="G22">
            <v>-11757942.621397613</v>
          </cell>
          <cell r="H22">
            <v>3998323.0309822299</v>
          </cell>
          <cell r="I22">
            <v>125458630.0169459</v>
          </cell>
          <cell r="J22">
            <v>0</v>
          </cell>
          <cell r="L22">
            <v>51129536.478800192</v>
          </cell>
        </row>
        <row r="24">
          <cell r="A24" t="str">
            <v>Wellmont</v>
          </cell>
          <cell r="C24">
            <v>2015</v>
          </cell>
          <cell r="D24">
            <v>2016</v>
          </cell>
          <cell r="E24">
            <v>2017</v>
          </cell>
          <cell r="F24">
            <v>2018</v>
          </cell>
          <cell r="G24">
            <v>2019</v>
          </cell>
          <cell r="H24">
            <v>2020</v>
          </cell>
          <cell r="I24">
            <v>2021</v>
          </cell>
          <cell r="J24">
            <v>2022</v>
          </cell>
        </row>
        <row r="25">
          <cell r="A25" t="str">
            <v>Project and Acquisition Costs</v>
          </cell>
          <cell r="C25">
            <v>-10595445.182499999</v>
          </cell>
          <cell r="D25">
            <v>-2502040.6300000004</v>
          </cell>
          <cell r="E25">
            <v>-7245184.371425</v>
          </cell>
          <cell r="F25">
            <v>-36276304.6780352</v>
          </cell>
          <cell r="G25">
            <v>-43564564.52793292</v>
          </cell>
          <cell r="H25">
            <v>-7868473.9957041778</v>
          </cell>
          <cell r="I25">
            <v>0</v>
          </cell>
          <cell r="J25">
            <v>0</v>
          </cell>
        </row>
        <row r="26">
          <cell r="A26" t="str">
            <v>Loan Funding, Paydown, Costs</v>
          </cell>
          <cell r="C26">
            <v>4063379.0525000002</v>
          </cell>
          <cell r="D26">
            <v>-394589.11000000004</v>
          </cell>
          <cell r="E26">
            <v>-633905.55190833332</v>
          </cell>
          <cell r="F26">
            <v>8853062.7255664282</v>
          </cell>
          <cell r="G26">
            <v>42369427.237932913</v>
          </cell>
          <cell r="H26">
            <v>30925107.10852984</v>
          </cell>
          <cell r="I26">
            <v>-21833416.849120576</v>
          </cell>
          <cell r="J26">
            <v>-72584122.822910309</v>
          </cell>
        </row>
        <row r="27">
          <cell r="A27" t="str">
            <v>NOI</v>
          </cell>
          <cell r="C27">
            <v>0</v>
          </cell>
          <cell r="D27">
            <v>0</v>
          </cell>
          <cell r="E27">
            <v>5.8207660913467407E-11</v>
          </cell>
          <cell r="F27">
            <v>478451.99152715801</v>
          </cell>
          <cell r="G27">
            <v>1229887.1563142266</v>
          </cell>
          <cell r="H27">
            <v>4522673.5918256287</v>
          </cell>
          <cell r="I27">
            <v>6563044.0915639671</v>
          </cell>
          <cell r="J27">
            <v>1078086.9628762261</v>
          </cell>
        </row>
        <row r="28">
          <cell r="A28" t="str">
            <v>Net Sales Proceeds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25776943.148543749</v>
          </cell>
          <cell r="J28">
            <v>122804609.2261273</v>
          </cell>
          <cell r="L28">
            <v>45166624.573771164</v>
          </cell>
        </row>
        <row r="29">
          <cell r="A29" t="str">
            <v>Levered FCF</v>
          </cell>
          <cell r="C29">
            <v>-6532066.129999999</v>
          </cell>
          <cell r="D29">
            <v>-2896629.74</v>
          </cell>
          <cell r="E29">
            <v>-7879089.9233333338</v>
          </cell>
          <cell r="F29">
            <v>-26944789.960941613</v>
          </cell>
          <cell r="G29">
            <v>34749.866314220009</v>
          </cell>
          <cell r="H29">
            <v>27579306.704651289</v>
          </cell>
          <cell r="I29">
            <v>10506570.390987139</v>
          </cell>
          <cell r="J29">
            <v>51298573.366093218</v>
          </cell>
          <cell r="L29">
            <v>45166624.573770911</v>
          </cell>
        </row>
        <row r="31">
          <cell r="A31" t="str">
            <v>Project Level Levered FCF - Existing Urby</v>
          </cell>
          <cell r="C31">
            <v>-6532066.129999999</v>
          </cell>
          <cell r="D31">
            <v>-2896629.74</v>
          </cell>
          <cell r="E31">
            <v>-114337699.28654556</v>
          </cell>
          <cell r="F31">
            <v>-47460262.213434108</v>
          </cell>
          <cell r="G31">
            <v>14327384.683225855</v>
          </cell>
          <cell r="H31">
            <v>35345658.080785766</v>
          </cell>
          <cell r="I31">
            <v>138837319.96738797</v>
          </cell>
          <cell r="J31">
            <v>159471574.51240259</v>
          </cell>
        </row>
        <row r="33">
          <cell r="A33" t="str">
            <v>LIRR</v>
          </cell>
          <cell r="C33">
            <v>0.19819929003715514</v>
          </cell>
        </row>
        <row r="34">
          <cell r="A34" t="str">
            <v>MOIC</v>
          </cell>
          <cell r="C34">
            <v>1.9329195799715824</v>
          </cell>
        </row>
        <row r="36">
          <cell r="A36" t="str">
            <v>100 Monitor - Project Level Cash Flows</v>
          </cell>
        </row>
        <row r="38">
          <cell r="A38" t="str">
            <v>100 Monitor</v>
          </cell>
          <cell r="C38">
            <v>2015</v>
          </cell>
          <cell r="D38">
            <v>2016</v>
          </cell>
          <cell r="E38">
            <v>2017</v>
          </cell>
          <cell r="F38">
            <v>2018</v>
          </cell>
          <cell r="G38">
            <v>2019</v>
          </cell>
          <cell r="H38">
            <v>2020</v>
          </cell>
          <cell r="I38">
            <v>2021</v>
          </cell>
          <cell r="J38">
            <v>2022</v>
          </cell>
        </row>
        <row r="39">
          <cell r="A39" t="str">
            <v>Project and Acquisition Costs</v>
          </cell>
          <cell r="C39">
            <v>0</v>
          </cell>
          <cell r="D39">
            <v>0</v>
          </cell>
          <cell r="E39">
            <v>0</v>
          </cell>
          <cell r="F39">
            <v>-50596787.036654338</v>
          </cell>
          <cell r="G39">
            <v>-29072742.515570637</v>
          </cell>
          <cell r="H39">
            <v>0</v>
          </cell>
          <cell r="I39">
            <v>0</v>
          </cell>
          <cell r="J39">
            <v>0</v>
          </cell>
        </row>
        <row r="40">
          <cell r="A40" t="str">
            <v>Loan Funding, Paydown, Costs</v>
          </cell>
          <cell r="C40">
            <v>0</v>
          </cell>
          <cell r="D40">
            <v>0</v>
          </cell>
          <cell r="E40">
            <v>0</v>
          </cell>
          <cell r="F40">
            <v>17699743.787917033</v>
          </cell>
          <cell r="G40">
            <v>28270270.305105418</v>
          </cell>
          <cell r="H40">
            <v>17756750.410777897</v>
          </cell>
          <cell r="I40">
            <v>-71682821.48237136</v>
          </cell>
          <cell r="J40">
            <v>0</v>
          </cell>
        </row>
        <row r="41">
          <cell r="A41" t="str">
            <v>NOI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1195026.8904307813</v>
          </cell>
          <cell r="H41">
            <v>5292612.0696528107</v>
          </cell>
          <cell r="I41">
            <v>2772347.2310225465</v>
          </cell>
          <cell r="J41">
            <v>0</v>
          </cell>
        </row>
        <row r="42">
          <cell r="A42" t="str">
            <v>Net Sales Proceeds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114568836.18394768</v>
          </cell>
          <cell r="J42">
            <v>0</v>
          </cell>
          <cell r="L42">
            <v>36203235.844257854</v>
          </cell>
        </row>
        <row r="43">
          <cell r="A43" t="str">
            <v>Levered FCF</v>
          </cell>
          <cell r="C43">
            <v>0</v>
          </cell>
          <cell r="D43">
            <v>0</v>
          </cell>
          <cell r="E43">
            <v>0</v>
          </cell>
          <cell r="F43">
            <v>-32897043.248737305</v>
          </cell>
          <cell r="G43">
            <v>392554.67996556242</v>
          </cell>
          <cell r="H43">
            <v>23049362.480430707</v>
          </cell>
          <cell r="I43">
            <v>45658361.932598874</v>
          </cell>
          <cell r="J43">
            <v>0</v>
          </cell>
          <cell r="L43">
            <v>36203235.844257839</v>
          </cell>
        </row>
        <row r="45">
          <cell r="A45" t="str">
            <v>LIRR</v>
          </cell>
          <cell r="C45">
            <v>0.30805342793464663</v>
          </cell>
        </row>
        <row r="46">
          <cell r="A46" t="str">
            <v>MOIC</v>
          </cell>
          <cell r="C46">
            <v>2.1005012082855639</v>
          </cell>
        </row>
        <row r="48">
          <cell r="A48" t="str">
            <v>Total Tri-State Project Level Cash Flows</v>
          </cell>
          <cell r="C48">
            <v>-6532066.129999999</v>
          </cell>
          <cell r="D48">
            <v>-2896629.74</v>
          </cell>
          <cell r="E48">
            <v>-114337699.28654556</v>
          </cell>
          <cell r="F48">
            <v>-80357305.462171465</v>
          </cell>
          <cell r="G48">
            <v>14719939.363191422</v>
          </cell>
          <cell r="H48">
            <v>58395020.561216474</v>
          </cell>
          <cell r="I48">
            <v>184495681.8999868</v>
          </cell>
          <cell r="J48">
            <v>159471574.51240247</v>
          </cell>
        </row>
        <row r="50">
          <cell r="A50" t="str">
            <v>LIRR</v>
          </cell>
          <cell r="C50">
            <v>0.21145755648612979</v>
          </cell>
        </row>
        <row r="51">
          <cell r="A51" t="str">
            <v>MOIC</v>
          </cell>
          <cell r="C51">
            <v>1.9587085299290636</v>
          </cell>
        </row>
        <row r="54">
          <cell r="A54" t="str">
            <v>Cash Flows to BSREP II After Promote</v>
          </cell>
        </row>
        <row r="55">
          <cell r="C55">
            <v>2015</v>
          </cell>
          <cell r="D55">
            <v>2016</v>
          </cell>
          <cell r="E55">
            <v>2017</v>
          </cell>
          <cell r="F55">
            <v>2018</v>
          </cell>
          <cell r="G55">
            <v>2019</v>
          </cell>
          <cell r="H55">
            <v>2020</v>
          </cell>
          <cell r="I55">
            <v>2021</v>
          </cell>
          <cell r="J55">
            <v>2022</v>
          </cell>
        </row>
        <row r="56">
          <cell r="A56" t="str">
            <v>Harrison</v>
          </cell>
          <cell r="C56">
            <v>0</v>
          </cell>
          <cell r="D56">
            <v>0</v>
          </cell>
          <cell r="E56">
            <v>-28212393.560000002</v>
          </cell>
          <cell r="F56">
            <v>2588675.8939815252</v>
          </cell>
          <cell r="G56">
            <v>19043167.582989987</v>
          </cell>
          <cell r="H56">
            <v>1859247.1300313969</v>
          </cell>
          <cell r="I56">
            <v>1011014.6872313246</v>
          </cell>
          <cell r="J56">
            <v>34078103.783095881</v>
          </cell>
        </row>
        <row r="57">
          <cell r="A57" t="str">
            <v>Stamford</v>
          </cell>
          <cell r="C57">
            <v>0</v>
          </cell>
          <cell r="D57">
            <v>0</v>
          </cell>
          <cell r="E57">
            <v>-23337791</v>
          </cell>
          <cell r="F57">
            <v>-29917788.870184239</v>
          </cell>
          <cell r="G57">
            <v>-9406354.0971181057</v>
          </cell>
          <cell r="H57">
            <v>3198658.4247857826</v>
          </cell>
          <cell r="I57">
            <v>99315339.9409547</v>
          </cell>
          <cell r="J57">
            <v>0</v>
          </cell>
        </row>
        <row r="58">
          <cell r="A58" t="str">
            <v>Wellmont</v>
          </cell>
          <cell r="C58">
            <v>-5879519.5300000003</v>
          </cell>
          <cell r="D58">
            <v>-2618824.4500000002</v>
          </cell>
          <cell r="E58">
            <v>-7091183.9399999995</v>
          </cell>
          <cell r="F58">
            <v>-24319497.854446556</v>
          </cell>
          <cell r="G58">
            <v>31274.879682802362</v>
          </cell>
          <cell r="H58">
            <v>23920087.358661633</v>
          </cell>
          <cell r="I58">
            <v>9682215.8905413076</v>
          </cell>
          <cell r="J58">
            <v>44340464.609684631</v>
          </cell>
        </row>
        <row r="59">
          <cell r="A59" t="str">
            <v>100 Monitor</v>
          </cell>
          <cell r="C59">
            <v>0</v>
          </cell>
          <cell r="D59">
            <v>0</v>
          </cell>
          <cell r="E59">
            <v>0</v>
          </cell>
          <cell r="F59">
            <v>-26317634.598989844</v>
          </cell>
          <cell r="G59">
            <v>314043.74397245212</v>
          </cell>
          <cell r="H59">
            <v>18439489.984344576</v>
          </cell>
          <cell r="I59">
            <v>28749321.580519766</v>
          </cell>
          <cell r="J59">
            <v>0</v>
          </cell>
        </row>
        <row r="60">
          <cell r="A60" t="str">
            <v>Total Cash Flows to BSREP II</v>
          </cell>
          <cell r="C60">
            <v>-5879519.5300000003</v>
          </cell>
          <cell r="D60">
            <v>-2618824.4500000002</v>
          </cell>
          <cell r="E60">
            <v>-58641368.5</v>
          </cell>
          <cell r="F60">
            <v>-77966245.429639116</v>
          </cell>
          <cell r="G60">
            <v>9982132.1095271353</v>
          </cell>
          <cell r="H60">
            <v>47417482.897823393</v>
          </cell>
          <cell r="I60">
            <v>138757892.0992471</v>
          </cell>
          <cell r="J60">
            <v>78418568.392780513</v>
          </cell>
        </row>
        <row r="62">
          <cell r="A62" t="str">
            <v>LIRR</v>
          </cell>
          <cell r="C62">
            <v>0.19917015433311461</v>
          </cell>
        </row>
        <row r="63">
          <cell r="A63" t="str">
            <v>MOIC</v>
          </cell>
          <cell r="C63">
            <v>1.842178228266897</v>
          </cell>
        </row>
        <row r="64">
          <cell r="A64" t="str">
            <v xml:space="preserve">(1) Harrison cash flows are a blend of BSREP II's 15% investment in the almost complete Phase 1 and its 80% investment in the Phase 2 development. </v>
          </cell>
        </row>
        <row r="65">
          <cell r="A65" t="str">
            <v>(2) Stamford has been agreed upon with Ironstate to be a merchant build strategy; Harrison is a minimum 5 year hold period.</v>
          </cell>
        </row>
        <row r="68">
          <cell r="A68" t="str">
            <v>Project Level Monthly Cash Flows</v>
          </cell>
        </row>
        <row r="70">
          <cell r="C70">
            <v>2015</v>
          </cell>
          <cell r="D70">
            <v>2015</v>
          </cell>
          <cell r="E70">
            <v>2015</v>
          </cell>
          <cell r="F70">
            <v>2015</v>
          </cell>
          <cell r="G70">
            <v>2016</v>
          </cell>
          <cell r="H70">
            <v>2016</v>
          </cell>
          <cell r="I70">
            <v>2016</v>
          </cell>
          <cell r="J70">
            <v>2016</v>
          </cell>
          <cell r="K70">
            <v>2016</v>
          </cell>
          <cell r="L70">
            <v>2016</v>
          </cell>
          <cell r="M70">
            <v>2016</v>
          </cell>
          <cell r="N70">
            <v>2016</v>
          </cell>
          <cell r="O70">
            <v>2016</v>
          </cell>
          <cell r="P70">
            <v>2016</v>
          </cell>
          <cell r="Q70">
            <v>2016</v>
          </cell>
          <cell r="R70">
            <v>2016</v>
          </cell>
          <cell r="S70">
            <v>2017</v>
          </cell>
          <cell r="T70">
            <v>2017</v>
          </cell>
          <cell r="U70">
            <v>2017</v>
          </cell>
          <cell r="V70">
            <v>2017</v>
          </cell>
          <cell r="W70">
            <v>2017</v>
          </cell>
          <cell r="X70">
            <v>2017</v>
          </cell>
          <cell r="Y70">
            <v>2017</v>
          </cell>
          <cell r="Z70">
            <v>2017</v>
          </cell>
          <cell r="AA70">
            <v>2017</v>
          </cell>
          <cell r="AB70">
            <v>2017</v>
          </cell>
          <cell r="AC70">
            <v>2017</v>
          </cell>
          <cell r="AD70">
            <v>2017</v>
          </cell>
          <cell r="AE70">
            <v>2018</v>
          </cell>
          <cell r="AF70">
            <v>2018</v>
          </cell>
          <cell r="AG70">
            <v>2018</v>
          </cell>
          <cell r="AH70">
            <v>2018</v>
          </cell>
          <cell r="AI70">
            <v>2018</v>
          </cell>
          <cell r="AJ70">
            <v>2018</v>
          </cell>
          <cell r="AK70">
            <v>2018</v>
          </cell>
          <cell r="AL70">
            <v>2018</v>
          </cell>
          <cell r="AM70">
            <v>2018</v>
          </cell>
          <cell r="AN70">
            <v>2018</v>
          </cell>
          <cell r="AO70">
            <v>2018</v>
          </cell>
          <cell r="AP70">
            <v>2018</v>
          </cell>
          <cell r="AQ70">
            <v>2019</v>
          </cell>
          <cell r="AR70">
            <v>2019</v>
          </cell>
          <cell r="AS70">
            <v>2019</v>
          </cell>
          <cell r="AT70">
            <v>2019</v>
          </cell>
          <cell r="AU70">
            <v>2019</v>
          </cell>
          <cell r="AV70">
            <v>2019</v>
          </cell>
          <cell r="AW70">
            <v>2019</v>
          </cell>
          <cell r="AX70">
            <v>2019</v>
          </cell>
          <cell r="AY70">
            <v>2019</v>
          </cell>
          <cell r="AZ70">
            <v>2019</v>
          </cell>
          <cell r="BA70">
            <v>2019</v>
          </cell>
          <cell r="BB70">
            <v>2019</v>
          </cell>
          <cell r="BC70">
            <v>2020</v>
          </cell>
          <cell r="BD70">
            <v>2020</v>
          </cell>
          <cell r="BE70">
            <v>2020</v>
          </cell>
          <cell r="BF70">
            <v>2020</v>
          </cell>
          <cell r="BG70">
            <v>2020</v>
          </cell>
          <cell r="BH70">
            <v>2020</v>
          </cell>
          <cell r="BI70">
            <v>2020</v>
          </cell>
          <cell r="BJ70">
            <v>2020</v>
          </cell>
          <cell r="BK70">
            <v>2020</v>
          </cell>
          <cell r="BL70">
            <v>2020</v>
          </cell>
          <cell r="BM70">
            <v>2020</v>
          </cell>
          <cell r="BN70">
            <v>2020</v>
          </cell>
          <cell r="BO70">
            <v>2021</v>
          </cell>
          <cell r="BP70">
            <v>2021</v>
          </cell>
          <cell r="BQ70">
            <v>2021</v>
          </cell>
          <cell r="BR70">
            <v>2021</v>
          </cell>
          <cell r="BS70">
            <v>2021</v>
          </cell>
          <cell r="BT70">
            <v>2021</v>
          </cell>
          <cell r="BU70">
            <v>2021</v>
          </cell>
          <cell r="BV70">
            <v>2021</v>
          </cell>
          <cell r="BW70">
            <v>2021</v>
          </cell>
          <cell r="BX70">
            <v>2021</v>
          </cell>
          <cell r="BY70">
            <v>2021</v>
          </cell>
          <cell r="BZ70">
            <v>2021</v>
          </cell>
          <cell r="CA70">
            <v>2022</v>
          </cell>
          <cell r="CB70">
            <v>2022</v>
          </cell>
          <cell r="CC70">
            <v>2022</v>
          </cell>
          <cell r="CD70">
            <v>2022</v>
          </cell>
          <cell r="CE70">
            <v>2022</v>
          </cell>
          <cell r="CF70">
            <v>2022</v>
          </cell>
          <cell r="CG70">
            <v>2022</v>
          </cell>
          <cell r="CH70">
            <v>2022</v>
          </cell>
          <cell r="CI70">
            <v>2022</v>
          </cell>
          <cell r="CJ70">
            <v>2022</v>
          </cell>
          <cell r="CK70">
            <v>2022</v>
          </cell>
          <cell r="CL70">
            <v>2022</v>
          </cell>
          <cell r="CM70">
            <v>2023</v>
          </cell>
          <cell r="CN70">
            <v>2023</v>
          </cell>
          <cell r="CO70">
            <v>2023</v>
          </cell>
          <cell r="CP70">
            <v>2023</v>
          </cell>
          <cell r="CQ70">
            <v>2023</v>
          </cell>
          <cell r="CR70">
            <v>2023</v>
          </cell>
          <cell r="CS70">
            <v>2023</v>
          </cell>
        </row>
        <row r="71">
          <cell r="C71">
            <v>42248</v>
          </cell>
          <cell r="D71">
            <v>42278</v>
          </cell>
          <cell r="E71">
            <v>42309</v>
          </cell>
          <cell r="F71">
            <v>42339</v>
          </cell>
          <cell r="G71">
            <v>42370</v>
          </cell>
          <cell r="H71">
            <v>42401</v>
          </cell>
          <cell r="I71">
            <v>42430</v>
          </cell>
          <cell r="J71">
            <v>42461</v>
          </cell>
          <cell r="K71">
            <v>42491</v>
          </cell>
          <cell r="L71">
            <v>42522</v>
          </cell>
          <cell r="M71">
            <v>42552</v>
          </cell>
          <cell r="N71">
            <v>42583</v>
          </cell>
          <cell r="O71">
            <v>42614</v>
          </cell>
          <cell r="P71">
            <v>42644</v>
          </cell>
          <cell r="Q71">
            <v>42675</v>
          </cell>
          <cell r="R71">
            <v>42705</v>
          </cell>
          <cell r="S71">
            <v>42736</v>
          </cell>
          <cell r="T71">
            <v>42767</v>
          </cell>
          <cell r="U71">
            <v>42795</v>
          </cell>
          <cell r="V71">
            <v>42826</v>
          </cell>
          <cell r="W71">
            <v>42856</v>
          </cell>
          <cell r="X71">
            <v>42887</v>
          </cell>
          <cell r="Y71">
            <v>42917</v>
          </cell>
          <cell r="Z71">
            <v>42948</v>
          </cell>
          <cell r="AA71">
            <v>42979</v>
          </cell>
          <cell r="AB71">
            <v>43009</v>
          </cell>
          <cell r="AC71">
            <v>43040</v>
          </cell>
          <cell r="AD71">
            <v>43070</v>
          </cell>
          <cell r="AE71">
            <v>43101</v>
          </cell>
          <cell r="AF71">
            <v>43132</v>
          </cell>
          <cell r="AG71">
            <v>43160</v>
          </cell>
          <cell r="AH71">
            <v>43191</v>
          </cell>
          <cell r="AI71">
            <v>43221</v>
          </cell>
          <cell r="AJ71">
            <v>43252</v>
          </cell>
          <cell r="AK71">
            <v>43282</v>
          </cell>
          <cell r="AL71">
            <v>43313</v>
          </cell>
          <cell r="AM71">
            <v>43344</v>
          </cell>
          <cell r="AN71">
            <v>43374</v>
          </cell>
          <cell r="AO71">
            <v>43405</v>
          </cell>
          <cell r="AP71">
            <v>43435</v>
          </cell>
          <cell r="AQ71">
            <v>43466</v>
          </cell>
          <cell r="AR71">
            <v>43497</v>
          </cell>
          <cell r="AS71">
            <v>43525</v>
          </cell>
          <cell r="AT71">
            <v>43556</v>
          </cell>
          <cell r="AU71">
            <v>43586</v>
          </cell>
          <cell r="AV71">
            <v>43617</v>
          </cell>
          <cell r="AW71">
            <v>43647</v>
          </cell>
          <cell r="AX71">
            <v>43678</v>
          </cell>
          <cell r="AY71">
            <v>43709</v>
          </cell>
          <cell r="AZ71">
            <v>43739</v>
          </cell>
          <cell r="BA71">
            <v>43770</v>
          </cell>
          <cell r="BB71">
            <v>43800</v>
          </cell>
          <cell r="BC71">
            <v>43831</v>
          </cell>
          <cell r="BD71">
            <v>43862</v>
          </cell>
          <cell r="BE71">
            <v>43891</v>
          </cell>
          <cell r="BF71">
            <v>43922</v>
          </cell>
          <cell r="BG71">
            <v>43952</v>
          </cell>
          <cell r="BH71">
            <v>43983</v>
          </cell>
          <cell r="BI71">
            <v>44013</v>
          </cell>
          <cell r="BJ71">
            <v>44044</v>
          </cell>
          <cell r="BK71">
            <v>44075</v>
          </cell>
          <cell r="BL71">
            <v>44105</v>
          </cell>
          <cell r="BM71">
            <v>44136</v>
          </cell>
          <cell r="BN71">
            <v>44166</v>
          </cell>
          <cell r="BO71">
            <v>44197</v>
          </cell>
          <cell r="BP71">
            <v>44228</v>
          </cell>
          <cell r="BQ71">
            <v>44256</v>
          </cell>
          <cell r="BR71">
            <v>44287</v>
          </cell>
          <cell r="BS71">
            <v>44317</v>
          </cell>
          <cell r="BT71">
            <v>44348</v>
          </cell>
          <cell r="BU71">
            <v>44378</v>
          </cell>
          <cell r="BV71">
            <v>44409</v>
          </cell>
          <cell r="BW71">
            <v>44440</v>
          </cell>
          <cell r="BX71">
            <v>44470</v>
          </cell>
          <cell r="BY71">
            <v>44501</v>
          </cell>
          <cell r="BZ71">
            <v>44531</v>
          </cell>
          <cell r="CA71">
            <v>44562</v>
          </cell>
          <cell r="CB71">
            <v>44593</v>
          </cell>
          <cell r="CC71">
            <v>44621</v>
          </cell>
          <cell r="CD71">
            <v>44652</v>
          </cell>
          <cell r="CE71">
            <v>44682</v>
          </cell>
          <cell r="CF71">
            <v>44713</v>
          </cell>
          <cell r="CG71">
            <v>44743</v>
          </cell>
          <cell r="CH71">
            <v>44774</v>
          </cell>
          <cell r="CI71">
            <v>44805</v>
          </cell>
          <cell r="CJ71">
            <v>44835</v>
          </cell>
          <cell r="CK71">
            <v>44866</v>
          </cell>
          <cell r="CL71">
            <v>44896</v>
          </cell>
          <cell r="CM71">
            <v>44927</v>
          </cell>
          <cell r="CN71">
            <v>44958</v>
          </cell>
          <cell r="CO71">
            <v>44986</v>
          </cell>
          <cell r="CP71">
            <v>45017</v>
          </cell>
          <cell r="CQ71">
            <v>45047</v>
          </cell>
          <cell r="CR71">
            <v>45078</v>
          </cell>
          <cell r="CS71">
            <v>45108</v>
          </cell>
        </row>
        <row r="72">
          <cell r="A72" t="str">
            <v>Harrison</v>
          </cell>
          <cell r="B72">
            <v>0.21100599169731143</v>
          </cell>
          <cell r="C72">
            <v>-1E-14</v>
          </cell>
          <cell r="AC72">
            <v>-72932733.948080793</v>
          </cell>
          <cell r="AD72">
            <v>-4241440.6649555946</v>
          </cell>
          <cell r="AE72">
            <v>-233280.87189592831</v>
          </cell>
          <cell r="AF72">
            <v>-132136.10580519802</v>
          </cell>
          <cell r="AG72">
            <v>-32750.925447070527</v>
          </cell>
          <cell r="AH72">
            <v>20892.818071052287</v>
          </cell>
          <cell r="AI72">
            <v>75220.302847850602</v>
          </cell>
          <cell r="AJ72">
            <v>129518.96686462928</v>
          </cell>
          <cell r="AK72">
            <v>183706.00632856326</v>
          </cell>
          <cell r="AL72">
            <v>147844.21568262181</v>
          </cell>
          <cell r="AM72">
            <v>292227.30761553429</v>
          </cell>
          <cell r="AN72">
            <v>15783392.012765063</v>
          </cell>
          <cell r="AO72">
            <v>266361.03532257304</v>
          </cell>
          <cell r="AP72">
            <v>268572.18271227949</v>
          </cell>
          <cell r="AQ72">
            <v>267040.60579349671</v>
          </cell>
          <cell r="AR72">
            <v>234762.02627806686</v>
          </cell>
          <cell r="AS72">
            <v>257004.82437541877</v>
          </cell>
          <cell r="AT72">
            <v>272191.94930968795</v>
          </cell>
          <cell r="AU72">
            <v>346608.56569532736</v>
          </cell>
          <cell r="AV72">
            <v>421339.08349045395</v>
          </cell>
          <cell r="AW72">
            <v>496384.65644300007</v>
          </cell>
          <cell r="AX72">
            <v>482329.49708226172</v>
          </cell>
          <cell r="AY72">
            <v>619483.47766702413</v>
          </cell>
          <cell r="AZ72">
            <v>366244.27630197007</v>
          </cell>
          <cell r="BA72">
            <v>431986.25372863736</v>
          </cell>
          <cell r="BB72">
            <v>21855202.222143911</v>
          </cell>
          <cell r="BC72">
            <v>328765.37901991233</v>
          </cell>
          <cell r="BD72">
            <v>298497.62155086978</v>
          </cell>
          <cell r="BE72">
            <v>322464.83491055318</v>
          </cell>
          <cell r="BF72">
            <v>326149.72238902794</v>
          </cell>
          <cell r="BG72">
            <v>323921.14889083197</v>
          </cell>
          <cell r="BH72">
            <v>327624.6275860935</v>
          </cell>
          <cell r="BI72">
            <v>331337.43677855853</v>
          </cell>
          <cell r="BJ72">
            <v>246192.65480464982</v>
          </cell>
          <cell r="BK72">
            <v>338791.14005887881</v>
          </cell>
          <cell r="BL72">
            <v>342532.08099399228</v>
          </cell>
          <cell r="BM72">
            <v>346282.44612111733</v>
          </cell>
          <cell r="BN72">
            <v>235469.2520477674</v>
          </cell>
          <cell r="BO72">
            <v>235616.15899170772</v>
          </cell>
          <cell r="BP72">
            <v>206069.97771527586</v>
          </cell>
          <cell r="BQ72">
            <v>237008.59344105958</v>
          </cell>
          <cell r="BR72">
            <v>240345.78261578549</v>
          </cell>
          <cell r="BS72">
            <v>243691.19469179073</v>
          </cell>
          <cell r="BT72">
            <v>247044.84948121908</v>
          </cell>
          <cell r="BU72">
            <v>250406.76684283698</v>
          </cell>
          <cell r="BV72">
            <v>162960.02168213675</v>
          </cell>
          <cell r="BW72">
            <v>257155.46895144461</v>
          </cell>
          <cell r="BX72">
            <v>260542.29365002806</v>
          </cell>
          <cell r="BY72">
            <v>263937.46082420414</v>
          </cell>
          <cell r="BZ72">
            <v>267340.99056744413</v>
          </cell>
          <cell r="CA72">
            <v>266934.05837909342</v>
          </cell>
          <cell r="CB72">
            <v>237553.71873004016</v>
          </cell>
          <cell r="CC72">
            <v>273783.11221448076</v>
          </cell>
          <cell r="CD72">
            <v>277220.29411559051</v>
          </cell>
          <cell r="CE72">
            <v>280665.93976424076</v>
          </cell>
          <cell r="CF72">
            <v>284120.06953910948</v>
          </cell>
          <cell r="CG72">
            <v>287582.70386678923</v>
          </cell>
          <cell r="CH72">
            <v>200836.91822189774</v>
          </cell>
          <cell r="CI72">
            <v>294533.56812718511</v>
          </cell>
          <cell r="CJ72">
            <v>298021.83915364603</v>
          </cell>
          <cell r="CK72">
            <v>105471748.92419715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</row>
        <row r="73">
          <cell r="A73" t="str">
            <v>Stamford</v>
          </cell>
          <cell r="B73">
            <v>0.18174180388450625</v>
          </cell>
          <cell r="C73">
            <v>-1E-14</v>
          </cell>
          <cell r="Z73">
            <v>-749999.99999999988</v>
          </cell>
          <cell r="AB73">
            <v>-1750000</v>
          </cell>
          <cell r="AC73">
            <v>-26672237.860000007</v>
          </cell>
          <cell r="AD73">
            <v>-112196.89017583334</v>
          </cell>
          <cell r="AE73">
            <v>-1139882.2640841666</v>
          </cell>
          <cell r="AF73">
            <v>-1140612.9605841667</v>
          </cell>
          <cell r="AG73">
            <v>-2167958.2267425</v>
          </cell>
          <cell r="AH73">
            <v>-4222011.676059166</v>
          </cell>
          <cell r="AI73">
            <v>-5249225.9472174998</v>
          </cell>
          <cell r="AJ73">
            <v>-5249634.2682175003</v>
          </cell>
          <cell r="AK73">
            <v>-6282827.1994500002</v>
          </cell>
          <cell r="AL73">
            <v>-6283298.3022000007</v>
          </cell>
          <cell r="AM73">
            <v>-5440699.9004167151</v>
          </cell>
          <cell r="AN73">
            <v>-36151.139055362903</v>
          </cell>
          <cell r="AO73">
            <v>-36308.928638696671</v>
          </cell>
          <cell r="AP73">
            <v>-36428.384888696484</v>
          </cell>
          <cell r="AQ73">
            <v>-36514.107805362903</v>
          </cell>
          <cell r="AR73">
            <v>-36568.445305363275</v>
          </cell>
          <cell r="AS73">
            <v>-36577.261972029693</v>
          </cell>
          <cell r="AT73">
            <v>-36572.470305363648</v>
          </cell>
          <cell r="AU73">
            <v>-36575.632805363275</v>
          </cell>
          <cell r="AV73">
            <v>-36590.055722028948</v>
          </cell>
          <cell r="AW73">
            <v>-197345.6867232644</v>
          </cell>
          <cell r="AX73">
            <v>-678838.40867531486</v>
          </cell>
          <cell r="AY73">
            <v>-518472.09441351984</v>
          </cell>
          <cell r="AZ73">
            <v>-1962813.5061030041</v>
          </cell>
          <cell r="BA73">
            <v>-2549612.1291742437</v>
          </cell>
          <cell r="BB73">
            <v>-5631462.8223927701</v>
          </cell>
          <cell r="BC73">
            <v>219468.10268802289</v>
          </cell>
          <cell r="BD73">
            <v>305582.61914975615</v>
          </cell>
          <cell r="BE73">
            <v>48085.620013411622</v>
          </cell>
          <cell r="BF73">
            <v>130302.30438546045</v>
          </cell>
          <cell r="BG73">
            <v>213323.56692446815</v>
          </cell>
          <cell r="BH73">
            <v>296960.43461233564</v>
          </cell>
          <cell r="BI73">
            <v>297910.79168120748</v>
          </cell>
          <cell r="BJ73">
            <v>382570.26651008381</v>
          </cell>
          <cell r="BK73">
            <v>465933.96601965046</v>
          </cell>
          <cell r="BL73">
            <v>524109.21524387458</v>
          </cell>
          <cell r="BM73">
            <v>526846.60878164636</v>
          </cell>
          <cell r="BN73">
            <v>587229.5349723103</v>
          </cell>
          <cell r="BO73">
            <v>560939.95246067364</v>
          </cell>
          <cell r="BP73">
            <v>624536.1612361666</v>
          </cell>
          <cell r="BQ73">
            <v>710178.40022616426</v>
          </cell>
          <cell r="BR73">
            <v>774265.98199134576</v>
          </cell>
          <cell r="BS73">
            <v>777773.06126076449</v>
          </cell>
          <cell r="BT73">
            <v>122010936.45977077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</row>
        <row r="74">
          <cell r="A74" t="str">
            <v>Wellmont</v>
          </cell>
          <cell r="B74">
            <v>0.19836102128028874</v>
          </cell>
          <cell r="C74">
            <v>-2413997.5599999996</v>
          </cell>
          <cell r="D74">
            <v>-2746451.3299999996</v>
          </cell>
          <cell r="E74">
            <v>0</v>
          </cell>
          <cell r="F74">
            <v>-1371617.24</v>
          </cell>
          <cell r="G74">
            <v>0</v>
          </cell>
          <cell r="H74">
            <v>-23674.9</v>
          </cell>
          <cell r="I74">
            <v>-170224</v>
          </cell>
          <cell r="J74">
            <v>0</v>
          </cell>
          <cell r="K74">
            <v>-292500</v>
          </cell>
          <cell r="L74">
            <v>-514721.11000000004</v>
          </cell>
          <cell r="M74">
            <v>0</v>
          </cell>
          <cell r="N74">
            <v>-476340</v>
          </cell>
          <cell r="O74">
            <v>-388021.11</v>
          </cell>
          <cell r="P74">
            <v>-425948.2</v>
          </cell>
          <cell r="Q74">
            <v>-563721.41999999993</v>
          </cell>
          <cell r="R74">
            <v>-41479</v>
          </cell>
          <cell r="S74">
            <v>0</v>
          </cell>
          <cell r="T74">
            <v>-492179.06000000006</v>
          </cell>
          <cell r="U74">
            <v>-868822.42999999993</v>
          </cell>
          <cell r="V74">
            <v>0</v>
          </cell>
          <cell r="W74">
            <v>0</v>
          </cell>
          <cell r="X74">
            <v>-4244008.96</v>
          </cell>
          <cell r="Y74">
            <v>-43691.55</v>
          </cell>
          <cell r="Z74">
            <v>-180036.78999999998</v>
          </cell>
          <cell r="AA74">
            <v>-498554.4</v>
          </cell>
          <cell r="AB74">
            <v>-422478.88888888888</v>
          </cell>
          <cell r="AC74">
            <v>-387827.1333333333</v>
          </cell>
          <cell r="AD74">
            <v>-741490.7111111111</v>
          </cell>
          <cell r="AE74">
            <v>-285548.32369292219</v>
          </cell>
          <cell r="AF74">
            <v>-282895.46565910045</v>
          </cell>
          <cell r="AG74">
            <v>-1394160.0385259821</v>
          </cell>
          <cell r="AH74">
            <v>-1733560.4304535089</v>
          </cell>
          <cell r="AI74">
            <v>-3222752.233892194</v>
          </cell>
          <cell r="AJ74">
            <v>-4010368.3492830493</v>
          </cell>
          <cell r="AK74">
            <v>-4359900.2150661675</v>
          </cell>
          <cell r="AL74">
            <v>-5210871.7849597195</v>
          </cell>
          <cell r="AM74">
            <v>-4842420.180706379</v>
          </cell>
          <cell r="AN74">
            <v>-1761773.5682697608</v>
          </cell>
          <cell r="AO74">
            <v>259442.22253856651</v>
          </cell>
          <cell r="AP74">
            <v>-99981.592971398379</v>
          </cell>
          <cell r="AQ74">
            <v>20707.354793733979</v>
          </cell>
          <cell r="AR74">
            <v>76698.605036087902</v>
          </cell>
          <cell r="AS74">
            <v>-160181.59314309852</v>
          </cell>
          <cell r="AT74">
            <v>72976.105755567085</v>
          </cell>
          <cell r="AU74">
            <v>68502.411976401461</v>
          </cell>
          <cell r="AV74">
            <v>-163341.83739409395</v>
          </cell>
          <cell r="AW74">
            <v>82842.747877555041</v>
          </cell>
          <cell r="AX74">
            <v>86024.437631978464</v>
          </cell>
          <cell r="AY74">
            <v>-137583.02117005159</v>
          </cell>
          <cell r="AZ74">
            <v>115416.90403923919</v>
          </cell>
          <cell r="BA74">
            <v>114967.47734619176</v>
          </cell>
          <cell r="BB74">
            <v>-142279.72643528393</v>
          </cell>
          <cell r="BC74">
            <v>92603.612374980556</v>
          </cell>
          <cell r="BD74">
            <v>1265225.0948749427</v>
          </cell>
          <cell r="BE74">
            <v>-145555.80924718169</v>
          </cell>
          <cell r="BF74">
            <v>131365.44700933306</v>
          </cell>
          <cell r="BG74">
            <v>263341.51025350747</v>
          </cell>
          <cell r="BH74">
            <v>90707.889432165306</v>
          </cell>
          <cell r="BI74">
            <v>402142.91499115806</v>
          </cell>
          <cell r="BJ74">
            <v>527212.44058990863</v>
          </cell>
          <cell r="BK74">
            <v>341412.74125455203</v>
          </cell>
          <cell r="BL74">
            <v>587100.07941785955</v>
          </cell>
          <cell r="BM74">
            <v>622319.37540983735</v>
          </cell>
          <cell r="BN74">
            <v>23401431.408290226</v>
          </cell>
          <cell r="BO74">
            <v>163112.1754575565</v>
          </cell>
          <cell r="BP74">
            <v>8964209.8225384131</v>
          </cell>
          <cell r="BQ74">
            <v>129763.76880908851</v>
          </cell>
          <cell r="BR74">
            <v>131553.23120534827</v>
          </cell>
          <cell r="BS74">
            <v>133306.57472531206</v>
          </cell>
          <cell r="BT74">
            <v>134984.0444519142</v>
          </cell>
          <cell r="BU74">
            <v>136530.93624556885</v>
          </cell>
          <cell r="BV74">
            <v>137968.68070017756</v>
          </cell>
          <cell r="BW74">
            <v>139330.01819176349</v>
          </cell>
          <cell r="BX74">
            <v>140618.02883033315</v>
          </cell>
          <cell r="BY74">
            <v>141928.25307984435</v>
          </cell>
          <cell r="BZ74">
            <v>153264.85675182182</v>
          </cell>
          <cell r="CA74">
            <v>163016.36261618545</v>
          </cell>
          <cell r="CB74">
            <v>51135557.003477022</v>
          </cell>
          <cell r="CC74">
            <v>1.4901161193847656E-8</v>
          </cell>
          <cell r="CD74">
            <v>1.4901161193847656E-8</v>
          </cell>
          <cell r="CE74">
            <v>1.4901161193847656E-8</v>
          </cell>
          <cell r="CF74">
            <v>1.4901161193847656E-8</v>
          </cell>
          <cell r="CG74">
            <v>1.4901161193847656E-8</v>
          </cell>
          <cell r="CH74">
            <v>1.4901161193847656E-8</v>
          </cell>
          <cell r="CI74">
            <v>1.4901161193847656E-8</v>
          </cell>
          <cell r="CJ74">
            <v>1.4901161193847656E-8</v>
          </cell>
          <cell r="CK74">
            <v>1.4901161193847656E-8</v>
          </cell>
          <cell r="CL74">
            <v>1.4901161193847656E-8</v>
          </cell>
          <cell r="CM74">
            <v>1.4901161193847656E-8</v>
          </cell>
          <cell r="CN74">
            <v>1.4901161193847656E-8</v>
          </cell>
          <cell r="CO74">
            <v>1.4901161193847656E-8</v>
          </cell>
          <cell r="CP74">
            <v>1.4901161193847656E-8</v>
          </cell>
          <cell r="CQ74">
            <v>1.4901161193847656E-8</v>
          </cell>
          <cell r="CR74">
            <v>1.4901161193847656E-8</v>
          </cell>
          <cell r="CS74">
            <v>1.4901161193847656E-8</v>
          </cell>
        </row>
        <row r="75">
          <cell r="A75" t="str">
            <v>Total Existing Urby</v>
          </cell>
          <cell r="C75">
            <v>-2413997.5599999996</v>
          </cell>
          <cell r="D75">
            <v>-2746451.3299999996</v>
          </cell>
          <cell r="E75">
            <v>0</v>
          </cell>
          <cell r="F75">
            <v>-1371617.24</v>
          </cell>
          <cell r="G75">
            <v>0</v>
          </cell>
          <cell r="H75">
            <v>-23674.9</v>
          </cell>
          <cell r="I75">
            <v>-170224</v>
          </cell>
          <cell r="J75">
            <v>0</v>
          </cell>
          <cell r="K75">
            <v>-292500</v>
          </cell>
          <cell r="L75">
            <v>-514721.11000000004</v>
          </cell>
          <cell r="M75">
            <v>0</v>
          </cell>
          <cell r="N75">
            <v>-476340</v>
          </cell>
          <cell r="O75">
            <v>-388021.11</v>
          </cell>
          <cell r="P75">
            <v>-425948.2</v>
          </cell>
          <cell r="Q75">
            <v>-563721.41999999993</v>
          </cell>
          <cell r="R75">
            <v>-41479</v>
          </cell>
          <cell r="S75">
            <v>0</v>
          </cell>
          <cell r="T75">
            <v>-492179.06000000006</v>
          </cell>
          <cell r="U75">
            <v>-868822.42999999993</v>
          </cell>
          <cell r="V75">
            <v>0</v>
          </cell>
          <cell r="W75">
            <v>0</v>
          </cell>
          <cell r="X75">
            <v>-4244008.96</v>
          </cell>
          <cell r="Y75">
            <v>-43691.55</v>
          </cell>
          <cell r="Z75">
            <v>-930036.7899999998</v>
          </cell>
          <cell r="AA75">
            <v>-498554.4</v>
          </cell>
          <cell r="AB75">
            <v>-2172478.888888889</v>
          </cell>
          <cell r="AC75">
            <v>-99992798.941414133</v>
          </cell>
          <cell r="AD75">
            <v>-5095128.2662425395</v>
          </cell>
          <cell r="AE75">
            <v>-1658711.4596730173</v>
          </cell>
          <cell r="AF75">
            <v>-1555644.5320484652</v>
          </cell>
          <cell r="AG75">
            <v>-3594869.1907155523</v>
          </cell>
          <cell r="AH75">
            <v>-5934679.2884416226</v>
          </cell>
          <cell r="AI75">
            <v>-8396757.8782618418</v>
          </cell>
          <cell r="AJ75">
            <v>-9130483.6506359205</v>
          </cell>
          <cell r="AK75">
            <v>-10459021.408187605</v>
          </cell>
          <cell r="AL75">
            <v>-11346325.871477097</v>
          </cell>
          <cell r="AM75">
            <v>-9990892.7735075597</v>
          </cell>
          <cell r="AN75">
            <v>13985467.30543994</v>
          </cell>
          <cell r="AO75">
            <v>489494.32922244287</v>
          </cell>
          <cell r="AP75">
            <v>132162.20485218463</v>
          </cell>
          <cell r="AQ75">
            <v>251233.85278186778</v>
          </cell>
          <cell r="AR75">
            <v>274892.1860087915</v>
          </cell>
          <cell r="AS75">
            <v>60245.969260290556</v>
          </cell>
          <cell r="AT75">
            <v>308595.58475989138</v>
          </cell>
          <cell r="AU75">
            <v>378535.34486636554</v>
          </cell>
          <cell r="AV75">
            <v>221407.19037433105</v>
          </cell>
          <cell r="AW75">
            <v>381881.7175972907</v>
          </cell>
          <cell r="AX75">
            <v>-110484.47396107468</v>
          </cell>
          <cell r="AY75">
            <v>-36571.637916547304</v>
          </cell>
          <cell r="AZ75">
            <v>-1481152.3257617948</v>
          </cell>
          <cell r="BA75">
            <v>-2002658.3980994145</v>
          </cell>
          <cell r="BB75">
            <v>16081459.673315858</v>
          </cell>
          <cell r="BC75">
            <v>640837.09408291581</v>
          </cell>
          <cell r="BD75">
            <v>1869305.3355755685</v>
          </cell>
          <cell r="BE75">
            <v>224994.64567678311</v>
          </cell>
          <cell r="BF75">
            <v>587817.47378382145</v>
          </cell>
          <cell r="BG75">
            <v>800586.22606880753</v>
          </cell>
          <cell r="BH75">
            <v>715292.95163059444</v>
          </cell>
          <cell r="BI75">
            <v>1031391.1434509241</v>
          </cell>
          <cell r="BJ75">
            <v>1155975.3619046421</v>
          </cell>
          <cell r="BK75">
            <v>1146137.8473330813</v>
          </cell>
          <cell r="BL75">
            <v>1453741.3756557265</v>
          </cell>
          <cell r="BM75">
            <v>1495448.4303126009</v>
          </cell>
          <cell r="BN75">
            <v>24224130.195310302</v>
          </cell>
          <cell r="BO75">
            <v>959668.28690993786</v>
          </cell>
          <cell r="BP75">
            <v>9794815.9614898562</v>
          </cell>
          <cell r="BQ75">
            <v>1076950.7624763125</v>
          </cell>
          <cell r="BR75">
            <v>1146164.9958124794</v>
          </cell>
          <cell r="BS75">
            <v>1154770.8306778674</v>
          </cell>
          <cell r="BT75">
            <v>122392965.3537039</v>
          </cell>
          <cell r="BU75">
            <v>386937.70308840583</v>
          </cell>
          <cell r="BV75">
            <v>300928.70238231431</v>
          </cell>
          <cell r="BW75">
            <v>396485.4871432081</v>
          </cell>
          <cell r="BX75">
            <v>401160.32248036121</v>
          </cell>
          <cell r="BY75">
            <v>405865.71390404849</v>
          </cell>
          <cell r="BZ75">
            <v>420605.84731926594</v>
          </cell>
          <cell r="CA75">
            <v>429950.42099527887</v>
          </cell>
          <cell r="CB75">
            <v>51373110.722207062</v>
          </cell>
          <cell r="CC75">
            <v>273783.11221449566</v>
          </cell>
          <cell r="CD75">
            <v>277220.29411560541</v>
          </cell>
          <cell r="CE75">
            <v>280665.93976425566</v>
          </cell>
          <cell r="CF75">
            <v>284120.06953912438</v>
          </cell>
          <cell r="CG75">
            <v>287582.70386680414</v>
          </cell>
          <cell r="CH75">
            <v>200836.91822191264</v>
          </cell>
          <cell r="CI75">
            <v>294533.56812720001</v>
          </cell>
          <cell r="CJ75">
            <v>298021.83915366093</v>
          </cell>
          <cell r="CK75">
            <v>105471748.92419717</v>
          </cell>
          <cell r="CL75">
            <v>1.4901161193847656E-8</v>
          </cell>
          <cell r="CM75">
            <v>1.4901161193847656E-8</v>
          </cell>
          <cell r="CN75">
            <v>1.4901161193847656E-8</v>
          </cell>
          <cell r="CO75">
            <v>1.4901161193847656E-8</v>
          </cell>
          <cell r="CP75">
            <v>1.4901161193847656E-8</v>
          </cell>
          <cell r="CQ75">
            <v>1.4901161193847656E-8</v>
          </cell>
          <cell r="CR75">
            <v>1.4901161193847656E-8</v>
          </cell>
          <cell r="CS75">
            <v>1.4901161193847656E-8</v>
          </cell>
        </row>
        <row r="76">
          <cell r="A76" t="str">
            <v>100 Monitor</v>
          </cell>
          <cell r="B76">
            <v>0.30805342793464663</v>
          </cell>
          <cell r="C76">
            <v>-1E-14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-15572386.93950122</v>
          </cell>
          <cell r="AF76">
            <v>-2249456.6267093462</v>
          </cell>
          <cell r="AG76">
            <v>-1504264.1267093457</v>
          </cell>
          <cell r="AH76">
            <v>-2261173.5180799053</v>
          </cell>
          <cell r="AI76">
            <v>-2318496.0180799053</v>
          </cell>
          <cell r="AJ76">
            <v>-3273150.0704656956</v>
          </cell>
          <cell r="AK76">
            <v>-3159767.0273184925</v>
          </cell>
          <cell r="AL76">
            <v>-2558348.9218733907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75832.917130461516</v>
          </cell>
          <cell r="BA76">
            <v>155243.00217803003</v>
          </cell>
          <cell r="BB76">
            <v>161478.76065707355</v>
          </cell>
          <cell r="BC76">
            <v>153789.37587705496</v>
          </cell>
          <cell r="BD76">
            <v>223085.87852512958</v>
          </cell>
          <cell r="BE76">
            <v>21669094.156635143</v>
          </cell>
          <cell r="BF76">
            <v>106776.27125368553</v>
          </cell>
          <cell r="BG76">
            <v>107947.15562231414</v>
          </cell>
          <cell r="BH76">
            <v>109121.06159392564</v>
          </cell>
          <cell r="BI76">
            <v>110297.99689639162</v>
          </cell>
          <cell r="BJ76">
            <v>111477.96927721135</v>
          </cell>
          <cell r="BK76">
            <v>112660.98650356021</v>
          </cell>
          <cell r="BL76">
            <v>113847.05636234052</v>
          </cell>
          <cell r="BM76">
            <v>115036.18666022993</v>
          </cell>
          <cell r="BN76">
            <v>116228.3852237332</v>
          </cell>
          <cell r="BO76">
            <v>117423.65989923064</v>
          </cell>
          <cell r="BP76">
            <v>118622.0185530294</v>
          </cell>
          <cell r="BQ76">
            <v>119823.46907141275</v>
          </cell>
          <cell r="BR76">
            <v>121028.01936069195</v>
          </cell>
          <cell r="BS76">
            <v>122235.67734725546</v>
          </cell>
          <cell r="BT76">
            <v>45059229.088367254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</row>
        <row r="77">
          <cell r="A77" t="str">
            <v>Total Ironstate Including 100M</v>
          </cell>
          <cell r="C77">
            <v>-2413997.5599999996</v>
          </cell>
          <cell r="D77">
            <v>-2746451.3299999996</v>
          </cell>
          <cell r="E77">
            <v>0</v>
          </cell>
          <cell r="F77">
            <v>-1371617.24</v>
          </cell>
          <cell r="G77">
            <v>0</v>
          </cell>
          <cell r="H77">
            <v>-23674.9</v>
          </cell>
          <cell r="I77">
            <v>-170224</v>
          </cell>
          <cell r="J77">
            <v>0</v>
          </cell>
          <cell r="K77">
            <v>-292500</v>
          </cell>
          <cell r="L77">
            <v>-514721.11000000004</v>
          </cell>
          <cell r="M77">
            <v>0</v>
          </cell>
          <cell r="N77">
            <v>-476340</v>
          </cell>
          <cell r="O77">
            <v>-388021.11</v>
          </cell>
          <cell r="P77">
            <v>-425948.2</v>
          </cell>
          <cell r="Q77">
            <v>-563721.41999999993</v>
          </cell>
          <cell r="R77">
            <v>-41479</v>
          </cell>
          <cell r="S77">
            <v>0</v>
          </cell>
          <cell r="T77">
            <v>-492179.06000000006</v>
          </cell>
          <cell r="U77">
            <v>-868822.42999999993</v>
          </cell>
          <cell r="V77">
            <v>0</v>
          </cell>
          <cell r="W77">
            <v>0</v>
          </cell>
          <cell r="X77">
            <v>-4244008.96</v>
          </cell>
          <cell r="Y77">
            <v>-43691.55</v>
          </cell>
          <cell r="Z77">
            <v>-930036.7899999998</v>
          </cell>
          <cell r="AA77">
            <v>-498554.4</v>
          </cell>
          <cell r="AB77">
            <v>-2172478.888888889</v>
          </cell>
          <cell r="AC77">
            <v>-99992798.941414133</v>
          </cell>
          <cell r="AD77">
            <v>-5095128.2662425395</v>
          </cell>
          <cell r="AE77">
            <v>-17231098.399174236</v>
          </cell>
          <cell r="AF77">
            <v>-3805101.1587578114</v>
          </cell>
          <cell r="AG77">
            <v>-5099133.317424898</v>
          </cell>
          <cell r="AH77">
            <v>-8195852.8065215275</v>
          </cell>
          <cell r="AI77">
            <v>-10715253.896341747</v>
          </cell>
          <cell r="AJ77">
            <v>-12403633.721101616</v>
          </cell>
          <cell r="AK77">
            <v>-13618788.435506098</v>
          </cell>
          <cell r="AL77">
            <v>-13904674.793350488</v>
          </cell>
          <cell r="AM77">
            <v>-9990892.7735075597</v>
          </cell>
          <cell r="AN77">
            <v>13985467.30543994</v>
          </cell>
          <cell r="AO77">
            <v>489494.32922244287</v>
          </cell>
          <cell r="AP77">
            <v>132162.20485218463</v>
          </cell>
          <cell r="AQ77">
            <v>251233.85278186778</v>
          </cell>
          <cell r="AR77">
            <v>274892.1860087915</v>
          </cell>
          <cell r="AS77">
            <v>60245.969260290556</v>
          </cell>
          <cell r="AT77">
            <v>308595.58475989138</v>
          </cell>
          <cell r="AU77">
            <v>378535.34486636554</v>
          </cell>
          <cell r="AV77">
            <v>221407.19037433105</v>
          </cell>
          <cell r="AW77">
            <v>381881.7175972907</v>
          </cell>
          <cell r="AX77">
            <v>-110484.47396107468</v>
          </cell>
          <cell r="AY77">
            <v>-36571.637916547304</v>
          </cell>
          <cell r="AZ77">
            <v>-1405319.4086313334</v>
          </cell>
          <cell r="BA77">
            <v>-1847415.3959213845</v>
          </cell>
          <cell r="BB77">
            <v>16242938.433972932</v>
          </cell>
          <cell r="BC77">
            <v>794626.4699599708</v>
          </cell>
          <cell r="BD77">
            <v>2092391.214100698</v>
          </cell>
          <cell r="BE77">
            <v>21894088.802311927</v>
          </cell>
          <cell r="BF77">
            <v>694593.74503750703</v>
          </cell>
          <cell r="BG77">
            <v>908533.38169112173</v>
          </cell>
          <cell r="BH77">
            <v>824414.01322452002</v>
          </cell>
          <cell r="BI77">
            <v>1141689.1403473157</v>
          </cell>
          <cell r="BJ77">
            <v>1267453.3311818535</v>
          </cell>
          <cell r="BK77">
            <v>1258798.8338366416</v>
          </cell>
          <cell r="BL77">
            <v>1567588.432018067</v>
          </cell>
          <cell r="BM77">
            <v>1610484.6169728308</v>
          </cell>
          <cell r="BN77">
            <v>24340358.580534033</v>
          </cell>
          <cell r="BO77">
            <v>1077091.9468091684</v>
          </cell>
          <cell r="BP77">
            <v>9913437.980042886</v>
          </cell>
          <cell r="BQ77">
            <v>1196774.2315477252</v>
          </cell>
          <cell r="BR77">
            <v>1267193.0151731714</v>
          </cell>
          <cell r="BS77">
            <v>1277006.5080251228</v>
          </cell>
          <cell r="BT77">
            <v>167452194.44207114</v>
          </cell>
          <cell r="BU77">
            <v>386937.70308840583</v>
          </cell>
          <cell r="BV77">
            <v>300928.70238231431</v>
          </cell>
          <cell r="BW77">
            <v>396485.4871432081</v>
          </cell>
          <cell r="BX77">
            <v>401160.32248036121</v>
          </cell>
          <cell r="BY77">
            <v>405865.71390404849</v>
          </cell>
          <cell r="BZ77">
            <v>420605.84731926594</v>
          </cell>
          <cell r="CA77">
            <v>429950.42099527887</v>
          </cell>
          <cell r="CB77">
            <v>51373110.722207062</v>
          </cell>
          <cell r="CC77">
            <v>273783.11221449566</v>
          </cell>
          <cell r="CD77">
            <v>277220.29411560541</v>
          </cell>
          <cell r="CE77">
            <v>280665.93976425566</v>
          </cell>
          <cell r="CF77">
            <v>284120.06953912438</v>
          </cell>
          <cell r="CG77">
            <v>287582.70386680414</v>
          </cell>
          <cell r="CH77">
            <v>200836.91822191264</v>
          </cell>
          <cell r="CI77">
            <v>294533.56812720001</v>
          </cell>
          <cell r="CJ77">
            <v>298021.83915366093</v>
          </cell>
          <cell r="CK77">
            <v>105471748.92419717</v>
          </cell>
          <cell r="CL77">
            <v>1.4901161193847656E-8</v>
          </cell>
          <cell r="CM77">
            <v>1.4901161193847656E-8</v>
          </cell>
          <cell r="CN77">
            <v>1.4901161193847656E-8</v>
          </cell>
          <cell r="CO77">
            <v>1.4901161193847656E-8</v>
          </cell>
          <cell r="CP77">
            <v>1.4901161193847656E-8</v>
          </cell>
          <cell r="CQ77">
            <v>1.4901161193847656E-8</v>
          </cell>
          <cell r="CR77">
            <v>1.4901161193847656E-8</v>
          </cell>
          <cell r="CS77">
            <v>1.4901161193847656E-8</v>
          </cell>
        </row>
        <row r="79">
          <cell r="A79" t="str">
            <v>Ex. 100 Monitor</v>
          </cell>
        </row>
        <row r="80">
          <cell r="A80" t="str">
            <v>LIRR</v>
          </cell>
          <cell r="C80">
            <v>0.19819929003715514</v>
          </cell>
          <cell r="AB80">
            <v>-356834.72509891132</v>
          </cell>
          <cell r="AC80">
            <v>-308158.7202675438</v>
          </cell>
          <cell r="AD80">
            <v>-256703.24008870753</v>
          </cell>
          <cell r="AE80">
            <v>-208008.40269007289</v>
          </cell>
          <cell r="AF80">
            <v>-191218.58090925566</v>
          </cell>
          <cell r="AG80">
            <v>-104047.09147897188</v>
          </cell>
          <cell r="AH80">
            <v>-52189.088887168968</v>
          </cell>
          <cell r="AI80">
            <v>-57.09939962576027</v>
          </cell>
          <cell r="AJ80">
            <v>52395.7489499808</v>
          </cell>
          <cell r="AK80">
            <v>104792.06137002844</v>
          </cell>
          <cell r="AL80">
            <v>67722.646320940592</v>
          </cell>
          <cell r="AM80">
            <v>211066.26052520526</v>
          </cell>
          <cell r="AN80">
            <v>264063.02397741936</v>
          </cell>
          <cell r="AO80">
            <v>318260.76995436812</v>
          </cell>
          <cell r="AP80">
            <v>16340130.151340062</v>
          </cell>
          <cell r="AQ80">
            <v>267981.10735860444</v>
          </cell>
          <cell r="AR80">
            <v>235364.58862243252</v>
          </cell>
          <cell r="AS80">
            <v>271754.172961412</v>
          </cell>
          <cell r="AT80">
            <v>273647.9074978854</v>
          </cell>
          <cell r="AU80">
            <v>275546.45938471548</v>
          </cell>
          <cell r="AV80">
            <v>162876.29514274147</v>
          </cell>
          <cell r="AW80">
            <v>154320.75190134475</v>
          </cell>
          <cell r="AX80">
            <v>139793.23819948186</v>
          </cell>
          <cell r="AY80">
            <v>304175.26765604998</v>
          </cell>
          <cell r="AZ80">
            <v>379224.69576309534</v>
          </cell>
          <cell r="BA80">
            <v>455060.654547946</v>
          </cell>
          <cell r="BB80">
            <v>396823.83790833771</v>
          </cell>
          <cell r="BC80">
            <v>460733.85815193946</v>
          </cell>
          <cell r="BD80">
            <v>25864783.889788151</v>
          </cell>
          <cell r="BE80">
            <v>348958.12238492677</v>
          </cell>
          <cell r="BF80">
            <v>352300.0695446406</v>
          </cell>
          <cell r="BG80">
            <v>355650.51998672425</v>
          </cell>
          <cell r="BH80">
            <v>359009.49522046861</v>
          </cell>
          <cell r="BI80">
            <v>362377.01680932182</v>
          </cell>
          <cell r="BJ80">
            <v>276886.16137102334</v>
          </cell>
          <cell r="BK80">
            <v>369137.78557774017</v>
          </cell>
          <cell r="BL80">
            <v>372531.07615620387</v>
          </cell>
          <cell r="BM80">
            <v>375932.99988784688</v>
          </cell>
          <cell r="BN80">
            <v>379343.57860893966</v>
          </cell>
          <cell r="BO80">
            <v>379290.85296801711</v>
          </cell>
          <cell r="BP80">
            <v>229663.01748549627</v>
          </cell>
          <cell r="BQ80">
            <v>266579.12070682971</v>
          </cell>
          <cell r="BR80">
            <v>270103.59080141585</v>
          </cell>
          <cell r="BS80">
            <v>273637.10586986889</v>
          </cell>
          <cell r="BT80">
            <v>277179.68907197099</v>
          </cell>
          <cell r="BU80">
            <v>280731.36362682376</v>
          </cell>
          <cell r="BV80">
            <v>193475.20781300269</v>
          </cell>
          <cell r="BW80">
            <v>287862.07996870833</v>
          </cell>
          <cell r="BX80">
            <v>291441.16849192046</v>
          </cell>
          <cell r="BY80">
            <v>295029.44184054958</v>
          </cell>
          <cell r="BZ80">
            <v>298626.92353259434</v>
          </cell>
          <cell r="CA80">
            <v>298647.59248423786</v>
          </cell>
          <cell r="CB80">
            <v>269462.90665822593</v>
          </cell>
          <cell r="CC80">
            <v>305888.81009168725</v>
          </cell>
          <cell r="CD80">
            <v>309523.36154451314</v>
          </cell>
          <cell r="CE80">
            <v>313167.23983745789</v>
          </cell>
          <cell r="CF80">
            <v>316820.46885229251</v>
          </cell>
          <cell r="CG80">
            <v>320483.07253196696</v>
          </cell>
          <cell r="CH80">
            <v>233938.12988075911</v>
          </cell>
          <cell r="CI80">
            <v>111360321.82223658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</row>
        <row r="81">
          <cell r="A81" t="str">
            <v>MOIC</v>
          </cell>
          <cell r="C81">
            <v>1.9329195799715824</v>
          </cell>
        </row>
        <row r="83">
          <cell r="A83" t="str">
            <v>Incl. 100 Monitor</v>
          </cell>
        </row>
        <row r="84">
          <cell r="A84" t="str">
            <v>LIRR</v>
          </cell>
          <cell r="C84">
            <v>0.21145755648612979</v>
          </cell>
        </row>
        <row r="85">
          <cell r="A85" t="str">
            <v>MOIC</v>
          </cell>
          <cell r="C85">
            <v>1.9587085299290636</v>
          </cell>
        </row>
        <row r="87">
          <cell r="A87" t="str">
            <v>BSREP II Monthly Cash Flows After Promote</v>
          </cell>
        </row>
        <row r="89">
          <cell r="B89">
            <v>0</v>
          </cell>
          <cell r="C89">
            <v>2015</v>
          </cell>
          <cell r="D89">
            <v>2015</v>
          </cell>
          <cell r="E89">
            <v>2015</v>
          </cell>
          <cell r="F89">
            <v>2015</v>
          </cell>
          <cell r="G89">
            <v>2016</v>
          </cell>
          <cell r="H89">
            <v>2016</v>
          </cell>
          <cell r="I89">
            <v>2016</v>
          </cell>
          <cell r="J89">
            <v>2016</v>
          </cell>
          <cell r="K89">
            <v>2016</v>
          </cell>
          <cell r="L89">
            <v>2016</v>
          </cell>
          <cell r="M89">
            <v>2016</v>
          </cell>
          <cell r="N89">
            <v>2016</v>
          </cell>
          <cell r="O89">
            <v>2016</v>
          </cell>
          <cell r="P89">
            <v>2016</v>
          </cell>
          <cell r="Q89">
            <v>2016</v>
          </cell>
          <cell r="R89">
            <v>2016</v>
          </cell>
          <cell r="S89">
            <v>2017</v>
          </cell>
          <cell r="T89">
            <v>2017</v>
          </cell>
          <cell r="U89">
            <v>2017</v>
          </cell>
          <cell r="V89">
            <v>2017</v>
          </cell>
          <cell r="W89">
            <v>2017</v>
          </cell>
          <cell r="X89">
            <v>2017</v>
          </cell>
          <cell r="Y89">
            <v>2017</v>
          </cell>
          <cell r="Z89">
            <v>2017</v>
          </cell>
          <cell r="AA89">
            <v>2017</v>
          </cell>
          <cell r="AB89">
            <v>2017</v>
          </cell>
          <cell r="AC89">
            <v>2017</v>
          </cell>
          <cell r="AD89">
            <v>2017</v>
          </cell>
          <cell r="AE89">
            <v>2018</v>
          </cell>
          <cell r="AF89">
            <v>2018</v>
          </cell>
          <cell r="AG89">
            <v>2018</v>
          </cell>
          <cell r="AH89">
            <v>2018</v>
          </cell>
          <cell r="AI89">
            <v>2018</v>
          </cell>
          <cell r="AJ89">
            <v>2018</v>
          </cell>
          <cell r="AK89">
            <v>2018</v>
          </cell>
          <cell r="AL89">
            <v>2018</v>
          </cell>
          <cell r="AM89">
            <v>2018</v>
          </cell>
          <cell r="AN89">
            <v>2018</v>
          </cell>
          <cell r="AO89">
            <v>2018</v>
          </cell>
          <cell r="AP89">
            <v>2018</v>
          </cell>
          <cell r="AQ89">
            <v>2019</v>
          </cell>
          <cell r="AR89">
            <v>2019</v>
          </cell>
          <cell r="AS89">
            <v>2019</v>
          </cell>
          <cell r="AT89">
            <v>2019</v>
          </cell>
          <cell r="AU89">
            <v>2019</v>
          </cell>
          <cell r="AV89">
            <v>2019</v>
          </cell>
          <cell r="AW89">
            <v>2019</v>
          </cell>
          <cell r="AX89">
            <v>2019</v>
          </cell>
          <cell r="AY89">
            <v>2019</v>
          </cell>
          <cell r="AZ89">
            <v>2019</v>
          </cell>
          <cell r="BA89">
            <v>2019</v>
          </cell>
          <cell r="BB89">
            <v>2019</v>
          </cell>
          <cell r="BC89">
            <v>2020</v>
          </cell>
          <cell r="BD89">
            <v>2020</v>
          </cell>
          <cell r="BE89">
            <v>2020</v>
          </cell>
          <cell r="BF89">
            <v>2020</v>
          </cell>
          <cell r="BG89">
            <v>2020</v>
          </cell>
          <cell r="BH89">
            <v>2020</v>
          </cell>
          <cell r="BI89">
            <v>2020</v>
          </cell>
          <cell r="BJ89">
            <v>2020</v>
          </cell>
          <cell r="BK89">
            <v>2020</v>
          </cell>
          <cell r="BL89">
            <v>2020</v>
          </cell>
          <cell r="BM89">
            <v>2020</v>
          </cell>
          <cell r="BN89">
            <v>2020</v>
          </cell>
          <cell r="BO89">
            <v>2021</v>
          </cell>
          <cell r="BP89">
            <v>2021</v>
          </cell>
          <cell r="BQ89">
            <v>2021</v>
          </cell>
          <cell r="BR89">
            <v>2021</v>
          </cell>
          <cell r="BS89">
            <v>2021</v>
          </cell>
          <cell r="BT89">
            <v>2021</v>
          </cell>
          <cell r="BU89">
            <v>2021</v>
          </cell>
          <cell r="BV89">
            <v>2021</v>
          </cell>
          <cell r="BW89">
            <v>2021</v>
          </cell>
          <cell r="BX89">
            <v>2021</v>
          </cell>
          <cell r="BY89">
            <v>2021</v>
          </cell>
          <cell r="BZ89">
            <v>2021</v>
          </cell>
          <cell r="CA89">
            <v>2022</v>
          </cell>
          <cell r="CB89">
            <v>2022</v>
          </cell>
          <cell r="CC89">
            <v>2022</v>
          </cell>
          <cell r="CD89">
            <v>2022</v>
          </cell>
          <cell r="CE89">
            <v>2022</v>
          </cell>
          <cell r="CF89">
            <v>2022</v>
          </cell>
          <cell r="CG89">
            <v>2022</v>
          </cell>
          <cell r="CH89">
            <v>2022</v>
          </cell>
          <cell r="CI89">
            <v>2022</v>
          </cell>
          <cell r="CJ89">
            <v>2022</v>
          </cell>
          <cell r="CK89">
            <v>2022</v>
          </cell>
          <cell r="CL89">
            <v>2022</v>
          </cell>
          <cell r="CM89">
            <v>2023</v>
          </cell>
          <cell r="CN89">
            <v>2023</v>
          </cell>
          <cell r="CO89">
            <v>2023</v>
          </cell>
          <cell r="CP89">
            <v>2023</v>
          </cell>
          <cell r="CQ89">
            <v>2023</v>
          </cell>
          <cell r="CR89">
            <v>2023</v>
          </cell>
          <cell r="CS89">
            <v>2023</v>
          </cell>
        </row>
        <row r="90">
          <cell r="C90">
            <v>42248</v>
          </cell>
          <cell r="D90">
            <v>42278</v>
          </cell>
          <cell r="E90">
            <v>42309</v>
          </cell>
          <cell r="F90">
            <v>42339</v>
          </cell>
          <cell r="G90">
            <v>42370</v>
          </cell>
          <cell r="H90">
            <v>42401</v>
          </cell>
          <cell r="I90">
            <v>42430</v>
          </cell>
          <cell r="J90">
            <v>42461</v>
          </cell>
          <cell r="K90">
            <v>42491</v>
          </cell>
          <cell r="L90">
            <v>42522</v>
          </cell>
          <cell r="M90">
            <v>42552</v>
          </cell>
          <cell r="N90">
            <v>42583</v>
          </cell>
          <cell r="O90">
            <v>42614</v>
          </cell>
          <cell r="P90">
            <v>42644</v>
          </cell>
          <cell r="Q90">
            <v>42675</v>
          </cell>
          <cell r="R90">
            <v>42705</v>
          </cell>
          <cell r="S90">
            <v>42736</v>
          </cell>
          <cell r="T90">
            <v>42767</v>
          </cell>
          <cell r="U90">
            <v>42795</v>
          </cell>
          <cell r="V90">
            <v>42826</v>
          </cell>
          <cell r="W90">
            <v>42856</v>
          </cell>
          <cell r="X90">
            <v>42887</v>
          </cell>
          <cell r="Y90">
            <v>42917</v>
          </cell>
          <cell r="Z90">
            <v>42948</v>
          </cell>
          <cell r="AA90">
            <v>42979</v>
          </cell>
          <cell r="AB90">
            <v>43009</v>
          </cell>
          <cell r="AC90">
            <v>43040</v>
          </cell>
          <cell r="AD90">
            <v>43070</v>
          </cell>
          <cell r="AE90">
            <v>43101</v>
          </cell>
          <cell r="AF90">
            <v>43132</v>
          </cell>
          <cell r="AG90">
            <v>43160</v>
          </cell>
          <cell r="AH90">
            <v>43191</v>
          </cell>
          <cell r="AI90">
            <v>43221</v>
          </cell>
          <cell r="AJ90">
            <v>43252</v>
          </cell>
          <cell r="AK90">
            <v>43282</v>
          </cell>
          <cell r="AL90">
            <v>43313</v>
          </cell>
          <cell r="AM90">
            <v>43344</v>
          </cell>
          <cell r="AN90">
            <v>43374</v>
          </cell>
          <cell r="AO90">
            <v>43405</v>
          </cell>
          <cell r="AP90">
            <v>43435</v>
          </cell>
          <cell r="AQ90">
            <v>43466</v>
          </cell>
          <cell r="AR90">
            <v>43497</v>
          </cell>
          <cell r="AS90">
            <v>43525</v>
          </cell>
          <cell r="AT90">
            <v>43556</v>
          </cell>
          <cell r="AU90">
            <v>43586</v>
          </cell>
          <cell r="AV90">
            <v>43617</v>
          </cell>
          <cell r="AW90">
            <v>43647</v>
          </cell>
          <cell r="AX90">
            <v>43678</v>
          </cell>
          <cell r="AY90">
            <v>43709</v>
          </cell>
          <cell r="AZ90">
            <v>43739</v>
          </cell>
          <cell r="BA90">
            <v>43770</v>
          </cell>
          <cell r="BB90">
            <v>43800</v>
          </cell>
          <cell r="BC90">
            <v>43831</v>
          </cell>
          <cell r="BD90">
            <v>43862</v>
          </cell>
          <cell r="BE90">
            <v>43891</v>
          </cell>
          <cell r="BF90">
            <v>43922</v>
          </cell>
          <cell r="BG90">
            <v>43952</v>
          </cell>
          <cell r="BH90">
            <v>43983</v>
          </cell>
          <cell r="BI90">
            <v>44013</v>
          </cell>
          <cell r="BJ90">
            <v>44044</v>
          </cell>
          <cell r="BK90">
            <v>44075</v>
          </cell>
          <cell r="BL90">
            <v>44105</v>
          </cell>
          <cell r="BM90">
            <v>44136</v>
          </cell>
          <cell r="BN90">
            <v>44166</v>
          </cell>
          <cell r="BO90">
            <v>44197</v>
          </cell>
          <cell r="BP90">
            <v>44228</v>
          </cell>
          <cell r="BQ90">
            <v>44256</v>
          </cell>
          <cell r="BR90">
            <v>44287</v>
          </cell>
          <cell r="BS90">
            <v>44317</v>
          </cell>
          <cell r="BT90">
            <v>44348</v>
          </cell>
          <cell r="BU90">
            <v>44378</v>
          </cell>
          <cell r="BV90">
            <v>44409</v>
          </cell>
          <cell r="BW90">
            <v>44440</v>
          </cell>
          <cell r="BX90">
            <v>44470</v>
          </cell>
          <cell r="BY90">
            <v>44501</v>
          </cell>
          <cell r="BZ90">
            <v>44531</v>
          </cell>
          <cell r="CA90">
            <v>44562</v>
          </cell>
          <cell r="CB90">
            <v>44593</v>
          </cell>
          <cell r="CC90">
            <v>44621</v>
          </cell>
          <cell r="CD90">
            <v>44652</v>
          </cell>
          <cell r="CE90">
            <v>44682</v>
          </cell>
          <cell r="CF90">
            <v>44713</v>
          </cell>
          <cell r="CG90">
            <v>44743</v>
          </cell>
          <cell r="CH90">
            <v>44774</v>
          </cell>
          <cell r="CI90">
            <v>44805</v>
          </cell>
          <cell r="CJ90">
            <v>44835</v>
          </cell>
          <cell r="CK90">
            <v>44866</v>
          </cell>
          <cell r="CL90">
            <v>44896</v>
          </cell>
          <cell r="CM90">
            <v>44927</v>
          </cell>
          <cell r="CN90">
            <v>44958</v>
          </cell>
          <cell r="CO90">
            <v>44986</v>
          </cell>
          <cell r="CP90">
            <v>45017</v>
          </cell>
          <cell r="CQ90">
            <v>45047</v>
          </cell>
          <cell r="CR90">
            <v>45078</v>
          </cell>
          <cell r="CS90">
            <v>45108</v>
          </cell>
        </row>
        <row r="91">
          <cell r="A91" t="str">
            <v>Harrison</v>
          </cell>
          <cell r="B91">
            <v>0.24533014893531802</v>
          </cell>
          <cell r="C91">
            <v>-1E-14</v>
          </cell>
          <cell r="AC91">
            <v>-23755973.290462121</v>
          </cell>
          <cell r="AD91">
            <v>-3264910.4218933405</v>
          </cell>
          <cell r="AE91">
            <v>-89676.327884392871</v>
          </cell>
          <cell r="AF91">
            <v>-42692.716620779713</v>
          </cell>
          <cell r="AG91">
            <v>-4912.6388170605405</v>
          </cell>
          <cell r="AH91">
            <v>3133.9227106579256</v>
          </cell>
          <cell r="AI91">
            <v>11283.045427177545</v>
          </cell>
          <cell r="AJ91">
            <v>19427.845029694428</v>
          </cell>
          <cell r="AK91">
            <v>27555.900949284474</v>
          </cell>
          <cell r="AL91">
            <v>-36391.256897606771</v>
          </cell>
          <cell r="AM91">
            <v>43834.096142330091</v>
          </cell>
          <cell r="AN91">
            <v>2367508.8019147576</v>
          </cell>
          <cell r="AO91">
            <v>39954.155298385966</v>
          </cell>
          <cell r="AP91">
            <v>40285.827406841949</v>
          </cell>
          <cell r="AQ91">
            <v>40056.090869024491</v>
          </cell>
          <cell r="AR91">
            <v>12788.878191710046</v>
          </cell>
          <cell r="AS91">
            <v>38550.723656312774</v>
          </cell>
          <cell r="AT91">
            <v>49248.936179422933</v>
          </cell>
          <cell r="AU91">
            <v>107327.15946818267</v>
          </cell>
          <cell r="AV91">
            <v>165652.91264957917</v>
          </cell>
          <cell r="AW91">
            <v>224227.10986064308</v>
          </cell>
          <cell r="AX91">
            <v>211517.1122416349</v>
          </cell>
          <cell r="AY91">
            <v>319770.80869449081</v>
          </cell>
          <cell r="AZ91">
            <v>202367.09501921508</v>
          </cell>
          <cell r="BA91">
            <v>253483.92637331388</v>
          </cell>
          <cell r="BB91">
            <v>17390576.305786449</v>
          </cell>
          <cell r="BC91">
            <v>170455.8443167033</v>
          </cell>
          <cell r="BD91">
            <v>144753.9265566199</v>
          </cell>
          <cell r="BE91">
            <v>164806.80951450006</v>
          </cell>
          <cell r="BF91">
            <v>166259.65509570774</v>
          </cell>
          <cell r="BG91">
            <v>166827.82620840651</v>
          </cell>
          <cell r="BH91">
            <v>168288.15581677124</v>
          </cell>
          <cell r="BI91">
            <v>169752.24167013017</v>
          </cell>
          <cell r="BJ91">
            <v>100126.53728786089</v>
          </cell>
          <cell r="BK91">
            <v>172691.72021323902</v>
          </cell>
          <cell r="BL91">
            <v>174167.13201350032</v>
          </cell>
          <cell r="BM91">
            <v>175646.33827989904</v>
          </cell>
          <cell r="BN91">
            <v>85470.943058059391</v>
          </cell>
          <cell r="BO91">
            <v>86652.088788003792</v>
          </cell>
          <cell r="BP91">
            <v>61482.767735575319</v>
          </cell>
          <cell r="BQ91">
            <v>87112.306465560032</v>
          </cell>
          <cell r="BR91">
            <v>88445.362628345829</v>
          </cell>
          <cell r="BS91">
            <v>89781.532130049571</v>
          </cell>
          <cell r="BT91">
            <v>91120.821996792962</v>
          </cell>
          <cell r="BU91">
            <v>92463.239269774916</v>
          </cell>
          <cell r="BV91">
            <v>21155.235005299211</v>
          </cell>
          <cell r="BW91">
            <v>95157.484274805902</v>
          </cell>
          <cell r="BX91">
            <v>96509.326164899336</v>
          </cell>
          <cell r="BY91">
            <v>97864.32377738021</v>
          </cell>
          <cell r="BZ91">
            <v>99222.484229272843</v>
          </cell>
          <cell r="CA91">
            <v>100202.61750990356</v>
          </cell>
          <cell r="CB91">
            <v>75326.60105274542</v>
          </cell>
          <cell r="CC91">
            <v>102934.81687772364</v>
          </cell>
          <cell r="CD91">
            <v>104305.70016306333</v>
          </cell>
          <cell r="CE91">
            <v>105679.78210236409</v>
          </cell>
          <cell r="CF91">
            <v>107057.06990463076</v>
          </cell>
          <cell r="CG91">
            <v>108437.57079430413</v>
          </cell>
          <cell r="CH91">
            <v>37647.736011290683</v>
          </cell>
          <cell r="CI91">
            <v>111208.24081099237</v>
          </cell>
          <cell r="CJ91">
            <v>112598.42446433811</v>
          </cell>
          <cell r="CK91">
            <v>33112705.223404542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 t="str">
            <v xml:space="preserve"> </v>
          </cell>
        </row>
        <row r="92">
          <cell r="A92" t="str">
            <v>Stamford</v>
          </cell>
          <cell r="B92">
            <v>0.1777277290821076</v>
          </cell>
          <cell r="C92">
            <v>-1E-14</v>
          </cell>
          <cell r="Z92">
            <v>-749999.99999999988</v>
          </cell>
          <cell r="AB92">
            <v>-1750000</v>
          </cell>
          <cell r="AC92">
            <v>-20837790.287999999</v>
          </cell>
          <cell r="AD92">
            <v>-89757.512140666673</v>
          </cell>
          <cell r="AE92">
            <v>-911905.81126733334</v>
          </cell>
          <cell r="AF92">
            <v>-912490.36846733338</v>
          </cell>
          <cell r="AG92">
            <v>-1734366.581394</v>
          </cell>
          <cell r="AH92">
            <v>-3377609.3408473339</v>
          </cell>
          <cell r="AI92">
            <v>-4199380.7577740001</v>
          </cell>
          <cell r="AJ92">
            <v>-4199707.4145740001</v>
          </cell>
          <cell r="AK92">
            <v>-5026261.7595599992</v>
          </cell>
          <cell r="AL92">
            <v>-5026638.64176</v>
          </cell>
          <cell r="AM92">
            <v>-4352559.9203333715</v>
          </cell>
          <cell r="AN92">
            <v>-28920.911244290113</v>
          </cell>
          <cell r="AO92">
            <v>-29047.14291095678</v>
          </cell>
          <cell r="AP92">
            <v>-29142.707910956782</v>
          </cell>
          <cell r="AQ92">
            <v>-29211.286244290113</v>
          </cell>
          <cell r="AR92">
            <v>-29254.756244290111</v>
          </cell>
          <cell r="AS92">
            <v>-29261.809577623448</v>
          </cell>
          <cell r="AT92">
            <v>-29257.976244290116</v>
          </cell>
          <cell r="AU92">
            <v>-29260.506244290111</v>
          </cell>
          <cell r="AV92">
            <v>-29272.044577623445</v>
          </cell>
          <cell r="AW92">
            <v>-157876.54937861153</v>
          </cell>
          <cell r="AX92">
            <v>-543070.72694025165</v>
          </cell>
          <cell r="AY92">
            <v>-414777.67553081614</v>
          </cell>
          <cell r="AZ92">
            <v>-1570250.8048824035</v>
          </cell>
          <cell r="BA92">
            <v>-2039689.7033393953</v>
          </cell>
          <cell r="BB92">
            <v>-4505170.2579142163</v>
          </cell>
          <cell r="BC92">
            <v>175574.48215041845</v>
          </cell>
          <cell r="BD92">
            <v>244466.09531980517</v>
          </cell>
          <cell r="BE92">
            <v>38468.496010729068</v>
          </cell>
          <cell r="BF92">
            <v>104241.84350836808</v>
          </cell>
          <cell r="BG92">
            <v>170658.85353957472</v>
          </cell>
          <cell r="BH92">
            <v>237568.34768986871</v>
          </cell>
          <cell r="BI92">
            <v>238328.6333449661</v>
          </cell>
          <cell r="BJ92">
            <v>306056.21320806694</v>
          </cell>
          <cell r="BK92">
            <v>372747.17281572032</v>
          </cell>
          <cell r="BL92">
            <v>419287.37219509983</v>
          </cell>
          <cell r="BM92">
            <v>421477.2870253172</v>
          </cell>
          <cell r="BN92">
            <v>469783.62797784817</v>
          </cell>
          <cell r="BO92">
            <v>448751.96196853893</v>
          </cell>
          <cell r="BP92">
            <v>499628.92898893339</v>
          </cell>
          <cell r="BQ92">
            <v>568142.72018093138</v>
          </cell>
          <cell r="BR92">
            <v>619412.78559307684</v>
          </cell>
          <cell r="BS92">
            <v>622218.44900861173</v>
          </cell>
          <cell r="BT92">
            <v>96557185.095214605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</row>
        <row r="93">
          <cell r="A93" t="str">
            <v>Wellmont</v>
          </cell>
          <cell r="B93">
            <v>0.188437670469284</v>
          </cell>
          <cell r="C93">
            <v>-2172597.8039999995</v>
          </cell>
          <cell r="D93">
            <v>-2471806.1970000002</v>
          </cell>
          <cell r="E93">
            <v>0</v>
          </cell>
          <cell r="F93">
            <v>-1234455.5160000001</v>
          </cell>
          <cell r="G93">
            <v>0</v>
          </cell>
          <cell r="H93">
            <v>-21307.410000000003</v>
          </cell>
          <cell r="I93">
            <v>-153201.60000000001</v>
          </cell>
          <cell r="J93">
            <v>0</v>
          </cell>
          <cell r="K93">
            <v>-263250</v>
          </cell>
          <cell r="L93">
            <v>-463248.99900000007</v>
          </cell>
          <cell r="M93">
            <v>0</v>
          </cell>
          <cell r="N93">
            <v>-428706</v>
          </cell>
          <cell r="O93">
            <v>-349218.99900000001</v>
          </cell>
          <cell r="P93">
            <v>-383353.38</v>
          </cell>
          <cell r="Q93">
            <v>-507349.27799999993</v>
          </cell>
          <cell r="R93">
            <v>-37331.1</v>
          </cell>
          <cell r="S93">
            <v>0</v>
          </cell>
          <cell r="T93">
            <v>-442961.15400000004</v>
          </cell>
          <cell r="U93">
            <v>-781940.18700000003</v>
          </cell>
          <cell r="V93">
            <v>0</v>
          </cell>
          <cell r="W93">
            <v>0</v>
          </cell>
          <cell r="X93">
            <v>-3819608.0640000002</v>
          </cell>
          <cell r="Y93">
            <v>-39322.395000000004</v>
          </cell>
          <cell r="Z93">
            <v>-162033.111</v>
          </cell>
          <cell r="AA93">
            <v>-448698.96</v>
          </cell>
          <cell r="AB93">
            <v>-380231</v>
          </cell>
          <cell r="AC93">
            <v>-349044.42</v>
          </cell>
          <cell r="AD93">
            <v>-667341.64</v>
          </cell>
          <cell r="AE93">
            <v>-256993.49132363001</v>
          </cell>
          <cell r="AF93">
            <v>-254605.9190931904</v>
          </cell>
          <cell r="AG93">
            <v>-1254744.0346733839</v>
          </cell>
          <cell r="AH93">
            <v>-1560204.387408158</v>
          </cell>
          <cell r="AI93">
            <v>-2900477.0105029745</v>
          </cell>
          <cell r="AJ93">
            <v>-3609331.5143547445</v>
          </cell>
          <cell r="AK93">
            <v>-3923910.1935595511</v>
          </cell>
          <cell r="AL93">
            <v>-4689784.606463748</v>
          </cell>
          <cell r="AM93">
            <v>-4358178.1626357408</v>
          </cell>
          <cell r="AN93">
            <v>-1585596.2114427846</v>
          </cell>
          <cell r="AO93">
            <v>233498.00028470985</v>
          </cell>
          <cell r="AP93">
            <v>-89983.433674258544</v>
          </cell>
          <cell r="AQ93">
            <v>18636.619314360581</v>
          </cell>
          <cell r="AR93">
            <v>69028.744532479119</v>
          </cell>
          <cell r="AS93">
            <v>-144163.43382878866</v>
          </cell>
          <cell r="AT93">
            <v>65678.495180010388</v>
          </cell>
          <cell r="AU93">
            <v>61652.170778761312</v>
          </cell>
          <cell r="AV93">
            <v>-147007.65365468455</v>
          </cell>
          <cell r="AW93">
            <v>74558.473089799547</v>
          </cell>
          <cell r="AX93">
            <v>77421.993868780613</v>
          </cell>
          <cell r="AY93">
            <v>-123824.71905304646</v>
          </cell>
          <cell r="AZ93">
            <v>103875.21363531527</v>
          </cell>
          <cell r="BA93">
            <v>103470.72961157259</v>
          </cell>
          <cell r="BB93">
            <v>-128051.75379175556</v>
          </cell>
          <cell r="BC93">
            <v>83343.251137482497</v>
          </cell>
          <cell r="BD93">
            <v>1138702.5853874485</v>
          </cell>
          <cell r="BE93">
            <v>-131000.22832246352</v>
          </cell>
          <cell r="BF93">
            <v>118228.90230839976</v>
          </cell>
          <cell r="BG93">
            <v>237007.35922815671</v>
          </cell>
          <cell r="BH93">
            <v>81637.100488948781</v>
          </cell>
          <cell r="BI93">
            <v>361928.6234920423</v>
          </cell>
          <cell r="BJ93">
            <v>474491.19653091778</v>
          </cell>
          <cell r="BK93">
            <v>307271.46712909685</v>
          </cell>
          <cell r="BL93">
            <v>528390.07147607359</v>
          </cell>
          <cell r="BM93">
            <v>560087.43786885357</v>
          </cell>
          <cell r="BN93">
            <v>21061288.267461203</v>
          </cell>
          <cell r="BO93">
            <v>146800.95791180086</v>
          </cell>
          <cell r="BP93">
            <v>8067788.840284572</v>
          </cell>
          <cell r="BQ93">
            <v>116787.39192817966</v>
          </cell>
          <cell r="BR93">
            <v>118397.90808481345</v>
          </cell>
          <cell r="BS93">
            <v>119975.91725278087</v>
          </cell>
          <cell r="BT93">
            <v>121485.6400067228</v>
          </cell>
          <cell r="BU93">
            <v>122877.84262101198</v>
          </cell>
          <cell r="BV93">
            <v>124171.81263015981</v>
          </cell>
          <cell r="BW93">
            <v>125397.01637258714</v>
          </cell>
          <cell r="BX93">
            <v>126556.22594729984</v>
          </cell>
          <cell r="BY93">
            <v>127735.42777185992</v>
          </cell>
          <cell r="BZ93">
            <v>137938.37107663965</v>
          </cell>
          <cell r="CA93">
            <v>146714.72635456693</v>
          </cell>
          <cell r="CB93">
            <v>43169900.366297662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R93">
            <v>0</v>
          </cell>
          <cell r="CS93">
            <v>0</v>
          </cell>
        </row>
        <row r="94">
          <cell r="A94" t="str">
            <v>Total Existing Urby</v>
          </cell>
          <cell r="C94">
            <v>-2172597.8039999995</v>
          </cell>
          <cell r="D94">
            <v>-2471806.1970000002</v>
          </cell>
          <cell r="E94">
            <v>0</v>
          </cell>
          <cell r="F94">
            <v>-1234455.5160000001</v>
          </cell>
          <cell r="G94">
            <v>0</v>
          </cell>
          <cell r="H94">
            <v>-21307.410000000003</v>
          </cell>
          <cell r="I94">
            <v>-153201.60000000001</v>
          </cell>
          <cell r="J94">
            <v>0</v>
          </cell>
          <cell r="K94">
            <v>-263250</v>
          </cell>
          <cell r="L94">
            <v>-463248.99900000007</v>
          </cell>
          <cell r="M94">
            <v>0</v>
          </cell>
          <cell r="N94">
            <v>-428706</v>
          </cell>
          <cell r="O94">
            <v>-349218.99900000001</v>
          </cell>
          <cell r="P94">
            <v>-383353.38</v>
          </cell>
          <cell r="Q94">
            <v>-507349.27799999993</v>
          </cell>
          <cell r="R94">
            <v>-37331.1</v>
          </cell>
          <cell r="S94">
            <v>0</v>
          </cell>
          <cell r="T94">
            <v>-442961.15400000004</v>
          </cell>
          <cell r="U94">
            <v>-781940.18700000003</v>
          </cell>
          <cell r="V94">
            <v>0</v>
          </cell>
          <cell r="W94">
            <v>0</v>
          </cell>
          <cell r="X94">
            <v>-3819608.0640000002</v>
          </cell>
          <cell r="Y94">
            <v>-39322.395000000004</v>
          </cell>
          <cell r="Z94">
            <v>-912033.11099999992</v>
          </cell>
          <cell r="AA94">
            <v>-448698.96</v>
          </cell>
          <cell r="AB94">
            <v>-2130231</v>
          </cell>
          <cell r="AC94">
            <v>-44942807.998462126</v>
          </cell>
          <cell r="AD94">
            <v>-4022009.5740340073</v>
          </cell>
          <cell r="AE94">
            <v>-1258575.6304753562</v>
          </cell>
          <cell r="AF94">
            <v>-1209789.0041813035</v>
          </cell>
          <cell r="AG94">
            <v>-2994023.2548844442</v>
          </cell>
          <cell r="AH94">
            <v>-4934679.8055448337</v>
          </cell>
          <cell r="AI94">
            <v>-7088574.7228497975</v>
          </cell>
          <cell r="AJ94">
            <v>-7789611.08389905</v>
          </cell>
          <cell r="AK94">
            <v>-8922616.0521702655</v>
          </cell>
          <cell r="AL94">
            <v>-9752814.505121354</v>
          </cell>
          <cell r="AM94">
            <v>-8666903.9868267812</v>
          </cell>
          <cell r="AN94">
            <v>752991.67922768299</v>
          </cell>
          <cell r="AO94">
            <v>244405.01267213904</v>
          </cell>
          <cell r="AP94">
            <v>-78840.314178373374</v>
          </cell>
          <cell r="AQ94">
            <v>29481.423939094959</v>
          </cell>
          <cell r="AR94">
            <v>52562.86647989905</v>
          </cell>
          <cell r="AS94">
            <v>-134874.51975009934</v>
          </cell>
          <cell r="AT94">
            <v>85669.45511514321</v>
          </cell>
          <cell r="AU94">
            <v>139718.82400265388</v>
          </cell>
          <cell r="AV94">
            <v>-10626.785582728829</v>
          </cell>
          <cell r="AW94">
            <v>140909.0335718311</v>
          </cell>
          <cell r="AX94">
            <v>-254131.62082983617</v>
          </cell>
          <cell r="AY94">
            <v>-218831.58588937178</v>
          </cell>
          <cell r="AZ94">
            <v>-1264008.4962278733</v>
          </cell>
          <cell r="BA94">
            <v>-1682735.0473545089</v>
          </cell>
          <cell r="BB94">
            <v>12757354.294080479</v>
          </cell>
          <cell r="BC94">
            <v>429373.57760460419</v>
          </cell>
          <cell r="BD94">
            <v>1527922.6072638736</v>
          </cell>
          <cell r="BE94">
            <v>72275.07720276562</v>
          </cell>
          <cell r="BF94">
            <v>388730.40091247554</v>
          </cell>
          <cell r="BG94">
            <v>574494.03897613799</v>
          </cell>
          <cell r="BH94">
            <v>487493.60399558872</v>
          </cell>
          <cell r="BI94">
            <v>770009.49850713857</v>
          </cell>
          <cell r="BJ94">
            <v>880673.94702684553</v>
          </cell>
          <cell r="BK94">
            <v>852710.36015805625</v>
          </cell>
          <cell r="BL94">
            <v>1121844.5756846736</v>
          </cell>
          <cell r="BM94">
            <v>1157211.0631740699</v>
          </cell>
          <cell r="BN94">
            <v>21616542.83849711</v>
          </cell>
          <cell r="BO94">
            <v>682205.00866834354</v>
          </cell>
          <cell r="BP94">
            <v>8628900.5370090809</v>
          </cell>
          <cell r="BQ94">
            <v>772042.41857467103</v>
          </cell>
          <cell r="BR94">
            <v>826256.05630623619</v>
          </cell>
          <cell r="BS94">
            <v>831975.89839144214</v>
          </cell>
          <cell r="BT94">
            <v>96769791.55721812</v>
          </cell>
          <cell r="BU94">
            <v>215341.08189078688</v>
          </cell>
          <cell r="BV94">
            <v>145327.04763545902</v>
          </cell>
          <cell r="BW94">
            <v>220554.50064739306</v>
          </cell>
          <cell r="BX94">
            <v>223065.55211219919</v>
          </cell>
          <cell r="BY94">
            <v>225599.75154924014</v>
          </cell>
          <cell r="BZ94">
            <v>237160.8553059125</v>
          </cell>
          <cell r="CA94">
            <v>246917.34386447049</v>
          </cell>
          <cell r="CB94">
            <v>43245226.967350408</v>
          </cell>
          <cell r="CC94">
            <v>102934.81687772364</v>
          </cell>
          <cell r="CD94">
            <v>104305.70016306333</v>
          </cell>
          <cell r="CE94">
            <v>105679.78210236409</v>
          </cell>
          <cell r="CF94">
            <v>107057.06990463076</v>
          </cell>
          <cell r="CG94">
            <v>108437.57079430413</v>
          </cell>
          <cell r="CH94">
            <v>37647.736011290683</v>
          </cell>
          <cell r="CI94">
            <v>111208.24081099237</v>
          </cell>
          <cell r="CJ94">
            <v>112598.42446433811</v>
          </cell>
          <cell r="CK94">
            <v>33112705.223404542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</row>
        <row r="95">
          <cell r="A95" t="str">
            <v>100 Monitor</v>
          </cell>
          <cell r="B95">
            <v>0.24444558024406432</v>
          </cell>
          <cell r="C95">
            <v>-1E-14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-12457909.551600978</v>
          </cell>
          <cell r="AF95">
            <v>-1799565.301367477</v>
          </cell>
          <cell r="AG95">
            <v>-1203411.3013674766</v>
          </cell>
          <cell r="AH95">
            <v>-1808938.8144639244</v>
          </cell>
          <cell r="AI95">
            <v>-1854796.8144639244</v>
          </cell>
          <cell r="AJ95">
            <v>-2618520.0563725568</v>
          </cell>
          <cell r="AK95">
            <v>-2527813.6218547942</v>
          </cell>
          <cell r="AL95">
            <v>-2046679.1374987126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60666.333704369215</v>
          </cell>
          <cell r="BA95">
            <v>124194.40174242403</v>
          </cell>
          <cell r="BB95">
            <v>129183.00852565885</v>
          </cell>
          <cell r="BC95">
            <v>123031.50070164398</v>
          </cell>
          <cell r="BD95">
            <v>178468.70282010367</v>
          </cell>
          <cell r="BE95">
            <v>17335275.325308114</v>
          </cell>
          <cell r="BF95">
            <v>85421.017002948429</v>
          </cell>
          <cell r="BG95">
            <v>86357.724497851319</v>
          </cell>
          <cell r="BH95">
            <v>87296.849275140514</v>
          </cell>
          <cell r="BI95">
            <v>88238.397517113306</v>
          </cell>
          <cell r="BJ95">
            <v>89182.375421769088</v>
          </cell>
          <cell r="BK95">
            <v>90128.789202848173</v>
          </cell>
          <cell r="BL95">
            <v>91077.645089872414</v>
          </cell>
          <cell r="BM95">
            <v>92028.949328183953</v>
          </cell>
          <cell r="BN95">
            <v>92982.708178986562</v>
          </cell>
          <cell r="BO95">
            <v>93938.927919384514</v>
          </cell>
          <cell r="BP95">
            <v>94897.614842423529</v>
          </cell>
          <cell r="BQ95">
            <v>95858.775257130212</v>
          </cell>
          <cell r="BR95">
            <v>96822.415488553568</v>
          </cell>
          <cell r="BS95">
            <v>97788.541877804382</v>
          </cell>
          <cell r="BT95">
            <v>28270015.305134468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</row>
        <row r="96">
          <cell r="A96" t="str">
            <v>Total Ironstate Including 100M</v>
          </cell>
          <cell r="C96">
            <v>-4345195.6079999991</v>
          </cell>
          <cell r="D96">
            <v>-4943612.3940000003</v>
          </cell>
          <cell r="E96">
            <v>0</v>
          </cell>
          <cell r="F96">
            <v>-2468911.0320000001</v>
          </cell>
          <cell r="G96">
            <v>0</v>
          </cell>
          <cell r="H96">
            <v>-42614.820000000007</v>
          </cell>
          <cell r="I96">
            <v>-306403.20000000001</v>
          </cell>
          <cell r="J96">
            <v>0</v>
          </cell>
          <cell r="K96">
            <v>-526500</v>
          </cell>
          <cell r="L96">
            <v>-926497.99800000014</v>
          </cell>
          <cell r="M96">
            <v>0</v>
          </cell>
          <cell r="N96">
            <v>-857412</v>
          </cell>
          <cell r="O96">
            <v>-698437.99800000002</v>
          </cell>
          <cell r="P96">
            <v>-766706.76</v>
          </cell>
          <cell r="Q96">
            <v>-1014698.5559999999</v>
          </cell>
          <cell r="R96">
            <v>-74662.2</v>
          </cell>
          <cell r="S96">
            <v>0</v>
          </cell>
          <cell r="T96">
            <v>-885922.30800000008</v>
          </cell>
          <cell r="U96">
            <v>-1563880.3740000001</v>
          </cell>
          <cell r="V96">
            <v>0</v>
          </cell>
          <cell r="W96">
            <v>0</v>
          </cell>
          <cell r="X96">
            <v>-7639216.1280000005</v>
          </cell>
          <cell r="Y96">
            <v>-78644.790000000008</v>
          </cell>
          <cell r="Z96">
            <v>-1824066.2219999998</v>
          </cell>
          <cell r="AA96">
            <v>-897397.92</v>
          </cell>
          <cell r="AB96">
            <v>-4260462</v>
          </cell>
          <cell r="AC96">
            <v>-89885615.996924251</v>
          </cell>
          <cell r="AD96">
            <v>-8044019.1480680145</v>
          </cell>
          <cell r="AE96">
            <v>-14975060.81255169</v>
          </cell>
          <cell r="AF96">
            <v>-4219143.3097300846</v>
          </cell>
          <cell r="AG96">
            <v>-7191457.8111363649</v>
          </cell>
          <cell r="AH96">
            <v>-11678298.425553592</v>
          </cell>
          <cell r="AI96">
            <v>-16031946.26016352</v>
          </cell>
          <cell r="AJ96">
            <v>-18197742.224170655</v>
          </cell>
          <cell r="AK96">
            <v>-20373045.726195324</v>
          </cell>
          <cell r="AL96">
            <v>-21552308.147741422</v>
          </cell>
          <cell r="AM96">
            <v>-17333807.973653562</v>
          </cell>
          <cell r="AN96">
            <v>1505983.358455366</v>
          </cell>
          <cell r="AO96">
            <v>488810.02534427808</v>
          </cell>
          <cell r="AP96">
            <v>-157680.62835674675</v>
          </cell>
          <cell r="AQ96">
            <v>58962.847878189918</v>
          </cell>
          <cell r="AR96">
            <v>105125.7329597981</v>
          </cell>
          <cell r="AS96">
            <v>-269749.03950019868</v>
          </cell>
          <cell r="AT96">
            <v>171338.91023028642</v>
          </cell>
          <cell r="AU96">
            <v>279437.64800530777</v>
          </cell>
          <cell r="AV96">
            <v>-21253.571165457659</v>
          </cell>
          <cell r="AW96">
            <v>281818.06714366219</v>
          </cell>
          <cell r="AX96">
            <v>-508263.24165967235</v>
          </cell>
          <cell r="AY96">
            <v>-437663.17177874356</v>
          </cell>
          <cell r="AZ96">
            <v>-2467350.6587513774</v>
          </cell>
          <cell r="BA96">
            <v>-3241275.6929665939</v>
          </cell>
          <cell r="BB96">
            <v>25643891.596686617</v>
          </cell>
          <cell r="BC96">
            <v>981778.65591085237</v>
          </cell>
          <cell r="BD96">
            <v>3234313.9173478507</v>
          </cell>
          <cell r="BE96">
            <v>17479825.479713645</v>
          </cell>
          <cell r="BF96">
            <v>862881.81882789952</v>
          </cell>
          <cell r="BG96">
            <v>1235345.8024501272</v>
          </cell>
          <cell r="BH96">
            <v>1062284.057266318</v>
          </cell>
          <cell r="BI96">
            <v>1628257.3945313904</v>
          </cell>
          <cell r="BJ96">
            <v>1850530.2694754601</v>
          </cell>
          <cell r="BK96">
            <v>1795549.5095189607</v>
          </cell>
          <cell r="BL96">
            <v>2334766.7964592194</v>
          </cell>
          <cell r="BM96">
            <v>2406451.0756763238</v>
          </cell>
          <cell r="BN96">
            <v>43326068.385173209</v>
          </cell>
          <cell r="BO96">
            <v>1458348.9452560716</v>
          </cell>
          <cell r="BP96">
            <v>17352698.688860584</v>
          </cell>
          <cell r="BQ96">
            <v>1639943.6124064722</v>
          </cell>
          <cell r="BR96">
            <v>1749334.5281010258</v>
          </cell>
          <cell r="BS96">
            <v>1761740.3386606886</v>
          </cell>
          <cell r="BT96">
            <v>221809598.41957071</v>
          </cell>
          <cell r="BU96">
            <v>430682.16378157376</v>
          </cell>
          <cell r="BV96">
            <v>290654.09527091804</v>
          </cell>
          <cell r="BW96">
            <v>441109.00129478611</v>
          </cell>
          <cell r="BX96">
            <v>446131.10422439838</v>
          </cell>
          <cell r="BY96">
            <v>451199.50309848029</v>
          </cell>
          <cell r="BZ96">
            <v>474321.71061182499</v>
          </cell>
          <cell r="CA96">
            <v>493834.68772894097</v>
          </cell>
          <cell r="CB96">
            <v>86490453.934700817</v>
          </cell>
          <cell r="CC96">
            <v>205869.63375544728</v>
          </cell>
          <cell r="CD96">
            <v>208611.40032612666</v>
          </cell>
          <cell r="CE96">
            <v>211359.56420472817</v>
          </cell>
          <cell r="CF96">
            <v>214114.13980926151</v>
          </cell>
          <cell r="CG96">
            <v>216875.14158860827</v>
          </cell>
          <cell r="CH96">
            <v>75295.472022581365</v>
          </cell>
          <cell r="CI96">
            <v>222416.48162198474</v>
          </cell>
          <cell r="CJ96">
            <v>225196.84892867622</v>
          </cell>
          <cell r="CK96">
            <v>66225410.446809083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</row>
        <row r="98">
          <cell r="A98" t="str">
            <v>Ex. 100 Monitor</v>
          </cell>
        </row>
        <row r="99">
          <cell r="A99" t="str">
            <v>LIRR</v>
          </cell>
          <cell r="C99">
            <v>0.19665523171424867</v>
          </cell>
        </row>
        <row r="100">
          <cell r="A100" t="str">
            <v>MOIC</v>
          </cell>
          <cell r="C100">
            <v>1.89108548920742</v>
          </cell>
        </row>
        <row r="102">
          <cell r="A102" t="str">
            <v>Incl. 100 Monitor</v>
          </cell>
        </row>
        <row r="103">
          <cell r="A103" t="str">
            <v>LIRR</v>
          </cell>
          <cell r="C103">
            <v>0.20021221041679382</v>
          </cell>
        </row>
        <row r="104">
          <cell r="A104" t="str">
            <v>MOIC</v>
          </cell>
          <cell r="C104">
            <v>1.8833231651393965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Mo Credentials"/>
      <sheetName val="Cover"/>
      <sheetName val="PPT - Trade Comparables"/>
      <sheetName val="PPT - Synopsis"/>
      <sheetName val="PPT - Consol. Pro Forma - 4Y"/>
      <sheetName val="PPT - Hotel Pro Forma - 4Y"/>
      <sheetName val="PPT - F&amp;B Pro Forma - 4Y"/>
      <sheetName val="PPT - Returns"/>
      <sheetName val="PPT - S&amp;U"/>
      <sheetName val="PPT - Rate Analysis"/>
      <sheetName val="PPT - Budget"/>
      <sheetName val="PPT - Operating Comparables"/>
      <sheetName val="Inputs"/>
      <sheetName val="Budget"/>
      <sheetName val="STR Report"/>
      <sheetName val="Rate Analysis"/>
      <sheetName val="Programming"/>
      <sheetName val="Monthly Build"/>
      <sheetName val="Consol. Pro Forma - 10Y Annual"/>
      <sheetName val="Hotel Pro Forma - 10Y Annual"/>
      <sheetName val="F&amp;B Pro Forma - 10Y Annual"/>
      <sheetName val="Rooms Expense"/>
      <sheetName val="G&amp;A Expense"/>
      <sheetName val="S&amp;M Expense"/>
      <sheetName val="R&amp;M Expense"/>
      <sheetName val="Monthly Cash Flows"/>
      <sheetName val="Year 1-2 - Monthly"/>
    </sheetNames>
    <sheetDataSet>
      <sheetData sheetId="0"/>
      <sheetData sheetId="1">
        <row r="5">
          <cell r="N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C2" t="str">
            <v>Life House &amp; Co.</v>
          </cell>
        </row>
      </sheetData>
      <sheetData sheetId="13"/>
      <sheetData sheetId="14"/>
      <sheetData sheetId="15">
        <row r="142">
          <cell r="C142" t="str">
            <v>Year</v>
          </cell>
        </row>
      </sheetData>
      <sheetData sheetId="16"/>
      <sheetData sheetId="17">
        <row r="2">
          <cell r="C2" t="str">
            <v>Private Rooms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T2" t="str">
            <v>Comp Set</v>
          </cell>
        </row>
        <row r="3"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T3" t="str">
            <v>Hyatt Place Denver Downtown</v>
          </cell>
          <cell r="U3">
            <v>248</v>
          </cell>
        </row>
        <row r="4">
          <cell r="C4"/>
          <cell r="D4" t="str">
            <v>January</v>
          </cell>
          <cell r="E4" t="str">
            <v>February</v>
          </cell>
          <cell r="F4" t="str">
            <v>March</v>
          </cell>
          <cell r="G4" t="str">
            <v>April</v>
          </cell>
          <cell r="H4" t="str">
            <v>May</v>
          </cell>
          <cell r="I4" t="str">
            <v>June</v>
          </cell>
          <cell r="J4" t="str">
            <v>July</v>
          </cell>
          <cell r="K4" t="str">
            <v>August</v>
          </cell>
          <cell r="L4" t="str">
            <v>September</v>
          </cell>
          <cell r="M4" t="str">
            <v>October</v>
          </cell>
          <cell r="N4" t="str">
            <v>November</v>
          </cell>
          <cell r="O4" t="str">
            <v>December</v>
          </cell>
          <cell r="P4"/>
          <cell r="Q4" t="str">
            <v>Total Year</v>
          </cell>
          <cell r="R4" t="str">
            <v>May YTD</v>
          </cell>
          <cell r="T4" t="str">
            <v>Hyatt House Denver Downtown</v>
          </cell>
          <cell r="U4">
            <v>113</v>
          </cell>
        </row>
        <row r="5">
          <cell r="C5">
            <v>2012</v>
          </cell>
          <cell r="D5">
            <v>71.834480830391698</v>
          </cell>
          <cell r="E5">
            <v>72.1792292214827</v>
          </cell>
          <cell r="F5">
            <v>82.036137420053805</v>
          </cell>
          <cell r="G5">
            <v>82.304080895630094</v>
          </cell>
          <cell r="H5">
            <v>84.947401530772694</v>
          </cell>
          <cell r="I5">
            <v>90.317804261466193</v>
          </cell>
          <cell r="J5">
            <v>83.053157655611002</v>
          </cell>
          <cell r="K5">
            <v>91.738021179184202</v>
          </cell>
          <cell r="L5">
            <v>86.536655832430398</v>
          </cell>
          <cell r="M5">
            <v>90.109390836333105</v>
          </cell>
          <cell r="N5">
            <v>68.255687973997794</v>
          </cell>
          <cell r="O5">
            <v>62.3073428162024</v>
          </cell>
          <cell r="P5"/>
          <cell r="Q5">
            <v>80.521230650499405</v>
          </cell>
          <cell r="R5">
            <v>78.764897074756206</v>
          </cell>
          <cell r="T5" t="str">
            <v>The Maven</v>
          </cell>
          <cell r="U5">
            <v>172</v>
          </cell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  <cell r="AI5"/>
          <cell r="AJ5"/>
          <cell r="AK5"/>
          <cell r="AL5"/>
          <cell r="AM5"/>
          <cell r="AN5"/>
          <cell r="AO5"/>
          <cell r="AP5"/>
          <cell r="AQ5"/>
          <cell r="AR5"/>
          <cell r="AS5"/>
          <cell r="AT5"/>
          <cell r="AU5"/>
          <cell r="AV5"/>
        </row>
        <row r="6">
          <cell r="C6">
            <v>2013</v>
          </cell>
          <cell r="D6">
            <v>68.720511655541102</v>
          </cell>
          <cell r="E6">
            <v>72.759634731465695</v>
          </cell>
          <cell r="F6">
            <v>76.500192220319406</v>
          </cell>
          <cell r="G6">
            <v>83.885879378837103</v>
          </cell>
          <cell r="H6">
            <v>81.843917100618498</v>
          </cell>
          <cell r="I6">
            <v>89.071867100036101</v>
          </cell>
          <cell r="J6">
            <v>85.831615000174693</v>
          </cell>
          <cell r="K6">
            <v>91.185824625170298</v>
          </cell>
          <cell r="L6">
            <v>86.294691224268604</v>
          </cell>
          <cell r="M6">
            <v>88.5995876000419</v>
          </cell>
          <cell r="N6">
            <v>72.741061755146205</v>
          </cell>
          <cell r="O6">
            <v>62.359766539684699</v>
          </cell>
          <cell r="P6"/>
          <cell r="Q6">
            <v>80.009201680048605</v>
          </cell>
          <cell r="R6">
            <v>76.773837113357601</v>
          </cell>
          <cell r="T6" t="str">
            <v>AC Hotels by Marriott Denver Downtown</v>
          </cell>
          <cell r="U6">
            <v>223</v>
          </cell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  <cell r="AQ6"/>
          <cell r="AR6"/>
          <cell r="AS6"/>
          <cell r="AT6"/>
          <cell r="AU6"/>
          <cell r="AV6"/>
        </row>
        <row r="7">
          <cell r="C7">
            <v>2014</v>
          </cell>
          <cell r="D7">
            <v>77.129276902107406</v>
          </cell>
          <cell r="E7">
            <v>70.755301036991099</v>
          </cell>
          <cell r="F7">
            <v>84.800615105022104</v>
          </cell>
          <cell r="G7">
            <v>85.222101841820106</v>
          </cell>
          <cell r="H7">
            <v>81.431517142557496</v>
          </cell>
          <cell r="I7">
            <v>91.032863849765207</v>
          </cell>
          <cell r="J7">
            <v>90.584699262572897</v>
          </cell>
          <cell r="K7">
            <v>90.38548911334</v>
          </cell>
          <cell r="L7">
            <v>88.508486818345901</v>
          </cell>
          <cell r="M7">
            <v>90.972634816342193</v>
          </cell>
          <cell r="N7">
            <v>73.6872517154207</v>
          </cell>
          <cell r="O7">
            <v>55.721785573392403</v>
          </cell>
          <cell r="P7"/>
          <cell r="Q7">
            <v>81.412809354257305</v>
          </cell>
          <cell r="R7">
            <v>80.013345482984505</v>
          </cell>
          <cell r="T7" t="str">
            <v>aloft Hotel Denver Downtown</v>
          </cell>
          <cell r="U7">
            <v>140</v>
          </cell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  <cell r="AQ7"/>
          <cell r="AR7"/>
          <cell r="AS7"/>
          <cell r="AT7"/>
          <cell r="AU7"/>
          <cell r="AV7"/>
        </row>
        <row r="8">
          <cell r="C8">
            <v>2015</v>
          </cell>
          <cell r="D8">
            <v>61.1689375777622</v>
          </cell>
          <cell r="E8">
            <v>78.904045155220999</v>
          </cell>
          <cell r="F8">
            <v>77.243346584529405</v>
          </cell>
          <cell r="G8">
            <v>82.856694888679797</v>
          </cell>
          <cell r="H8">
            <v>82.987891845962395</v>
          </cell>
          <cell r="I8">
            <v>92.088428974600106</v>
          </cell>
          <cell r="J8">
            <v>87.603556580584396</v>
          </cell>
          <cell r="K8">
            <v>86.993596941097906</v>
          </cell>
          <cell r="L8">
            <v>87.9147068046409</v>
          </cell>
          <cell r="M8">
            <v>85.612842533304999</v>
          </cell>
          <cell r="N8">
            <v>56.090823970037398</v>
          </cell>
          <cell r="O8">
            <v>52.917723812975701</v>
          </cell>
          <cell r="P8"/>
          <cell r="Q8">
            <v>76.420920159213196</v>
          </cell>
          <cell r="R8">
            <v>76.545824948757996</v>
          </cell>
          <cell r="T8" t="str">
            <v>Courtyard Denver Downtown</v>
          </cell>
          <cell r="U8">
            <v>177</v>
          </cell>
          <cell r="W8"/>
          <cell r="X8"/>
          <cell r="Y8"/>
          <cell r="Z8"/>
          <cell r="AA8"/>
          <cell r="AB8"/>
          <cell r="AC8"/>
        </row>
        <row r="9">
          <cell r="C9">
            <v>2016</v>
          </cell>
          <cell r="D9">
            <v>60.008155128669799</v>
          </cell>
          <cell r="E9">
            <v>65.191111556982307</v>
          </cell>
          <cell r="F9">
            <v>70.546393620877097</v>
          </cell>
          <cell r="G9">
            <v>76.299157303370706</v>
          </cell>
          <cell r="H9">
            <v>81.773287422979294</v>
          </cell>
          <cell r="I9">
            <v>89.211142322097302</v>
          </cell>
          <cell r="J9">
            <v>87.998368974266</v>
          </cell>
          <cell r="K9">
            <v>88.258880028996003</v>
          </cell>
          <cell r="L9">
            <v>88.403558052434406</v>
          </cell>
          <cell r="M9">
            <v>79.886281261326502</v>
          </cell>
          <cell r="N9">
            <v>67.808988764044898</v>
          </cell>
          <cell r="O9">
            <v>60.939198985139498</v>
          </cell>
          <cell r="P9"/>
          <cell r="Q9">
            <v>76.407572725873393</v>
          </cell>
          <cell r="R9">
            <v>70.837673934072399</v>
          </cell>
          <cell r="T9" t="str">
            <v>Doubletree The Curtis</v>
          </cell>
          <cell r="U9">
            <v>336</v>
          </cell>
          <cell r="AA9"/>
          <cell r="AB9"/>
          <cell r="AC9"/>
          <cell r="AD9"/>
          <cell r="AE9"/>
          <cell r="AF9"/>
          <cell r="AG9"/>
          <cell r="AH9"/>
          <cell r="AI9"/>
          <cell r="AJ9"/>
          <cell r="AK9"/>
          <cell r="AL9"/>
        </row>
        <row r="10">
          <cell r="C10">
            <v>2017</v>
          </cell>
          <cell r="D10">
            <v>61.867977528089803</v>
          </cell>
          <cell r="E10">
            <v>63.7816011235955</v>
          </cell>
          <cell r="F10">
            <v>72.334060958848696</v>
          </cell>
          <cell r="G10">
            <v>73.3813700918964</v>
          </cell>
          <cell r="H10">
            <v>86.947206726493604</v>
          </cell>
          <cell r="I10">
            <v>90.288220551378402</v>
          </cell>
          <cell r="J10">
            <v>86.734982617834902</v>
          </cell>
          <cell r="K10">
            <v>85.314091680814897</v>
          </cell>
          <cell r="L10">
            <v>80.368334249587605</v>
          </cell>
          <cell r="M10">
            <v>82.556881661316893</v>
          </cell>
          <cell r="N10">
            <v>66.325820047645195</v>
          </cell>
          <cell r="O10">
            <v>61.778006348755902</v>
          </cell>
          <cell r="P10"/>
          <cell r="Q10">
            <v>76.130340661576497</v>
          </cell>
          <cell r="R10">
            <v>72.204654144718603</v>
          </cell>
          <cell r="T10" t="str">
            <v>Hilton Garden Inn Denver Downtown</v>
          </cell>
          <cell r="U10">
            <v>221</v>
          </cell>
          <cell r="AA10"/>
          <cell r="AB10"/>
          <cell r="AC10"/>
          <cell r="AD10"/>
          <cell r="AE10"/>
          <cell r="AF10"/>
          <cell r="AG10"/>
          <cell r="AH10"/>
          <cell r="AI10"/>
          <cell r="AJ10"/>
          <cell r="AK10"/>
          <cell r="AL10"/>
        </row>
        <row r="11">
          <cell r="C11">
            <v>2018</v>
          </cell>
          <cell r="D11">
            <v>62.1912075050098</v>
          </cell>
          <cell r="E11">
            <v>63.826278174821297</v>
          </cell>
          <cell r="F11">
            <v>75.771870400255295</v>
          </cell>
          <cell r="G11">
            <v>79.505222649807493</v>
          </cell>
          <cell r="H11">
            <v>78.400042561492398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>
            <v>72.049994720918605</v>
          </cell>
          <cell r="T11" t="str">
            <v>Kimpton Hotel Monaco Denver</v>
          </cell>
          <cell r="U11">
            <v>189</v>
          </cell>
          <cell r="AA11"/>
          <cell r="AB11"/>
          <cell r="AC11"/>
          <cell r="AD11"/>
          <cell r="AE11"/>
          <cell r="AF11"/>
          <cell r="AG11"/>
          <cell r="AH11"/>
          <cell r="AI11"/>
          <cell r="AJ11"/>
          <cell r="AK11"/>
          <cell r="AL11"/>
        </row>
        <row r="12">
          <cell r="C12" t="str">
            <v>Avg</v>
          </cell>
          <cell r="D12">
            <v>65.0220709077728</v>
          </cell>
          <cell r="E12">
            <v>68.563108264837794</v>
          </cell>
          <cell r="F12">
            <v>76.166755332011405</v>
          </cell>
          <cell r="G12">
            <v>79.6351824087956</v>
          </cell>
          <cell r="H12">
            <v>82.475883646266098</v>
          </cell>
          <cell r="I12">
            <v>90.284101965362893</v>
          </cell>
          <cell r="J12">
            <v>87.033218462233705</v>
          </cell>
          <cell r="K12">
            <v>88.526071973334794</v>
          </cell>
          <cell r="L12">
            <v>85.759246171967007</v>
          </cell>
          <cell r="M12">
            <v>85.350051293742098</v>
          </cell>
          <cell r="N12">
            <v>66.599426214810805</v>
          </cell>
          <cell r="O12">
            <v>59.240555915113902</v>
          </cell>
          <cell r="P12"/>
          <cell r="Q12">
            <v>78.037210358909903</v>
          </cell>
          <cell r="R12">
            <v>74.513709875436106</v>
          </cell>
          <cell r="S12"/>
        </row>
        <row r="13">
          <cell r="D13">
            <v>-0.1667811982421934</v>
          </cell>
          <cell r="E13">
            <v>-0.12140493042355915</v>
          </cell>
          <cell r="F13">
            <v>-2.3968758215418884E-2</v>
          </cell>
          <cell r="G13">
            <v>2.0477052454031641E-2</v>
          </cell>
          <cell r="H13">
            <v>5.6878933356815153E-2</v>
          </cell>
          <cell r="I13">
            <v>0.15693656334108952</v>
          </cell>
          <cell r="J13">
            <v>0.11527844296264855</v>
          </cell>
          <cell r="K13">
            <v>0.13440846445156573</v>
          </cell>
          <cell r="L13">
            <v>9.8953252910269462E-2</v>
          </cell>
          <cell r="M13">
            <v>9.3709666211783782E-2</v>
          </cell>
          <cell r="N13">
            <v>-0.14656833697020011</v>
          </cell>
          <cell r="O13">
            <v>-0.24086784185834098</v>
          </cell>
          <cell r="Q13"/>
        </row>
        <row r="14">
          <cell r="C14" t="str">
            <v>ADR ($)</v>
          </cell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</row>
        <row r="15">
          <cell r="C15"/>
          <cell r="D15" t="str">
            <v>January</v>
          </cell>
          <cell r="E15" t="str">
            <v>February</v>
          </cell>
          <cell r="F15" t="str">
            <v>March</v>
          </cell>
          <cell r="G15" t="str">
            <v>April</v>
          </cell>
          <cell r="H15" t="str">
            <v>May</v>
          </cell>
          <cell r="I15" t="str">
            <v>June</v>
          </cell>
          <cell r="J15" t="str">
            <v>July</v>
          </cell>
          <cell r="K15" t="str">
            <v>August</v>
          </cell>
          <cell r="L15" t="str">
            <v>September</v>
          </cell>
          <cell r="M15" t="str">
            <v>October</v>
          </cell>
          <cell r="N15" t="str">
            <v>November</v>
          </cell>
          <cell r="O15" t="str">
            <v>December</v>
          </cell>
          <cell r="P15"/>
          <cell r="Q15" t="str">
            <v>Total Year</v>
          </cell>
          <cell r="R15" t="str">
            <v>May YTD</v>
          </cell>
        </row>
        <row r="16">
          <cell r="C16">
            <v>2012</v>
          </cell>
          <cell r="D16">
            <v>130.38722389802399</v>
          </cell>
          <cell r="E16">
            <v>130.36571244773199</v>
          </cell>
          <cell r="F16">
            <v>144.20862267285801</v>
          </cell>
          <cell r="G16">
            <v>153.372838964458</v>
          </cell>
          <cell r="H16">
            <v>158.00921583148099</v>
          </cell>
          <cell r="I16">
            <v>161.321044424007</v>
          </cell>
          <cell r="J16">
            <v>155.101119340178</v>
          </cell>
          <cell r="K16">
            <v>164.52714389119501</v>
          </cell>
          <cell r="L16">
            <v>153.863742592438</v>
          </cell>
          <cell r="M16">
            <v>192.03001978047499</v>
          </cell>
          <cell r="N16">
            <v>146.057566137566</v>
          </cell>
          <cell r="O16">
            <v>129.38187121382001</v>
          </cell>
          <cell r="P16"/>
          <cell r="Q16">
            <v>153.266256745996</v>
          </cell>
          <cell r="R16">
            <v>144.22665039124701</v>
          </cell>
        </row>
        <row r="17">
          <cell r="C17">
            <v>2013</v>
          </cell>
          <cell r="D17">
            <v>144.93322483852899</v>
          </cell>
          <cell r="E17">
            <v>147.97096362476</v>
          </cell>
          <cell r="F17">
            <v>147.797067019964</v>
          </cell>
          <cell r="G17">
            <v>168.681462028586</v>
          </cell>
          <cell r="H17">
            <v>171.79827483132601</v>
          </cell>
          <cell r="I17">
            <v>173.56106065520501</v>
          </cell>
          <cell r="J17">
            <v>162.70707276354901</v>
          </cell>
          <cell r="K17">
            <v>161.584301099996</v>
          </cell>
          <cell r="L17">
            <v>172.71768152333101</v>
          </cell>
          <cell r="M17">
            <v>179.80063902804599</v>
          </cell>
          <cell r="N17">
            <v>157.19149041803101</v>
          </cell>
          <cell r="O17">
            <v>135.32488931233499</v>
          </cell>
          <cell r="P17"/>
          <cell r="Q17">
            <v>161.63118120402001</v>
          </cell>
          <cell r="R17">
            <v>157.087746023438</v>
          </cell>
        </row>
        <row r="18">
          <cell r="C18">
            <v>2014</v>
          </cell>
          <cell r="D18">
            <v>151.77062848339199</v>
          </cell>
          <cell r="E18">
            <v>151.60565459914599</v>
          </cell>
          <cell r="F18">
            <v>179.809182327728</v>
          </cell>
          <cell r="G18">
            <v>183.10170353419699</v>
          </cell>
          <cell r="H18">
            <v>173.94236051502099</v>
          </cell>
          <cell r="I18">
            <v>183.93259808783199</v>
          </cell>
          <cell r="J18">
            <v>184.085188471777</v>
          </cell>
          <cell r="K18">
            <v>178.897842394246</v>
          </cell>
          <cell r="L18">
            <v>194.505998041455</v>
          </cell>
          <cell r="M18">
            <v>205.242527852477</v>
          </cell>
          <cell r="N18">
            <v>166.62767104489299</v>
          </cell>
          <cell r="O18">
            <v>146.82262280797201</v>
          </cell>
          <cell r="P18"/>
          <cell r="Q18">
            <v>176.73243487432001</v>
          </cell>
          <cell r="R18">
            <v>169.10666535147101</v>
          </cell>
        </row>
        <row r="19">
          <cell r="C19">
            <v>2015</v>
          </cell>
          <cell r="D19">
            <v>168.83633477203901</v>
          </cell>
          <cell r="E19">
            <v>171.659101554183</v>
          </cell>
          <cell r="F19">
            <v>180.822542625913</v>
          </cell>
          <cell r="G19">
            <v>171.666881126291</v>
          </cell>
          <cell r="H19">
            <v>206.876805499689</v>
          </cell>
          <cell r="I19">
            <v>197.31576259066199</v>
          </cell>
          <cell r="J19">
            <v>193.933975336012</v>
          </cell>
          <cell r="K19">
            <v>195.88886175742101</v>
          </cell>
          <cell r="L19">
            <v>208.66806962476801</v>
          </cell>
          <cell r="M19">
            <v>209.69803629661101</v>
          </cell>
          <cell r="N19">
            <v>171.61163508889001</v>
          </cell>
          <cell r="O19">
            <v>146.65312499999999</v>
          </cell>
          <cell r="P19"/>
          <cell r="Q19">
            <v>186.83822900509901</v>
          </cell>
          <cell r="R19">
            <v>180.93466866342101</v>
          </cell>
        </row>
        <row r="20">
          <cell r="C20">
            <v>2016</v>
          </cell>
          <cell r="D20">
            <v>160.495054737636</v>
          </cell>
          <cell r="E20">
            <v>166.70353556726801</v>
          </cell>
          <cell r="F20">
            <v>161.80184316999501</v>
          </cell>
          <cell r="G20">
            <v>187.177143733701</v>
          </cell>
          <cell r="H20">
            <v>192.72292093744801</v>
          </cell>
          <cell r="I20">
            <v>210.28912912282499</v>
          </cell>
          <cell r="J20">
            <v>199.464526592184</v>
          </cell>
          <cell r="K20">
            <v>196.47773414439999</v>
          </cell>
          <cell r="L20">
            <v>202.32942329079</v>
          </cell>
          <cell r="M20">
            <v>209.504210974053</v>
          </cell>
          <cell r="N20">
            <v>167.86923501794999</v>
          </cell>
          <cell r="O20">
            <v>138.001449760231</v>
          </cell>
          <cell r="P20"/>
          <cell r="Q20">
            <v>185.58799000846</v>
          </cell>
          <cell r="R20">
            <v>175.16920521540399</v>
          </cell>
        </row>
        <row r="21">
          <cell r="C21">
            <v>2017</v>
          </cell>
          <cell r="D21">
            <v>156.517740104719</v>
          </cell>
          <cell r="E21">
            <v>157.75451220950799</v>
          </cell>
          <cell r="F21">
            <v>183.68033977869601</v>
          </cell>
          <cell r="G21">
            <v>181.43375551444399</v>
          </cell>
          <cell r="H21">
            <v>192.57352736063899</v>
          </cell>
          <cell r="I21">
            <v>206.19576682859099</v>
          </cell>
          <cell r="J21">
            <v>198.351571784773</v>
          </cell>
          <cell r="K21">
            <v>193.14451551764901</v>
          </cell>
          <cell r="L21">
            <v>204.97161228538201</v>
          </cell>
          <cell r="M21">
            <v>227.179343973535</v>
          </cell>
          <cell r="N21">
            <v>183.85224070287799</v>
          </cell>
          <cell r="O21">
            <v>132.98510161901399</v>
          </cell>
          <cell r="P21"/>
          <cell r="Q21">
            <v>188.28927917349401</v>
          </cell>
          <cell r="R21">
            <v>177.09584060762</v>
          </cell>
        </row>
        <row r="22">
          <cell r="C22">
            <v>2018</v>
          </cell>
          <cell r="D22">
            <v>157.86666286463799</v>
          </cell>
          <cell r="E22">
            <v>149.82410483573199</v>
          </cell>
          <cell r="F22">
            <v>163.74461113581501</v>
          </cell>
          <cell r="G22">
            <v>188.423638961877</v>
          </cell>
          <cell r="H22">
            <v>178.58825126105501</v>
          </cell>
          <cell r="I22"/>
          <cell r="J22"/>
          <cell r="K22"/>
          <cell r="L22"/>
          <cell r="M22"/>
          <cell r="N22"/>
          <cell r="O22"/>
          <cell r="P22"/>
          <cell r="Q22"/>
          <cell r="R22">
            <v>169.14274453130099</v>
          </cell>
        </row>
        <row r="23">
          <cell r="C23" t="str">
            <v>Avg</v>
          </cell>
          <cell r="D23">
            <v>153.78200720318901</v>
          </cell>
          <cell r="E23">
            <v>154.65353240051201</v>
          </cell>
          <cell r="F23">
            <v>167.01615731401699</v>
          </cell>
          <cell r="G23">
            <v>178.22862108083299</v>
          </cell>
          <cell r="H23">
            <v>183.631229250866</v>
          </cell>
          <cell r="I23">
            <v>192.22320947475001</v>
          </cell>
          <cell r="J23">
            <v>185.600592852235</v>
          </cell>
          <cell r="K23">
            <v>183.92028291852699</v>
          </cell>
          <cell r="L23">
            <v>192.62161033709799</v>
          </cell>
          <cell r="M23">
            <v>206.90698419821101</v>
          </cell>
          <cell r="N23">
            <v>167.973695900922</v>
          </cell>
          <cell r="O23">
            <v>137.914482857758</v>
          </cell>
          <cell r="P23"/>
          <cell r="Q23">
            <v>177.499262683208</v>
          </cell>
          <cell r="R23">
            <v>168.79489950023799</v>
          </cell>
          <cell r="S23"/>
        </row>
        <row r="24">
          <cell r="D24">
            <v>-0.13361889577168773</v>
          </cell>
          <cell r="E24">
            <v>-0.12870887426428324</v>
          </cell>
          <cell r="F24">
            <v>-5.9059993887978779E-2</v>
          </cell>
          <cell r="G24">
            <v>4.1090784637607403E-3</v>
          </cell>
          <cell r="H24">
            <v>3.4546434024359973E-2</v>
          </cell>
          <cell r="I24">
            <v>8.2952157484848632E-2</v>
          </cell>
          <cell r="J24">
            <v>4.5641486316964963E-2</v>
          </cell>
          <cell r="K24">
            <v>3.6174912155995331E-2</v>
          </cell>
          <cell r="L24">
            <v>8.5196678708911788E-2</v>
          </cell>
          <cell r="M24">
            <v>0.16567799251926174</v>
          </cell>
          <cell r="N24">
            <v>-5.3665387891141725E-2</v>
          </cell>
          <cell r="O24">
            <v>-0.2230137704633679</v>
          </cell>
          <cell r="Q24"/>
        </row>
        <row r="25"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Q25"/>
        </row>
        <row r="26">
          <cell r="C26" t="str">
            <v>Shared Rooms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Q26"/>
        </row>
        <row r="27"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Q27"/>
        </row>
        <row r="28">
          <cell r="C28"/>
          <cell r="D28" t="str">
            <v>January</v>
          </cell>
          <cell r="E28" t="str">
            <v>February</v>
          </cell>
          <cell r="F28" t="str">
            <v>March</v>
          </cell>
          <cell r="G28" t="str">
            <v>April</v>
          </cell>
          <cell r="H28" t="str">
            <v>May</v>
          </cell>
          <cell r="I28" t="str">
            <v>June</v>
          </cell>
          <cell r="J28" t="str">
            <v>July</v>
          </cell>
          <cell r="K28" t="str">
            <v>August</v>
          </cell>
          <cell r="L28" t="str">
            <v>September</v>
          </cell>
          <cell r="M28" t="str">
            <v>October</v>
          </cell>
          <cell r="N28" t="str">
            <v>November</v>
          </cell>
          <cell r="O28" t="str">
            <v>December</v>
          </cell>
          <cell r="P28"/>
          <cell r="Q28" t="str">
            <v>Total Year</v>
          </cell>
          <cell r="R28"/>
        </row>
        <row r="29">
          <cell r="C29">
            <v>2017</v>
          </cell>
          <cell r="D29">
            <v>218</v>
          </cell>
          <cell r="E29">
            <v>235</v>
          </cell>
          <cell r="F29">
            <v>240</v>
          </cell>
          <cell r="G29">
            <v>257</v>
          </cell>
          <cell r="H29">
            <v>287</v>
          </cell>
          <cell r="I29">
            <v>277</v>
          </cell>
          <cell r="J29">
            <v>295</v>
          </cell>
          <cell r="K29">
            <v>298</v>
          </cell>
          <cell r="L29">
            <v>311</v>
          </cell>
          <cell r="M29">
            <v>288</v>
          </cell>
          <cell r="N29">
            <v>285</v>
          </cell>
          <cell r="O29">
            <v>273</v>
          </cell>
          <cell r="Q29">
            <v>272</v>
          </cell>
        </row>
        <row r="30">
          <cell r="D30">
            <v>-0.19852941176470584</v>
          </cell>
          <cell r="E30">
            <v>-0.13602941176470584</v>
          </cell>
          <cell r="F30">
            <v>-0.11764705882352944</v>
          </cell>
          <cell r="G30">
            <v>-5.5147058823529438E-2</v>
          </cell>
          <cell r="H30">
            <v>5.5147058823529438E-2</v>
          </cell>
          <cell r="I30">
            <v>1.8382352941176405E-2</v>
          </cell>
          <cell r="J30">
            <v>8.4558823529411686E-2</v>
          </cell>
          <cell r="K30">
            <v>9.5588235294117752E-2</v>
          </cell>
          <cell r="L30">
            <v>0.14338235294117641</v>
          </cell>
          <cell r="M30">
            <v>5.8823529411764719E-2</v>
          </cell>
          <cell r="N30">
            <v>4.7794117647058876E-2</v>
          </cell>
          <cell r="O30">
            <v>3.6764705882352811E-3</v>
          </cell>
          <cell r="Q30"/>
        </row>
        <row r="31">
          <cell r="C31">
            <v>2017</v>
          </cell>
          <cell r="D31">
            <v>0.74</v>
          </cell>
          <cell r="E31">
            <v>0.93</v>
          </cell>
          <cell r="F31">
            <v>0.93</v>
          </cell>
          <cell r="G31">
            <v>0.96</v>
          </cell>
          <cell r="H31">
            <v>0.93</v>
          </cell>
          <cell r="I31">
            <v>0.97</v>
          </cell>
          <cell r="J31">
            <v>1</v>
          </cell>
          <cell r="K31">
            <v>0.97</v>
          </cell>
          <cell r="L31">
            <v>0.97</v>
          </cell>
          <cell r="M31">
            <v>0.93</v>
          </cell>
          <cell r="N31">
            <v>0.8</v>
          </cell>
          <cell r="O31">
            <v>0.86</v>
          </cell>
          <cell r="Q31">
            <v>0.91583333333333339</v>
          </cell>
        </row>
        <row r="32">
          <cell r="D32">
            <v>-0.19199272065514106</v>
          </cell>
          <cell r="E32">
            <v>1.5468607825295688E-2</v>
          </cell>
          <cell r="F32">
            <v>1.5468607825295688E-2</v>
          </cell>
          <cell r="G32">
            <v>4.8225659690627642E-2</v>
          </cell>
          <cell r="H32">
            <v>1.5468607825295688E-2</v>
          </cell>
          <cell r="I32">
            <v>5.9144676979071775E-2</v>
          </cell>
          <cell r="J32">
            <v>9.1901728844403952E-2</v>
          </cell>
          <cell r="K32">
            <v>5.9144676979071775E-2</v>
          </cell>
          <cell r="L32">
            <v>5.9144676979071775E-2</v>
          </cell>
          <cell r="M32">
            <v>1.5468607825295688E-2</v>
          </cell>
          <cell r="N32">
            <v>-0.12647861692447682</v>
          </cell>
          <cell r="O32">
            <v>-6.0964513193812575E-2</v>
          </cell>
          <cell r="Q32"/>
        </row>
        <row r="33">
          <cell r="C33"/>
          <cell r="Q33"/>
        </row>
        <row r="34">
          <cell r="Q34"/>
        </row>
        <row r="35">
          <cell r="Q35"/>
        </row>
        <row r="36">
          <cell r="C36"/>
          <cell r="D36" t="str">
            <v>Year 1 Build-Up</v>
          </cell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</row>
        <row r="37">
          <cell r="C37"/>
          <cell r="D37">
            <v>43831</v>
          </cell>
          <cell r="E37">
            <v>43890</v>
          </cell>
          <cell r="F37">
            <v>43921</v>
          </cell>
          <cell r="G37">
            <v>43951</v>
          </cell>
          <cell r="H37">
            <v>43982</v>
          </cell>
          <cell r="I37">
            <v>44012</v>
          </cell>
          <cell r="J37">
            <v>44043</v>
          </cell>
          <cell r="K37">
            <v>44074</v>
          </cell>
          <cell r="L37">
            <v>44104</v>
          </cell>
          <cell r="M37">
            <v>44135</v>
          </cell>
          <cell r="N37">
            <v>44165</v>
          </cell>
          <cell r="O37">
            <v>44196</v>
          </cell>
          <cell r="P37"/>
          <cell r="Q37"/>
          <cell r="AR37"/>
          <cell r="AS37"/>
          <cell r="AT37"/>
          <cell r="AU37"/>
          <cell r="AV37"/>
        </row>
        <row r="38">
          <cell r="C38" t="str">
            <v>ADR</v>
          </cell>
          <cell r="D38">
            <v>165.73690556400902</v>
          </cell>
          <cell r="E38">
            <v>166.67618247911994</v>
          </cell>
          <cell r="F38">
            <v>179.99986861819872</v>
          </cell>
          <cell r="G38">
            <v>192.08398094224515</v>
          </cell>
          <cell r="H38">
            <v>197.90658383552781</v>
          </cell>
          <cell r="I38">
            <v>207.16649818358405</v>
          </cell>
          <cell r="J38">
            <v>200.02904429210147</v>
          </cell>
          <cell r="K38">
            <v>198.2181083193822</v>
          </cell>
          <cell r="L38">
            <v>207.59587043135519</v>
          </cell>
          <cell r="M38">
            <v>222.99177858488559</v>
          </cell>
          <cell r="N38">
            <v>181.0318455395435</v>
          </cell>
          <cell r="O38">
            <v>148.63585172941728</v>
          </cell>
          <cell r="P38"/>
          <cell r="Q38"/>
        </row>
        <row r="39">
          <cell r="C39" t="str">
            <v>OCC</v>
          </cell>
          <cell r="D39">
            <v>0.64836005023731347</v>
          </cell>
          <cell r="E39">
            <v>0.68366909417679855</v>
          </cell>
          <cell r="F39">
            <v>0.75948798037394916</v>
          </cell>
          <cell r="G39">
            <v>0.79407299931217912</v>
          </cell>
          <cell r="H39">
            <v>0.82239872273689096</v>
          </cell>
          <cell r="I39">
            <v>0.90025746748241287</v>
          </cell>
          <cell r="J39">
            <v>0.8678416590964555</v>
          </cell>
          <cell r="K39">
            <v>0.88272747500390847</v>
          </cell>
          <cell r="L39">
            <v>0.85513839193521968</v>
          </cell>
          <cell r="M39">
            <v>0.85105815259342665</v>
          </cell>
          <cell r="N39">
            <v>0.66408846601730054</v>
          </cell>
          <cell r="O39">
            <v>0.59071034301090142</v>
          </cell>
          <cell r="P39"/>
          <cell r="Q39"/>
        </row>
        <row r="40">
          <cell r="C40" t="str">
            <v>RevPAR</v>
          </cell>
          <cell r="D40">
            <v>107.45718841765776</v>
          </cell>
          <cell r="E40">
            <v>113.95135469634671</v>
          </cell>
          <cell r="F40">
            <v>136.70773668441194</v>
          </cell>
          <cell r="G40">
            <v>152.52870286663205</v>
          </cell>
          <cell r="H40">
            <v>162.75812176755952</v>
          </cell>
          <cell r="I40">
            <v>186.50318700195328</v>
          </cell>
          <cell r="J40">
            <v>173.59353766593571</v>
          </cell>
          <cell r="K40">
            <v>174.97257025681947</v>
          </cell>
          <cell r="L40">
            <v>177.5231988130613</v>
          </cell>
          <cell r="M40">
            <v>189.77897112597518</v>
          </cell>
          <cell r="N40">
            <v>120.22116060463632</v>
          </cell>
          <cell r="O40">
            <v>87.80073495880157</v>
          </cell>
          <cell r="P40"/>
          <cell r="Q40"/>
        </row>
        <row r="41">
          <cell r="Q41"/>
        </row>
        <row r="42">
          <cell r="C42"/>
          <cell r="D42" t="str">
            <v>Year 2 Build-Up</v>
          </cell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</row>
        <row r="43">
          <cell r="C43"/>
          <cell r="D43">
            <v>44197</v>
          </cell>
          <cell r="E43">
            <v>44255</v>
          </cell>
          <cell r="F43">
            <v>44286</v>
          </cell>
          <cell r="G43">
            <v>44316</v>
          </cell>
          <cell r="H43">
            <v>44347</v>
          </cell>
          <cell r="I43">
            <v>44377</v>
          </cell>
          <cell r="J43">
            <v>44408</v>
          </cell>
          <cell r="K43">
            <v>44439</v>
          </cell>
          <cell r="L43">
            <v>44469</v>
          </cell>
          <cell r="M43">
            <v>44500</v>
          </cell>
          <cell r="N43">
            <v>44530</v>
          </cell>
          <cell r="O43">
            <v>44561</v>
          </cell>
          <cell r="P43"/>
          <cell r="Q43"/>
        </row>
        <row r="44">
          <cell r="C44" t="str">
            <v>ADR</v>
          </cell>
          <cell r="D44">
            <v>171.92060666125934</v>
          </cell>
          <cell r="E44">
            <v>172.89492832196163</v>
          </cell>
          <cell r="F44">
            <v>186.71572578526397</v>
          </cell>
          <cell r="G44">
            <v>199.25070050705585</v>
          </cell>
          <cell r="H44">
            <v>205.29054672208102</v>
          </cell>
          <cell r="I44">
            <v>214.89595166753713</v>
          </cell>
          <cell r="J44">
            <v>207.49219691017234</v>
          </cell>
          <cell r="K44">
            <v>205.61369429185021</v>
          </cell>
          <cell r="L44">
            <v>215.34134394193202</v>
          </cell>
          <cell r="M44">
            <v>231.3116787376045</v>
          </cell>
          <cell r="N44">
            <v>187.78620612139824</v>
          </cell>
          <cell r="O44">
            <v>154.18150661118383</v>
          </cell>
          <cell r="P44"/>
          <cell r="Q44"/>
        </row>
        <row r="45">
          <cell r="C45" t="str">
            <v>OCC</v>
          </cell>
          <cell r="D45">
            <v>0.65881240013810904</v>
          </cell>
          <cell r="E45">
            <v>0.69469066866473972</v>
          </cell>
          <cell r="F45">
            <v>0.77173184720906862</v>
          </cell>
          <cell r="G45">
            <v>0.80687441857381803</v>
          </cell>
          <cell r="H45">
            <v>0.83565678699434642</v>
          </cell>
          <cell r="I45">
            <v>0.91477070907940217</v>
          </cell>
          <cell r="J45">
            <v>0.88183231857037425</v>
          </cell>
          <cell r="K45">
            <v>0.89695811187366847</v>
          </cell>
          <cell r="L45">
            <v>0.86892425934459971</v>
          </cell>
          <cell r="M45">
            <v>0.86477824159887229</v>
          </cell>
          <cell r="N45">
            <v>0.67479437704521583</v>
          </cell>
          <cell r="O45">
            <v>0.60023330975277422</v>
          </cell>
          <cell r="P45"/>
          <cell r="Q45"/>
        </row>
        <row r="46">
          <cell r="C46" t="str">
            <v>RevPAR</v>
          </cell>
          <cell r="D46">
            <v>113.26342750770405</v>
          </cell>
          <cell r="E46">
            <v>120.10849336472577</v>
          </cell>
          <cell r="F46">
            <v>144.09447196324368</v>
          </cell>
          <cell r="G46">
            <v>160.77029312205664</v>
          </cell>
          <cell r="H46">
            <v>171.55243867408697</v>
          </cell>
          <cell r="I46">
            <v>196.58052208520587</v>
          </cell>
          <cell r="J46">
            <v>182.97332508655791</v>
          </cell>
          <cell r="K46">
            <v>184.42687100738766</v>
          </cell>
          <cell r="L46">
            <v>187.11531779101398</v>
          </cell>
          <cell r="M46">
            <v>200.03330679998888</v>
          </cell>
          <cell r="N46">
            <v>126.71707597737343</v>
          </cell>
          <cell r="O46">
            <v>92.544876015900115</v>
          </cell>
          <cell r="P46"/>
          <cell r="Q46"/>
        </row>
        <row r="47">
          <cell r="Q47"/>
        </row>
        <row r="48">
          <cell r="C48"/>
          <cell r="D48" t="str">
            <v>Year 3 Build-Up</v>
          </cell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</row>
        <row r="49">
          <cell r="C49"/>
          <cell r="D49">
            <v>44562</v>
          </cell>
          <cell r="E49">
            <v>44620</v>
          </cell>
          <cell r="F49">
            <v>44651</v>
          </cell>
          <cell r="G49">
            <v>44681</v>
          </cell>
          <cell r="H49">
            <v>44712</v>
          </cell>
          <cell r="I49">
            <v>44742</v>
          </cell>
          <cell r="J49">
            <v>44773</v>
          </cell>
          <cell r="K49">
            <v>44804</v>
          </cell>
          <cell r="L49">
            <v>44834</v>
          </cell>
          <cell r="M49">
            <v>44865</v>
          </cell>
          <cell r="N49">
            <v>44895</v>
          </cell>
          <cell r="O49">
            <v>44926</v>
          </cell>
          <cell r="P49"/>
          <cell r="Q49"/>
        </row>
        <row r="50">
          <cell r="C50" t="str">
            <v>ADR</v>
          </cell>
          <cell r="D50">
            <v>182.1585753725478</v>
          </cell>
          <cell r="E50">
            <v>183.19091843551664</v>
          </cell>
          <cell r="F50">
            <v>197.83475215225161</v>
          </cell>
          <cell r="G50">
            <v>211.11619166084682</v>
          </cell>
          <cell r="H50">
            <v>217.51571411114875</v>
          </cell>
          <cell r="I50">
            <v>227.69312631740169</v>
          </cell>
          <cell r="J50">
            <v>219.84847380482307</v>
          </cell>
          <cell r="K50">
            <v>217.85810530024131</v>
          </cell>
          <cell r="L50">
            <v>228.16504195195719</v>
          </cell>
          <cell r="M50">
            <v>245.08641915681017</v>
          </cell>
          <cell r="N50">
            <v>198.96898019379611</v>
          </cell>
          <cell r="O50">
            <v>163.36310194870379</v>
          </cell>
          <cell r="P50"/>
          <cell r="Q50"/>
        </row>
        <row r="51">
          <cell r="C51" t="str">
            <v>OCC</v>
          </cell>
          <cell r="D51">
            <v>0.67253004843009356</v>
          </cell>
          <cell r="E51">
            <v>0.70915536644891741</v>
          </cell>
          <cell r="F51">
            <v>0.78780067963164946</v>
          </cell>
          <cell r="G51">
            <v>0.82367498196253819</v>
          </cell>
          <cell r="H51">
            <v>0.85305665058889202</v>
          </cell>
          <cell r="I51">
            <v>0.9338178655268673</v>
          </cell>
          <cell r="J51">
            <v>0.90019363902535932</v>
          </cell>
          <cell r="K51">
            <v>0.91563437830208749</v>
          </cell>
          <cell r="L51">
            <v>0.8870168110020421</v>
          </cell>
          <cell r="M51">
            <v>0.88278446577790615</v>
          </cell>
          <cell r="N51">
            <v>0.6888447985791375</v>
          </cell>
          <cell r="O51">
            <v>0.61273123698455723</v>
          </cell>
          <cell r="P51"/>
          <cell r="Q51"/>
        </row>
        <row r="52">
          <cell r="C52" t="str">
            <v>RevPAR</v>
          </cell>
          <cell r="D52">
            <v>122.50711551725642</v>
          </cell>
          <cell r="E52">
            <v>129.91082289325254</v>
          </cell>
          <cell r="F52">
            <v>155.85435220030274</v>
          </cell>
          <cell r="G52">
            <v>173.89112535824776</v>
          </cell>
          <cell r="H52">
            <v>185.55322653010754</v>
          </cell>
          <cell r="I52">
            <v>212.62390921285541</v>
          </cell>
          <cell r="J52">
            <v>197.90619766853507</v>
          </cell>
          <cell r="K52">
            <v>199.47837080465715</v>
          </cell>
          <cell r="L52">
            <v>202.38622789437221</v>
          </cell>
          <cell r="M52">
            <v>216.35848360476464</v>
          </cell>
          <cell r="N52">
            <v>137.05874708509188</v>
          </cell>
          <cell r="O52">
            <v>100.09767553466361</v>
          </cell>
          <cell r="P52"/>
          <cell r="Q52"/>
        </row>
        <row r="53"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Summary"/>
      <sheetName val="Historical"/>
      <sheetName val="Pro Forma Assumptions"/>
      <sheetName val="Pro Forma"/>
      <sheetName val="CapEx Analysis"/>
      <sheetName val="STR"/>
      <sheetName val="Segmentation"/>
      <sheetName val="F&amp;B"/>
      <sheetName val="CompTx"/>
      <sheetName val="LIBOR Forward Curve"/>
      <sheetName val="Comp Hotel Stats"/>
      <sheetName val="Segmentation_Old"/>
      <sheetName val="Segmentation-Alternative"/>
      <sheetName val="BSREP_1"/>
      <sheetName val="BSREP_2"/>
      <sheetName val="Output&gt;&gt;"/>
      <sheetName val="S&amp;U"/>
      <sheetName val="Return"/>
      <sheetName val="Sensitivity"/>
      <sheetName val="CF Summary"/>
      <sheetName val="Log"/>
      <sheetName val="Prompt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">
          <cell r="R6">
            <v>43796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2">
          <cell r="B2" t="str">
            <v>BSREP Reporting Template - Monthly Cash Flows</v>
          </cell>
        </row>
        <row r="4">
          <cell r="C4" t="str">
            <v>For the period ending</v>
          </cell>
        </row>
        <row r="5">
          <cell r="B5" t="str">
            <v>Investment Hold Period Month</v>
          </cell>
          <cell r="C5">
            <v>0</v>
          </cell>
          <cell r="D5">
            <v>1</v>
          </cell>
          <cell r="E5">
            <v>1</v>
          </cell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  <cell r="L5">
            <v>1</v>
          </cell>
          <cell r="M5">
            <v>1</v>
          </cell>
          <cell r="N5">
            <v>1</v>
          </cell>
          <cell r="O5">
            <v>1</v>
          </cell>
          <cell r="P5">
            <v>2</v>
          </cell>
          <cell r="Q5">
            <v>2</v>
          </cell>
          <cell r="R5">
            <v>2</v>
          </cell>
          <cell r="S5">
            <v>2</v>
          </cell>
          <cell r="T5">
            <v>2</v>
          </cell>
          <cell r="U5">
            <v>2</v>
          </cell>
          <cell r="V5">
            <v>2</v>
          </cell>
          <cell r="W5">
            <v>2</v>
          </cell>
          <cell r="X5">
            <v>2</v>
          </cell>
          <cell r="Y5">
            <v>2</v>
          </cell>
          <cell r="Z5">
            <v>2</v>
          </cell>
          <cell r="AA5">
            <v>2</v>
          </cell>
          <cell r="AB5">
            <v>3</v>
          </cell>
          <cell r="AC5">
            <v>3</v>
          </cell>
          <cell r="AD5">
            <v>3</v>
          </cell>
          <cell r="AE5">
            <v>3</v>
          </cell>
          <cell r="AF5">
            <v>3</v>
          </cell>
          <cell r="AG5">
            <v>3</v>
          </cell>
          <cell r="AH5">
            <v>3</v>
          </cell>
          <cell r="AI5">
            <v>3</v>
          </cell>
          <cell r="AJ5">
            <v>3</v>
          </cell>
          <cell r="AK5">
            <v>3</v>
          </cell>
          <cell r="AL5">
            <v>3</v>
          </cell>
          <cell r="AM5">
            <v>3</v>
          </cell>
          <cell r="AN5">
            <v>4</v>
          </cell>
          <cell r="AO5">
            <v>4</v>
          </cell>
          <cell r="AP5">
            <v>4</v>
          </cell>
          <cell r="AQ5">
            <v>4</v>
          </cell>
          <cell r="AR5">
            <v>4</v>
          </cell>
        </row>
        <row r="6">
          <cell r="B6" t="str">
            <v>Investment Hold Period Year</v>
          </cell>
          <cell r="C6">
            <v>0</v>
          </cell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  <cell r="AE6">
            <v>28</v>
          </cell>
          <cell r="AF6">
            <v>29</v>
          </cell>
          <cell r="AG6">
            <v>30</v>
          </cell>
          <cell r="AH6">
            <v>31</v>
          </cell>
          <cell r="AI6">
            <v>32</v>
          </cell>
          <cell r="AJ6">
            <v>33</v>
          </cell>
          <cell r="AK6">
            <v>34</v>
          </cell>
          <cell r="AL6">
            <v>35</v>
          </cell>
          <cell r="AM6">
            <v>36</v>
          </cell>
          <cell r="AN6">
            <v>37</v>
          </cell>
          <cell r="AO6">
            <v>38</v>
          </cell>
          <cell r="AP6">
            <v>39</v>
          </cell>
          <cell r="AQ6">
            <v>40</v>
          </cell>
          <cell r="AR6">
            <v>41</v>
          </cell>
        </row>
        <row r="7">
          <cell r="B7" t="str">
            <v>(All cash flows in local currency)</v>
          </cell>
          <cell r="C7">
            <v>43862</v>
          </cell>
          <cell r="D7">
            <v>43891</v>
          </cell>
          <cell r="E7">
            <v>43922</v>
          </cell>
          <cell r="F7">
            <v>43952</v>
          </cell>
          <cell r="G7">
            <v>43983</v>
          </cell>
          <cell r="H7">
            <v>44013</v>
          </cell>
          <cell r="I7">
            <v>44044</v>
          </cell>
          <cell r="J7">
            <v>44075</v>
          </cell>
          <cell r="K7">
            <v>44105</v>
          </cell>
          <cell r="L7">
            <v>44136</v>
          </cell>
          <cell r="M7">
            <v>44166</v>
          </cell>
          <cell r="N7">
            <v>44197</v>
          </cell>
          <cell r="O7">
            <v>44228</v>
          </cell>
          <cell r="P7">
            <v>44256</v>
          </cell>
          <cell r="Q7">
            <v>44287</v>
          </cell>
          <cell r="R7">
            <v>44317</v>
          </cell>
          <cell r="S7">
            <v>44348</v>
          </cell>
          <cell r="T7">
            <v>44378</v>
          </cell>
          <cell r="U7">
            <v>44409</v>
          </cell>
          <cell r="V7">
            <v>44440</v>
          </cell>
          <cell r="W7">
            <v>44470</v>
          </cell>
          <cell r="X7">
            <v>44501</v>
          </cell>
          <cell r="Y7">
            <v>44531</v>
          </cell>
          <cell r="Z7">
            <v>44562</v>
          </cell>
          <cell r="AA7">
            <v>44593</v>
          </cell>
          <cell r="AB7">
            <v>44621</v>
          </cell>
          <cell r="AC7">
            <v>44652</v>
          </cell>
          <cell r="AD7">
            <v>44682</v>
          </cell>
          <cell r="AE7">
            <v>44713</v>
          </cell>
          <cell r="AF7">
            <v>44743</v>
          </cell>
          <cell r="AG7">
            <v>44774</v>
          </cell>
          <cell r="AH7">
            <v>44805</v>
          </cell>
          <cell r="AI7">
            <v>44835</v>
          </cell>
          <cell r="AJ7">
            <v>44866</v>
          </cell>
          <cell r="AK7">
            <v>44896</v>
          </cell>
          <cell r="AL7">
            <v>44927</v>
          </cell>
          <cell r="AM7">
            <v>44958</v>
          </cell>
          <cell r="AN7">
            <v>44986</v>
          </cell>
          <cell r="AO7">
            <v>45017</v>
          </cell>
          <cell r="AP7">
            <v>45047</v>
          </cell>
          <cell r="AQ7">
            <v>45078</v>
          </cell>
          <cell r="AR7">
            <v>45108</v>
          </cell>
        </row>
        <row r="8">
          <cell r="B8" t="str">
            <v>Gross Potential Rent</v>
          </cell>
          <cell r="C8">
            <v>727085.875</v>
          </cell>
          <cell r="D8">
            <v>728879.0649153816</v>
          </cell>
          <cell r="E8">
            <v>730676.67732084729</v>
          </cell>
          <cell r="F8">
            <v>732478.723123451</v>
          </cell>
          <cell r="G8">
            <v>734285.21325714607</v>
          </cell>
          <cell r="H8">
            <v>736096.1586828517</v>
          </cell>
          <cell r="I8">
            <v>737911.57038852014</v>
          </cell>
          <cell r="J8">
            <v>739731.4593892023</v>
          </cell>
          <cell r="K8">
            <v>741555.83672711602</v>
          </cell>
          <cell r="L8">
            <v>743384.7134717115</v>
          </cell>
          <cell r="M8">
            <v>745218.10071973933</v>
          </cell>
          <cell r="N8">
            <v>747056.009595318</v>
          </cell>
          <cell r="O8">
            <v>748898.45125000074</v>
          </cell>
          <cell r="P8">
            <v>750745.43686284369</v>
          </cell>
          <cell r="Q8">
            <v>752596.97764047352</v>
          </cell>
          <cell r="R8">
            <v>754453.08481715526</v>
          </cell>
          <cell r="S8">
            <v>756313.76965486107</v>
          </cell>
          <cell r="T8">
            <v>758179.0434433379</v>
          </cell>
          <cell r="U8">
            <v>760048.91750017647</v>
          </cell>
          <cell r="V8">
            <v>761923.40317087923</v>
          </cell>
          <cell r="W8">
            <v>763802.51182893047</v>
          </cell>
          <cell r="X8">
            <v>765686.25487586379</v>
          </cell>
          <cell r="Y8">
            <v>767574.64374133246</v>
          </cell>
          <cell r="Z8">
            <v>769467.68988317857</v>
          </cell>
          <cell r="AA8">
            <v>771365.40478750179</v>
          </cell>
          <cell r="AB8">
            <v>773267.79996872984</v>
          </cell>
          <cell r="AC8">
            <v>775174.8869696887</v>
          </cell>
          <cell r="AD8">
            <v>777086.67736167077</v>
          </cell>
          <cell r="AE8">
            <v>779003.18274450779</v>
          </cell>
          <cell r="AF8">
            <v>780924.41474663909</v>
          </cell>
          <cell r="AG8">
            <v>782850.38502518251</v>
          </cell>
          <cell r="AH8">
            <v>784781.10526600643</v>
          </cell>
          <cell r="AI8">
            <v>786716.58718379913</v>
          </cell>
          <cell r="AJ8">
            <v>788656.84252214059</v>
          </cell>
          <cell r="AK8">
            <v>790601.88305357331</v>
          </cell>
          <cell r="AL8">
            <v>792551.7205796747</v>
          </cell>
          <cell r="AM8">
            <v>794506.36693112762</v>
          </cell>
          <cell r="AN8">
            <v>796465.8339677928</v>
          </cell>
          <cell r="AO8">
            <v>798430.13357878022</v>
          </cell>
          <cell r="AP8">
            <v>800399.27768252196</v>
          </cell>
          <cell r="AQ8">
            <v>802373.27822684404</v>
          </cell>
          <cell r="AR8">
            <v>804352.14718903904</v>
          </cell>
        </row>
        <row r="9">
          <cell r="B9" t="str">
            <v>Economic Vacancy (vacancy, concessions, free rent, etc.)</v>
          </cell>
          <cell r="C9">
            <v>-727085.875</v>
          </cell>
          <cell r="D9">
            <v>-728879.0649153816</v>
          </cell>
          <cell r="E9">
            <v>-730676.67732084729</v>
          </cell>
          <cell r="F9">
            <v>-732478.723123451</v>
          </cell>
          <cell r="G9">
            <v>-734285.21325714607</v>
          </cell>
          <cell r="H9">
            <v>-736096.1586828517</v>
          </cell>
          <cell r="I9">
            <v>-737911.57038852014</v>
          </cell>
          <cell r="J9">
            <v>-739731.4593892023</v>
          </cell>
          <cell r="K9">
            <v>-741555.83672711602</v>
          </cell>
          <cell r="L9">
            <v>-743384.7134717115</v>
          </cell>
          <cell r="M9">
            <v>-745218.10071973933</v>
          </cell>
          <cell r="N9">
            <v>-747056.009595318</v>
          </cell>
          <cell r="O9">
            <v>-748898.45125000074</v>
          </cell>
          <cell r="P9">
            <v>-750745.43686284369</v>
          </cell>
          <cell r="Q9">
            <v>-752596.97764047352</v>
          </cell>
          <cell r="R9">
            <v>-754453.08481715526</v>
          </cell>
          <cell r="S9">
            <v>-756313.76965486107</v>
          </cell>
          <cell r="T9">
            <v>-754218.14284201618</v>
          </cell>
          <cell r="U9">
            <v>-670740.42875421699</v>
          </cell>
          <cell r="V9">
            <v>-586846.37001884659</v>
          </cell>
          <cell r="W9">
            <v>-502534.42075154348</v>
          </cell>
          <cell r="X9">
            <v>-417803.02997522027</v>
          </cell>
          <cell r="Y9">
            <v>-332650.64160434826</v>
          </cell>
          <cell r="Z9">
            <v>-240691.56017652189</v>
          </cell>
          <cell r="AA9">
            <v>-154676.74285000033</v>
          </cell>
          <cell r="AB9">
            <v>-70660.026660732794</v>
          </cell>
          <cell r="AC9">
            <v>-37639.708083609796</v>
          </cell>
          <cell r="AD9">
            <v>-37732.537757894737</v>
          </cell>
          <cell r="AE9">
            <v>-37825.59637519934</v>
          </cell>
          <cell r="AF9">
            <v>-37918.884500158856</v>
          </cell>
          <cell r="AG9">
            <v>-38012.402698801066</v>
          </cell>
          <cell r="AH9">
            <v>-38106.151538549755</v>
          </cell>
          <cell r="AI9">
            <v>-38200.131588228105</v>
          </cell>
          <cell r="AJ9">
            <v>-38294.343418062184</v>
          </cell>
          <cell r="AK9">
            <v>-38388.787599684372</v>
          </cell>
          <cell r="AL9">
            <v>-38483.464706136845</v>
          </cell>
          <cell r="AM9">
            <v>-38578.375311875112</v>
          </cell>
          <cell r="AN9">
            <v>-38673.519992771377</v>
          </cell>
          <cell r="AO9">
            <v>-38768.899326118139</v>
          </cell>
          <cell r="AP9">
            <v>-38864.513890631628</v>
          </cell>
          <cell r="AQ9">
            <v>-38960.364266455363</v>
          </cell>
          <cell r="AR9">
            <v>-39056.451035163664</v>
          </cell>
        </row>
        <row r="10">
          <cell r="B10" t="str">
            <v>Net Rental Revenue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3960.9006013217149</v>
          </cell>
          <cell r="U10">
            <v>89308.488745959476</v>
          </cell>
          <cell r="V10">
            <v>175077.03315203264</v>
          </cell>
          <cell r="W10">
            <v>261268.09107738698</v>
          </cell>
          <cell r="X10">
            <v>347883.22490064352</v>
          </cell>
          <cell r="Y10">
            <v>434924.0021369842</v>
          </cell>
          <cell r="Z10">
            <v>528776.12970665668</v>
          </cell>
          <cell r="AA10">
            <v>616688.66193750151</v>
          </cell>
          <cell r="AB10">
            <v>702607.77330799703</v>
          </cell>
          <cell r="AC10">
            <v>737535.17888607888</v>
          </cell>
          <cell r="AD10">
            <v>739354.13960377604</v>
          </cell>
          <cell r="AE10">
            <v>741177.58636930841</v>
          </cell>
          <cell r="AF10">
            <v>743005.53024648025</v>
          </cell>
          <cell r="AG10">
            <v>744837.98232638149</v>
          </cell>
          <cell r="AH10">
            <v>746674.95372745662</v>
          </cell>
          <cell r="AI10">
            <v>748516.45559557108</v>
          </cell>
          <cell r="AJ10">
            <v>750362.49910407839</v>
          </cell>
          <cell r="AK10">
            <v>752213.09545388899</v>
          </cell>
          <cell r="AL10">
            <v>754068.25587353786</v>
          </cell>
          <cell r="AM10">
            <v>755927.99161925248</v>
          </cell>
          <cell r="AN10">
            <v>757792.31397502148</v>
          </cell>
          <cell r="AO10">
            <v>759661.23425266205</v>
          </cell>
          <cell r="AP10">
            <v>761534.76379189035</v>
          </cell>
          <cell r="AQ10">
            <v>763412.91396038863</v>
          </cell>
          <cell r="AR10">
            <v>765295.69615387532</v>
          </cell>
        </row>
        <row r="11">
          <cell r="B11" t="str">
            <v>Other Income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</row>
        <row r="12">
          <cell r="B12" t="str">
            <v>Total Revenue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3960.9006013217149</v>
          </cell>
          <cell r="U12">
            <v>89308.488745959476</v>
          </cell>
          <cell r="V12">
            <v>175077.03315203264</v>
          </cell>
          <cell r="W12">
            <v>261268.09107738698</v>
          </cell>
          <cell r="X12">
            <v>347883.22490064352</v>
          </cell>
          <cell r="Y12">
            <v>434924.0021369842</v>
          </cell>
          <cell r="Z12">
            <v>528776.12970665668</v>
          </cell>
          <cell r="AA12">
            <v>616688.66193750151</v>
          </cell>
          <cell r="AB12">
            <v>702607.77330799703</v>
          </cell>
          <cell r="AC12">
            <v>737535.17888607888</v>
          </cell>
          <cell r="AD12">
            <v>739354.13960377604</v>
          </cell>
          <cell r="AE12">
            <v>741177.58636930841</v>
          </cell>
          <cell r="AF12">
            <v>743005.53024648025</v>
          </cell>
          <cell r="AG12">
            <v>744837.98232638149</v>
          </cell>
          <cell r="AH12">
            <v>746674.95372745662</v>
          </cell>
          <cell r="AI12">
            <v>748516.45559557108</v>
          </cell>
          <cell r="AJ12">
            <v>750362.49910407839</v>
          </cell>
          <cell r="AK12">
            <v>752213.09545388899</v>
          </cell>
          <cell r="AL12">
            <v>754068.25587353786</v>
          </cell>
          <cell r="AM12">
            <v>755927.99161925248</v>
          </cell>
          <cell r="AN12">
            <v>757792.31397502148</v>
          </cell>
          <cell r="AO12">
            <v>759661.23425266205</v>
          </cell>
          <cell r="AP12">
            <v>761534.76379189035</v>
          </cell>
          <cell r="AQ12">
            <v>763412.91396038863</v>
          </cell>
          <cell r="AR12">
            <v>765295.69615387532</v>
          </cell>
        </row>
        <row r="13">
          <cell r="B13" t="str">
            <v>Management Fee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-128.72926954295667</v>
          </cell>
          <cell r="U13">
            <v>-2902.5258842436829</v>
          </cell>
          <cell r="V13">
            <v>-5690.0035774410599</v>
          </cell>
          <cell r="W13">
            <v>-8491.2129600150784</v>
          </cell>
          <cell r="X13">
            <v>-11306.204809270914</v>
          </cell>
          <cell r="Y13">
            <v>-14135.030069451985</v>
          </cell>
          <cell r="Z13">
            <v>-16977.739852254555</v>
          </cell>
          <cell r="AA13">
            <v>-19834.385437343801</v>
          </cell>
          <cell r="AB13">
            <v>-22626.243582450832</v>
          </cell>
          <cell r="AC13">
            <v>-23760.870024171083</v>
          </cell>
          <cell r="AD13">
            <v>-23819.470739675326</v>
          </cell>
          <cell r="AE13">
            <v>-23878.215980352859</v>
          </cell>
          <cell r="AF13">
            <v>-23937.106102641748</v>
          </cell>
          <cell r="AG13">
            <v>-23996.141463859116</v>
          </cell>
          <cell r="AH13">
            <v>-24055.322422203353</v>
          </cell>
          <cell r="AI13">
            <v>-24114.649336756251</v>
          </cell>
          <cell r="AJ13">
            <v>-24174.122567485203</v>
          </cell>
          <cell r="AK13">
            <v>-24233.742475245348</v>
          </cell>
          <cell r="AL13">
            <v>-24293.509421781841</v>
          </cell>
          <cell r="AM13">
            <v>-24353.423769731955</v>
          </cell>
          <cell r="AN13">
            <v>-24413.485882627352</v>
          </cell>
          <cell r="AO13">
            <v>-24473.696124896236</v>
          </cell>
          <cell r="AP13">
            <v>-24534.054861865618</v>
          </cell>
          <cell r="AQ13">
            <v>-24594.562459763474</v>
          </cell>
          <cell r="AR13">
            <v>-24655.219285721018</v>
          </cell>
        </row>
        <row r="14">
          <cell r="B14" t="str">
            <v>Operating Expenses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-78333.449444856407</v>
          </cell>
          <cell r="U14">
            <v>-78494.803525164811</v>
          </cell>
          <cell r="V14">
            <v>-78656.489968460141</v>
          </cell>
          <cell r="W14">
            <v>-78818.509459355686</v>
          </cell>
          <cell r="X14">
            <v>-78980.862683875006</v>
          </cell>
          <cell r="Y14">
            <v>-79143.550329454723</v>
          </cell>
          <cell r="Z14">
            <v>-158613.14616989493</v>
          </cell>
          <cell r="AA14">
            <v>-158939.86328124953</v>
          </cell>
          <cell r="AB14">
            <v>-159267.25337636011</v>
          </cell>
          <cell r="AC14">
            <v>-159595.31784146297</v>
          </cell>
          <cell r="AD14">
            <v>-159924.05806564991</v>
          </cell>
          <cell r="AE14">
            <v>-160253.47544087394</v>
          </cell>
          <cell r="AF14">
            <v>-160583.57136195543</v>
          </cell>
          <cell r="AG14">
            <v>-160914.34722658765</v>
          </cell>
          <cell r="AH14">
            <v>-161245.80443534305</v>
          </cell>
          <cell r="AI14">
            <v>-161577.94439167893</v>
          </cell>
          <cell r="AJ14">
            <v>-161910.76850194353</v>
          </cell>
          <cell r="AK14">
            <v>-162244.27817538194</v>
          </cell>
          <cell r="AL14">
            <v>-162578.47482414206</v>
          </cell>
          <cell r="AM14">
            <v>-162913.35986328052</v>
          </cell>
          <cell r="AN14">
            <v>-163248.93471076884</v>
          </cell>
          <cell r="AO14">
            <v>-163585.20078749929</v>
          </cell>
          <cell r="AP14">
            <v>-163922.15951729089</v>
          </cell>
          <cell r="AQ14">
            <v>-164259.81232689554</v>
          </cell>
          <cell r="AR14">
            <v>-164598.16064600405</v>
          </cell>
        </row>
        <row r="15">
          <cell r="B15" t="str">
            <v>Property Taxes</v>
          </cell>
          <cell r="C15">
            <v>-5000</v>
          </cell>
          <cell r="D15">
            <v>-5000</v>
          </cell>
          <cell r="E15">
            <v>-5000</v>
          </cell>
          <cell r="F15">
            <v>-5000</v>
          </cell>
          <cell r="G15">
            <v>-5000</v>
          </cell>
          <cell r="H15">
            <v>-5000</v>
          </cell>
          <cell r="I15">
            <v>-5000</v>
          </cell>
          <cell r="J15">
            <v>-5000</v>
          </cell>
          <cell r="K15">
            <v>-5000</v>
          </cell>
          <cell r="L15">
            <v>-5000</v>
          </cell>
          <cell r="M15">
            <v>-5000</v>
          </cell>
          <cell r="N15">
            <v>-5000</v>
          </cell>
          <cell r="O15">
            <v>-5000</v>
          </cell>
          <cell r="P15">
            <v>-5000</v>
          </cell>
          <cell r="Q15">
            <v>-5000</v>
          </cell>
          <cell r="R15">
            <v>-5000</v>
          </cell>
          <cell r="S15">
            <v>-5000</v>
          </cell>
          <cell r="T15">
            <v>-5000</v>
          </cell>
          <cell r="U15">
            <v>-5000</v>
          </cell>
          <cell r="V15">
            <v>-5000</v>
          </cell>
          <cell r="W15">
            <v>-5000</v>
          </cell>
          <cell r="X15">
            <v>-5000</v>
          </cell>
          <cell r="Y15">
            <v>-5000</v>
          </cell>
          <cell r="Z15">
            <v>-5000</v>
          </cell>
          <cell r="AA15">
            <v>-89419.855980937718</v>
          </cell>
          <cell r="AB15">
            <v>-101878.12712965957</v>
          </cell>
          <cell r="AC15">
            <v>-106942.60093848145</v>
          </cell>
          <cell r="AD15">
            <v>-107206.35024254752</v>
          </cell>
          <cell r="AE15">
            <v>-107470.75002354971</v>
          </cell>
          <cell r="AF15">
            <v>-107735.80188573962</v>
          </cell>
          <cell r="AG15">
            <v>-108001.50743732532</v>
          </cell>
          <cell r="AH15">
            <v>-108267.86829048122</v>
          </cell>
          <cell r="AI15">
            <v>-108534.88606135779</v>
          </cell>
          <cell r="AJ15">
            <v>-108802.56237009136</v>
          </cell>
          <cell r="AK15">
            <v>-109070.89884081388</v>
          </cell>
          <cell r="AL15">
            <v>-109339.89710166298</v>
          </cell>
          <cell r="AM15">
            <v>-109609.5587847916</v>
          </cell>
          <cell r="AN15">
            <v>-109879.8855263781</v>
          </cell>
          <cell r="AO15">
            <v>-110150.878966636</v>
          </cell>
          <cell r="AP15">
            <v>-110422.5407498241</v>
          </cell>
          <cell r="AQ15">
            <v>-110694.87252425634</v>
          </cell>
          <cell r="AR15">
            <v>-110967.87594231192</v>
          </cell>
        </row>
        <row r="16">
          <cell r="B16" t="str">
            <v>Capital Reserves above NOI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</row>
        <row r="17">
          <cell r="B17" t="str">
            <v>NOI</v>
          </cell>
          <cell r="C17">
            <v>-5000</v>
          </cell>
          <cell r="D17">
            <v>-5000</v>
          </cell>
          <cell r="E17">
            <v>-5000</v>
          </cell>
          <cell r="F17">
            <v>-5000</v>
          </cell>
          <cell r="G17">
            <v>-5000</v>
          </cell>
          <cell r="H17">
            <v>-5000</v>
          </cell>
          <cell r="I17">
            <v>-5000</v>
          </cell>
          <cell r="J17">
            <v>-5000</v>
          </cell>
          <cell r="K17">
            <v>-5000</v>
          </cell>
          <cell r="L17">
            <v>-5000</v>
          </cell>
          <cell r="M17">
            <v>-5000</v>
          </cell>
          <cell r="N17">
            <v>-5000</v>
          </cell>
          <cell r="O17">
            <v>-5000</v>
          </cell>
          <cell r="P17">
            <v>-5000</v>
          </cell>
          <cell r="Q17">
            <v>-5000</v>
          </cell>
          <cell r="R17">
            <v>-5000</v>
          </cell>
          <cell r="S17">
            <v>-5000</v>
          </cell>
          <cell r="T17">
            <v>-79501.278113077657</v>
          </cell>
          <cell r="U17">
            <v>2911.1593365509761</v>
          </cell>
          <cell r="V17">
            <v>85730.539606131439</v>
          </cell>
          <cell r="W17">
            <v>168958.3686580162</v>
          </cell>
          <cell r="X17">
            <v>252596.15740749758</v>
          </cell>
          <cell r="Y17">
            <v>336645.42173807748</v>
          </cell>
          <cell r="Z17">
            <v>348185.24368450721</v>
          </cell>
          <cell r="AA17">
            <v>348494.55723797041</v>
          </cell>
          <cell r="AB17">
            <v>418836.14921952656</v>
          </cell>
          <cell r="AC17">
            <v>447236.39008196333</v>
          </cell>
          <cell r="AD17">
            <v>448404.26055590325</v>
          </cell>
          <cell r="AE17">
            <v>449575.14492453187</v>
          </cell>
          <cell r="AF17">
            <v>450749.05089614337</v>
          </cell>
          <cell r="AG17">
            <v>451925.98619860946</v>
          </cell>
          <cell r="AH17">
            <v>453105.95857942902</v>
          </cell>
          <cell r="AI17">
            <v>454288.97580577817</v>
          </cell>
          <cell r="AJ17">
            <v>455475.0456645583</v>
          </cell>
          <cell r="AK17">
            <v>456664.17596244777</v>
          </cell>
          <cell r="AL17">
            <v>457856.37452595093</v>
          </cell>
          <cell r="AM17">
            <v>459051.64920144831</v>
          </cell>
          <cell r="AN17">
            <v>460250.00785524718</v>
          </cell>
          <cell r="AO17">
            <v>461451.45837363042</v>
          </cell>
          <cell r="AP17">
            <v>462656.00866290979</v>
          </cell>
          <cell r="AQ17">
            <v>463863.66664947325</v>
          </cell>
          <cell r="AR17">
            <v>465074.44027983828</v>
          </cell>
        </row>
        <row r="18">
          <cell r="B18" t="str">
            <v>Plus: Operating Deficit Reserve</v>
          </cell>
          <cell r="C18">
            <v>5000</v>
          </cell>
          <cell r="D18">
            <v>5000</v>
          </cell>
          <cell r="E18">
            <v>5000</v>
          </cell>
          <cell r="F18">
            <v>5000</v>
          </cell>
          <cell r="G18">
            <v>5000</v>
          </cell>
          <cell r="H18">
            <v>5000</v>
          </cell>
          <cell r="I18">
            <v>5000</v>
          </cell>
          <cell r="J18">
            <v>5000</v>
          </cell>
          <cell r="K18">
            <v>5000</v>
          </cell>
          <cell r="L18">
            <v>5000</v>
          </cell>
          <cell r="M18">
            <v>5000</v>
          </cell>
          <cell r="N18">
            <v>5000</v>
          </cell>
          <cell r="O18">
            <v>5000</v>
          </cell>
          <cell r="P18">
            <v>5000</v>
          </cell>
          <cell r="Q18">
            <v>5000</v>
          </cell>
          <cell r="R18">
            <v>5000</v>
          </cell>
          <cell r="S18">
            <v>5000</v>
          </cell>
          <cell r="T18">
            <v>79501.278113077613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19">
          <cell r="B19" t="str">
            <v>NOI Available for Debt Service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2911.1593365509761</v>
          </cell>
          <cell r="V19">
            <v>85730.539606131439</v>
          </cell>
          <cell r="W19">
            <v>168958.3686580162</v>
          </cell>
          <cell r="X19">
            <v>252596.15740749758</v>
          </cell>
          <cell r="Y19">
            <v>336645.42173807748</v>
          </cell>
          <cell r="Z19">
            <v>348185.24368450721</v>
          </cell>
          <cell r="AA19">
            <v>348494.55723797041</v>
          </cell>
          <cell r="AB19">
            <v>418836.14921952656</v>
          </cell>
          <cell r="AC19">
            <v>447236.39008196333</v>
          </cell>
          <cell r="AD19">
            <v>448404.26055590325</v>
          </cell>
          <cell r="AE19">
            <v>449575.14492453187</v>
          </cell>
          <cell r="AF19">
            <v>450749.05089614337</v>
          </cell>
          <cell r="AG19">
            <v>451925.98619860946</v>
          </cell>
          <cell r="AH19">
            <v>453105.95857942902</v>
          </cell>
          <cell r="AI19">
            <v>454288.97580577817</v>
          </cell>
          <cell r="AJ19">
            <v>455475.0456645583</v>
          </cell>
          <cell r="AK19">
            <v>456664.17596244777</v>
          </cell>
          <cell r="AL19">
            <v>457856.37452595093</v>
          </cell>
          <cell r="AM19">
            <v>459051.64920144831</v>
          </cell>
          <cell r="AN19">
            <v>460250.00785524718</v>
          </cell>
          <cell r="AO19">
            <v>461451.45837363042</v>
          </cell>
          <cell r="AP19">
            <v>462656.00866290979</v>
          </cell>
          <cell r="AQ19">
            <v>463863.66664947325</v>
          </cell>
          <cell r="AR19">
            <v>465074.44027983828</v>
          </cell>
        </row>
        <row r="20">
          <cell r="B20" t="str">
            <v>Capital Reserves below NOI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</row>
        <row r="21">
          <cell r="B21" t="str">
            <v>Capital Improvements</v>
          </cell>
          <cell r="C21">
            <v>-15572386.93950122</v>
          </cell>
          <cell r="D21">
            <v>-2249456.6267093462</v>
          </cell>
          <cell r="E21">
            <v>-1504264.1267093457</v>
          </cell>
          <cell r="F21">
            <v>-2261173.5180799053</v>
          </cell>
          <cell r="G21">
            <v>-2318496.0180799053</v>
          </cell>
          <cell r="H21">
            <v>-3273150.0704656956</v>
          </cell>
          <cell r="I21">
            <v>-3159767.0273184925</v>
          </cell>
          <cell r="J21">
            <v>-3996170.7445773743</v>
          </cell>
          <cell r="K21">
            <v>-3611316.892496157</v>
          </cell>
          <cell r="L21">
            <v>-3766880.7445773738</v>
          </cell>
          <cell r="M21">
            <v>-4314328.5835621441</v>
          </cell>
          <cell r="N21">
            <v>-4569395.7445773734</v>
          </cell>
          <cell r="O21">
            <v>-4290894.800821024</v>
          </cell>
          <cell r="P21">
            <v>-4336500.4094504649</v>
          </cell>
          <cell r="Q21">
            <v>-3762013.4525976675</v>
          </cell>
          <cell r="R21">
            <v>-2833136.5612271079</v>
          </cell>
          <cell r="S21">
            <v>-2596816.4264047723</v>
          </cell>
          <cell r="T21">
            <v>-2729721.6259391643</v>
          </cell>
          <cell r="U21">
            <v>-1847705.3478260869</v>
          </cell>
          <cell r="V21">
            <v>-1618415.3478260869</v>
          </cell>
          <cell r="W21">
            <v>-1331802.8478260869</v>
          </cell>
          <cell r="X21">
            <v>-930545.34782608692</v>
          </cell>
          <cell r="Y21">
            <v>-1045190.3478260869</v>
          </cell>
          <cell r="Z21">
            <v>-1750000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</row>
        <row r="22">
          <cell r="B22" t="str">
            <v>Tenant Improvements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</row>
        <row r="23">
          <cell r="B23" t="str">
            <v>Leasing Commissions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</row>
        <row r="24">
          <cell r="B24" t="str">
            <v>Net Cash Flow After Capital Improvements</v>
          </cell>
          <cell r="C24">
            <v>-15572386.93950122</v>
          </cell>
          <cell r="D24">
            <v>-2249456.6267093462</v>
          </cell>
          <cell r="E24">
            <v>-1504264.1267093457</v>
          </cell>
          <cell r="F24">
            <v>-2261173.5180799053</v>
          </cell>
          <cell r="G24">
            <v>-2318496.0180799053</v>
          </cell>
          <cell r="H24">
            <v>-3273150.0704656956</v>
          </cell>
          <cell r="I24">
            <v>-3159767.0273184925</v>
          </cell>
          <cell r="J24">
            <v>-3996170.7445773743</v>
          </cell>
          <cell r="K24">
            <v>-3611316.892496157</v>
          </cell>
          <cell r="L24">
            <v>-3766880.7445773738</v>
          </cell>
          <cell r="M24">
            <v>-4314328.5835621441</v>
          </cell>
          <cell r="N24">
            <v>-4569395.7445773734</v>
          </cell>
          <cell r="O24">
            <v>-4290894.800821024</v>
          </cell>
          <cell r="P24">
            <v>-4336500.4094504649</v>
          </cell>
          <cell r="Q24">
            <v>-3762013.4525976675</v>
          </cell>
          <cell r="R24">
            <v>-2833136.5612271079</v>
          </cell>
          <cell r="S24">
            <v>-2596816.4264047723</v>
          </cell>
          <cell r="T24">
            <v>-2729721.6259391643</v>
          </cell>
          <cell r="U24">
            <v>-1844794.1884895358</v>
          </cell>
          <cell r="V24">
            <v>-1532684.8082199555</v>
          </cell>
          <cell r="W24">
            <v>-1162844.4791680707</v>
          </cell>
          <cell r="X24">
            <v>-677949.19041858939</v>
          </cell>
          <cell r="Y24">
            <v>-708544.9260880095</v>
          </cell>
          <cell r="Z24">
            <v>-1401814.7563154928</v>
          </cell>
          <cell r="AA24">
            <v>348494.55723797041</v>
          </cell>
          <cell r="AB24">
            <v>418836.14921952656</v>
          </cell>
          <cell r="AC24">
            <v>447236.39008196333</v>
          </cell>
          <cell r="AD24">
            <v>448404.26055590325</v>
          </cell>
          <cell r="AE24">
            <v>449575.14492453187</v>
          </cell>
          <cell r="AF24">
            <v>450749.05089614337</v>
          </cell>
          <cell r="AG24">
            <v>451925.98619860946</v>
          </cell>
          <cell r="AH24">
            <v>453105.95857942902</v>
          </cell>
          <cell r="AI24">
            <v>454288.97580577817</v>
          </cell>
          <cell r="AJ24">
            <v>455475.0456645583</v>
          </cell>
          <cell r="AK24">
            <v>456664.17596244777</v>
          </cell>
          <cell r="AL24">
            <v>457856.37452595093</v>
          </cell>
          <cell r="AM24">
            <v>459051.64920144831</v>
          </cell>
          <cell r="AN24">
            <v>460250.00785524718</v>
          </cell>
          <cell r="AO24">
            <v>461451.45837363042</v>
          </cell>
          <cell r="AP24">
            <v>462656.00866290979</v>
          </cell>
          <cell r="AQ24">
            <v>463863.66664947325</v>
          </cell>
          <cell r="AR24">
            <v>465074.44027983828</v>
          </cell>
        </row>
        <row r="25">
          <cell r="B25" t="str">
            <v>Corporate Overhead G&amp;A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</row>
        <row r="26">
          <cell r="B26" t="str">
            <v>Net Cash Flow From Operations</v>
          </cell>
          <cell r="C26">
            <v>-15572386.93950122</v>
          </cell>
          <cell r="D26">
            <v>-2249456.6267093462</v>
          </cell>
          <cell r="E26">
            <v>-1504264.1267093457</v>
          </cell>
          <cell r="F26">
            <v>-2261173.5180799053</v>
          </cell>
          <cell r="G26">
            <v>-2318496.0180799053</v>
          </cell>
          <cell r="H26">
            <v>-3273150.0704656956</v>
          </cell>
          <cell r="I26">
            <v>-3159767.0273184925</v>
          </cell>
          <cell r="J26">
            <v>-3996170.7445773743</v>
          </cell>
          <cell r="K26">
            <v>-3611316.892496157</v>
          </cell>
          <cell r="L26">
            <v>-3766880.7445773738</v>
          </cell>
          <cell r="M26">
            <v>-4314328.5835621441</v>
          </cell>
          <cell r="N26">
            <v>-4569395.7445773734</v>
          </cell>
          <cell r="O26">
            <v>-4290894.800821024</v>
          </cell>
          <cell r="P26">
            <v>-4336500.4094504649</v>
          </cell>
          <cell r="Q26">
            <v>-3762013.4525976675</v>
          </cell>
          <cell r="R26">
            <v>-2833136.5612271079</v>
          </cell>
          <cell r="S26">
            <v>-2596816.4264047723</v>
          </cell>
          <cell r="T26">
            <v>-2729721.6259391643</v>
          </cell>
          <cell r="U26">
            <v>-1844794.1884895358</v>
          </cell>
          <cell r="V26">
            <v>-1532684.8082199555</v>
          </cell>
          <cell r="W26">
            <v>-1162844.4791680707</v>
          </cell>
          <cell r="X26">
            <v>-677949.19041858939</v>
          </cell>
          <cell r="Y26">
            <v>-708544.9260880095</v>
          </cell>
          <cell r="Z26">
            <v>-1401814.7563154928</v>
          </cell>
          <cell r="AA26">
            <v>348494.55723797041</v>
          </cell>
          <cell r="AB26">
            <v>418836.14921952656</v>
          </cell>
          <cell r="AC26">
            <v>447236.39008196333</v>
          </cell>
          <cell r="AD26">
            <v>448404.26055590325</v>
          </cell>
          <cell r="AE26">
            <v>449575.14492453187</v>
          </cell>
          <cell r="AF26">
            <v>450749.05089614337</v>
          </cell>
          <cell r="AG26">
            <v>451925.98619860946</v>
          </cell>
          <cell r="AH26">
            <v>453105.95857942902</v>
          </cell>
          <cell r="AI26">
            <v>454288.97580577817</v>
          </cell>
          <cell r="AJ26">
            <v>455475.0456645583</v>
          </cell>
          <cell r="AK26">
            <v>456664.17596244777</v>
          </cell>
          <cell r="AL26">
            <v>457856.37452595093</v>
          </cell>
          <cell r="AM26">
            <v>459051.64920144831</v>
          </cell>
          <cell r="AN26">
            <v>460250.00785524718</v>
          </cell>
          <cell r="AO26">
            <v>461451.45837363042</v>
          </cell>
          <cell r="AP26">
            <v>462656.00866290979</v>
          </cell>
          <cell r="AQ26">
            <v>463863.66664947325</v>
          </cell>
          <cell r="AR26">
            <v>465074.44027983828</v>
          </cell>
        </row>
        <row r="27">
          <cell r="B27" t="str">
            <v>Asset Purchase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</row>
        <row r="28">
          <cell r="B28" t="str">
            <v>Closing Costs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</row>
        <row r="29">
          <cell r="B29" t="str">
            <v>Working Capital and Reserves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</row>
        <row r="30">
          <cell r="B30" t="str">
            <v>Asset Sale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116609502.47730044</v>
          </cell>
        </row>
        <row r="31">
          <cell r="B31" t="str">
            <v>Exit Costs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-2040666.2933527578</v>
          </cell>
        </row>
        <row r="32">
          <cell r="B32" t="str">
            <v>Unlevered Free Cash Flow</v>
          </cell>
          <cell r="C32">
            <v>-15572386.93950122</v>
          </cell>
          <cell r="D32">
            <v>-2249456.6267093462</v>
          </cell>
          <cell r="E32">
            <v>-1504264.1267093457</v>
          </cell>
          <cell r="F32">
            <v>-2261173.5180799053</v>
          </cell>
          <cell r="G32">
            <v>-2318496.0180799053</v>
          </cell>
          <cell r="H32">
            <v>-3273150.0704656956</v>
          </cell>
          <cell r="I32">
            <v>-3159767.0273184925</v>
          </cell>
          <cell r="J32">
            <v>-3996170.7445773743</v>
          </cell>
          <cell r="K32">
            <v>-3611316.892496157</v>
          </cell>
          <cell r="L32">
            <v>-3766880.7445773738</v>
          </cell>
          <cell r="M32">
            <v>-4314328.5835621441</v>
          </cell>
          <cell r="N32">
            <v>-4569395.7445773734</v>
          </cell>
          <cell r="O32">
            <v>-4290894.800821024</v>
          </cell>
          <cell r="P32">
            <v>-4336500.4094504649</v>
          </cell>
          <cell r="Q32">
            <v>-3762013.4525976675</v>
          </cell>
          <cell r="R32">
            <v>-2833136.5612271079</v>
          </cell>
          <cell r="S32">
            <v>-2596816.4264047723</v>
          </cell>
          <cell r="T32">
            <v>-2729721.6259391643</v>
          </cell>
          <cell r="U32">
            <v>-1844794.1884895358</v>
          </cell>
          <cell r="V32">
            <v>-1532684.8082199555</v>
          </cell>
          <cell r="W32">
            <v>-1162844.4791680707</v>
          </cell>
          <cell r="X32">
            <v>-677949.19041858939</v>
          </cell>
          <cell r="Y32">
            <v>-708544.9260880095</v>
          </cell>
          <cell r="Z32">
            <v>-1401814.7563154928</v>
          </cell>
          <cell r="AA32">
            <v>348494.55723797041</v>
          </cell>
          <cell r="AB32">
            <v>418836.14921952656</v>
          </cell>
          <cell r="AC32">
            <v>447236.39008196333</v>
          </cell>
          <cell r="AD32">
            <v>448404.26055590325</v>
          </cell>
          <cell r="AE32">
            <v>449575.14492453187</v>
          </cell>
          <cell r="AF32">
            <v>450749.05089614337</v>
          </cell>
          <cell r="AG32">
            <v>451925.98619860946</v>
          </cell>
          <cell r="AH32">
            <v>453105.95857942902</v>
          </cell>
          <cell r="AI32">
            <v>454288.97580577817</v>
          </cell>
          <cell r="AJ32">
            <v>455475.0456645583</v>
          </cell>
          <cell r="AK32">
            <v>456664.17596244777</v>
          </cell>
          <cell r="AL32">
            <v>457856.37452595093</v>
          </cell>
          <cell r="AM32">
            <v>459051.64920144831</v>
          </cell>
          <cell r="AN32">
            <v>460250.00785524718</v>
          </cell>
          <cell r="AO32">
            <v>461451.45837363042</v>
          </cell>
          <cell r="AP32">
            <v>462656.00866290979</v>
          </cell>
          <cell r="AQ32">
            <v>463863.66664947325</v>
          </cell>
          <cell r="AR32">
            <v>115033910.62422752</v>
          </cell>
        </row>
        <row r="33">
          <cell r="B33" t="str">
            <v>Unlevered IRR</v>
          </cell>
          <cell r="C33">
            <v>0.1821306645870209</v>
          </cell>
        </row>
        <row r="34">
          <cell r="B34" t="str">
            <v>Unlevered MoC</v>
          </cell>
          <cell r="C34">
            <v>1.5627215378878481</v>
          </cell>
        </row>
        <row r="36">
          <cell r="B36" t="str">
            <v>Debt Issued / Assumed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2401041.8227039836</v>
          </cell>
          <cell r="K36">
            <v>3620330.3034551786</v>
          </cell>
          <cell r="L36">
            <v>3789646.5992024615</v>
          </cell>
          <cell r="M36">
            <v>4351689.3516607676</v>
          </cell>
          <cell r="N36">
            <v>4623716.5753616579</v>
          </cell>
          <cell r="O36">
            <v>4363340.1074403189</v>
          </cell>
          <cell r="P36">
            <v>4426117.0071298713</v>
          </cell>
          <cell r="Q36">
            <v>3869024.8789805397</v>
          </cell>
          <cell r="R36">
            <v>2955210.4055626234</v>
          </cell>
          <cell r="S36">
            <v>2730334.1740520336</v>
          </cell>
          <cell r="T36">
            <v>2873857.0868699173</v>
          </cell>
          <cell r="U36">
            <v>2000185.9235905898</v>
          </cell>
          <cell r="V36">
            <v>1696174.7006853535</v>
          </cell>
          <cell r="W36">
            <v>1333595.374559938</v>
          </cell>
          <cell r="X36">
            <v>930545.34782608692</v>
          </cell>
          <cell r="Y36">
            <v>1045190.3478260869</v>
          </cell>
          <cell r="Z36">
            <v>1750000</v>
          </cell>
          <cell r="AA36">
            <v>0</v>
          </cell>
          <cell r="AB36">
            <v>0</v>
          </cell>
          <cell r="AC36">
            <v>71557822.41311416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</row>
        <row r="37">
          <cell r="B37" t="str">
            <v>Financing Costs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-963220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-1037588.4249901553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</row>
        <row r="38">
          <cell r="B38" t="str">
            <v>Interest Payment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-9013.4109590214757</v>
          </cell>
          <cell r="L38">
            <v>-22765.854625087817</v>
          </cell>
          <cell r="M38">
            <v>-37360.76809862395</v>
          </cell>
          <cell r="N38">
            <v>-54320.830784284772</v>
          </cell>
          <cell r="O38">
            <v>-72445.306619294759</v>
          </cell>
          <cell r="P38">
            <v>-89616.597679406768</v>
          </cell>
          <cell r="Q38">
            <v>-107011.42638287207</v>
          </cell>
          <cell r="R38">
            <v>-122073.84433551569</v>
          </cell>
          <cell r="S38">
            <v>-133517.74764726104</v>
          </cell>
          <cell r="T38">
            <v>-144135.4609307528</v>
          </cell>
          <cell r="U38">
            <v>-155391.7351010539</v>
          </cell>
          <cell r="V38">
            <v>-163489.89246539789</v>
          </cell>
          <cell r="W38">
            <v>-170750.89539186723</v>
          </cell>
          <cell r="X38">
            <v>-176763.24027703606</v>
          </cell>
          <cell r="Y38">
            <v>-181402.41956004739</v>
          </cell>
          <cell r="Z38">
            <v>-186706.48302743366</v>
          </cell>
          <cell r="AA38">
            <v>-194705.18136091551</v>
          </cell>
          <cell r="AB38">
            <v>-195750.27069439692</v>
          </cell>
          <cell r="AC38">
            <v>-435274.30007157387</v>
          </cell>
          <cell r="AD38">
            <v>-238182.40166173858</v>
          </cell>
          <cell r="AE38">
            <v>-237837.58303625864</v>
          </cell>
          <cell r="AF38">
            <v>-237491.61501537246</v>
          </cell>
          <cell r="AG38">
            <v>-237144.49376775307</v>
          </cell>
          <cell r="AH38">
            <v>-236796.21544930321</v>
          </cell>
          <cell r="AI38">
            <v>-236446.77620312554</v>
          </cell>
          <cell r="AJ38">
            <v>-236096.17215946299</v>
          </cell>
          <cell r="AK38">
            <v>-235744.39943565411</v>
          </cell>
          <cell r="AL38">
            <v>-235391.45413610322</v>
          </cell>
          <cell r="AM38">
            <v>-235037.33235222084</v>
          </cell>
          <cell r="AN38">
            <v>-234682.03016237897</v>
          </cell>
          <cell r="AO38">
            <v>-234325.5436319111</v>
          </cell>
          <cell r="AP38">
            <v>-233967.8688130079</v>
          </cell>
          <cell r="AQ38">
            <v>-233609.00174471718</v>
          </cell>
          <cell r="AR38">
            <v>0</v>
          </cell>
        </row>
        <row r="39">
          <cell r="B39" t="str">
            <v>Debt Amortization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-103101.91459184885</v>
          </cell>
          <cell r="AD39">
            <v>-103445.58764047921</v>
          </cell>
          <cell r="AE39">
            <v>-103790.40626595914</v>
          </cell>
          <cell r="AF39">
            <v>-104136.37428684533</v>
          </cell>
          <cell r="AG39">
            <v>-104483.49553446472</v>
          </cell>
          <cell r="AH39">
            <v>-104831.77385291457</v>
          </cell>
          <cell r="AI39">
            <v>-105181.21309909225</v>
          </cell>
          <cell r="AJ39">
            <v>-105531.81714275479</v>
          </cell>
          <cell r="AK39">
            <v>-105883.58986656368</v>
          </cell>
          <cell r="AL39">
            <v>-106236.53516611457</v>
          </cell>
          <cell r="AM39">
            <v>-106590.65694999695</v>
          </cell>
          <cell r="AN39">
            <v>-106945.95913983881</v>
          </cell>
          <cell r="AO39">
            <v>-107302.44567030668</v>
          </cell>
          <cell r="AP39">
            <v>-107660.12048920989</v>
          </cell>
          <cell r="AQ39">
            <v>-108018.9875575006</v>
          </cell>
          <cell r="AR39">
            <v>0</v>
          </cell>
        </row>
        <row r="40">
          <cell r="B40" t="str">
            <v>Debt Repayment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-48760000.006907403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-69974681.53586027</v>
          </cell>
        </row>
        <row r="41">
          <cell r="B41" t="str">
            <v>Levered Free Cash Flow before Promotes Paid</v>
          </cell>
          <cell r="C41">
            <v>-15572386.93950122</v>
          </cell>
          <cell r="D41">
            <v>-2249456.6267093462</v>
          </cell>
          <cell r="E41">
            <v>-1504264.1267093457</v>
          </cell>
          <cell r="F41">
            <v>-2261173.5180799053</v>
          </cell>
          <cell r="G41">
            <v>-2318496.0180799053</v>
          </cell>
          <cell r="H41">
            <v>-3273150.0704656956</v>
          </cell>
          <cell r="I41">
            <v>-3159767.0273184925</v>
          </cell>
          <cell r="J41">
            <v>-2558348.9218733907</v>
          </cell>
          <cell r="K41">
            <v>1.7826096154749393E-10</v>
          </cell>
          <cell r="L41">
            <v>-1.2005330063402653E-10</v>
          </cell>
          <cell r="M41">
            <v>-4.5838532969355583E-10</v>
          </cell>
          <cell r="N41">
            <v>-2.6193447411060333E-10</v>
          </cell>
          <cell r="O41">
            <v>1.6007106751203537E-10</v>
          </cell>
          <cell r="P41">
            <v>-3.637978807091713E-10</v>
          </cell>
          <cell r="Q41">
            <v>2.0372681319713593E-10</v>
          </cell>
          <cell r="R41">
            <v>-1.7462298274040222E-10</v>
          </cell>
          <cell r="S41">
            <v>2.0372681319713593E-10</v>
          </cell>
          <cell r="T41">
            <v>2.3283064365386963E-10</v>
          </cell>
          <cell r="U41">
            <v>5.8207660913467407E-11</v>
          </cell>
          <cell r="V41">
            <v>5.8207660913467407E-11</v>
          </cell>
          <cell r="W41">
            <v>2.9103830456733704E-11</v>
          </cell>
          <cell r="X41">
            <v>75832.917130461457</v>
          </cell>
          <cell r="Y41">
            <v>155243.00217803003</v>
          </cell>
          <cell r="Z41">
            <v>161478.76065707355</v>
          </cell>
          <cell r="AA41">
            <v>153789.3758770549</v>
          </cell>
          <cell r="AB41">
            <v>223085.87852512964</v>
          </cell>
          <cell r="AC41">
            <v>21669094.156635135</v>
          </cell>
          <cell r="AD41">
            <v>106776.27125368547</v>
          </cell>
          <cell r="AE41">
            <v>107947.15562231408</v>
          </cell>
          <cell r="AF41">
            <v>109121.06159392558</v>
          </cell>
          <cell r="AG41">
            <v>110297.99689639168</v>
          </cell>
          <cell r="AH41">
            <v>111477.96927721123</v>
          </cell>
          <cell r="AI41">
            <v>112660.98650356039</v>
          </cell>
          <cell r="AJ41">
            <v>113847.05636234052</v>
          </cell>
          <cell r="AK41">
            <v>115036.18666022999</v>
          </cell>
          <cell r="AL41">
            <v>116228.38522373314</v>
          </cell>
          <cell r="AM41">
            <v>117423.65989923052</v>
          </cell>
          <cell r="AN41">
            <v>118622.0185530294</v>
          </cell>
          <cell r="AO41">
            <v>119823.46907141263</v>
          </cell>
          <cell r="AP41">
            <v>121028.01936069201</v>
          </cell>
          <cell r="AQ41">
            <v>122235.67734725546</v>
          </cell>
          <cell r="AR41">
            <v>45059229.088367254</v>
          </cell>
        </row>
        <row r="42">
          <cell r="B42" t="str">
            <v>Levered IRR before Promotes Paid</v>
          </cell>
          <cell r="C42">
            <v>0.30830847620964053</v>
          </cell>
        </row>
        <row r="43">
          <cell r="B43" t="str">
            <v>Levered MoC before Promotes Paid</v>
          </cell>
          <cell r="C43">
            <v>2.1005012082855634</v>
          </cell>
        </row>
        <row r="45">
          <cell r="B45" t="str">
            <v>Contributions (Distributions) Paid by (to) JV Partners</v>
          </cell>
          <cell r="C45">
            <v>3114477.3879002435</v>
          </cell>
          <cell r="D45">
            <v>449891.32534186915</v>
          </cell>
          <cell r="E45">
            <v>300852.82534186909</v>
          </cell>
          <cell r="F45">
            <v>452234.70361598098</v>
          </cell>
          <cell r="G45">
            <v>463699.20361598098</v>
          </cell>
          <cell r="H45">
            <v>654630.01409313898</v>
          </cell>
          <cell r="I45">
            <v>631953.40546369832</v>
          </cell>
          <cell r="J45">
            <v>511669.78437467804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-15166.5834260923</v>
          </cell>
          <cell r="Y45">
            <v>-31048.600435606</v>
          </cell>
          <cell r="Z45">
            <v>-32295.752131414702</v>
          </cell>
          <cell r="AA45">
            <v>-30757.875175410987</v>
          </cell>
          <cell r="AB45">
            <v>-44617.175705025904</v>
          </cell>
          <cell r="AC45">
            <v>-4333818.8313270276</v>
          </cell>
          <cell r="AD45">
            <v>-21355.2542507371</v>
          </cell>
          <cell r="AE45">
            <v>-21589.431124462822</v>
          </cell>
          <cell r="AF45">
            <v>-21824.212318785121</v>
          </cell>
          <cell r="AG45">
            <v>-22059.599379278319</v>
          </cell>
          <cell r="AH45">
            <v>-22295.593855442265</v>
          </cell>
          <cell r="AI45">
            <v>-22532.197300712036</v>
          </cell>
          <cell r="AJ45">
            <v>-22769.4112724681</v>
          </cell>
          <cell r="AK45">
            <v>-23007.237332045981</v>
          </cell>
          <cell r="AL45">
            <v>-23245.677044746637</v>
          </cell>
          <cell r="AM45">
            <v>-23484.731979846121</v>
          </cell>
          <cell r="AN45">
            <v>-23724.403710605875</v>
          </cell>
          <cell r="AO45">
            <v>-23964.693814282546</v>
          </cell>
          <cell r="AP45">
            <v>-24205.603872138385</v>
          </cell>
          <cell r="AQ45">
            <v>-24447.135469451088</v>
          </cell>
          <cell r="AR45">
            <v>-9011845.8176734485</v>
          </cell>
        </row>
        <row r="46">
          <cell r="B46" t="str">
            <v>Promotes Paid to JV Partners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-7777367.9655593373</v>
          </cell>
        </row>
        <row r="47">
          <cell r="B47" t="str">
            <v>Levered Free Cash Flow after Promotes Paid</v>
          </cell>
          <cell r="C47">
            <v>-12457909.551600978</v>
          </cell>
          <cell r="D47">
            <v>-1799565.301367477</v>
          </cell>
          <cell r="E47">
            <v>-1203411.3013674766</v>
          </cell>
          <cell r="F47">
            <v>-1808938.8144639244</v>
          </cell>
          <cell r="G47">
            <v>-1854796.8144639244</v>
          </cell>
          <cell r="H47">
            <v>-2618520.0563725568</v>
          </cell>
          <cell r="I47">
            <v>-2527813.6218547942</v>
          </cell>
          <cell r="J47">
            <v>-2046679.1374987126</v>
          </cell>
          <cell r="K47">
            <v>1.7826096154749393E-10</v>
          </cell>
          <cell r="L47">
            <v>-1.2005330063402653E-10</v>
          </cell>
          <cell r="M47">
            <v>-4.5838532969355583E-10</v>
          </cell>
          <cell r="N47">
            <v>-2.6193447411060333E-10</v>
          </cell>
          <cell r="O47">
            <v>1.6007106751203537E-10</v>
          </cell>
          <cell r="P47">
            <v>-3.637978807091713E-10</v>
          </cell>
          <cell r="Q47">
            <v>2.0372681319713593E-10</v>
          </cell>
          <cell r="R47">
            <v>-1.7462298274040222E-10</v>
          </cell>
          <cell r="S47">
            <v>2.0372681319713593E-10</v>
          </cell>
          <cell r="T47">
            <v>2.3283064365386963E-10</v>
          </cell>
          <cell r="U47">
            <v>5.8207660913467407E-11</v>
          </cell>
          <cell r="V47">
            <v>5.8207660913467407E-11</v>
          </cell>
          <cell r="W47">
            <v>2.9103830456733704E-11</v>
          </cell>
          <cell r="X47">
            <v>60666.333704369157</v>
          </cell>
          <cell r="Y47">
            <v>124194.40174242403</v>
          </cell>
          <cell r="Z47">
            <v>129183.00852565885</v>
          </cell>
          <cell r="AA47">
            <v>123031.50070164392</v>
          </cell>
          <cell r="AB47">
            <v>178468.70282010373</v>
          </cell>
          <cell r="AC47">
            <v>17335275.325308107</v>
          </cell>
          <cell r="AD47">
            <v>85421.017002948371</v>
          </cell>
          <cell r="AE47">
            <v>86357.724497851261</v>
          </cell>
          <cell r="AF47">
            <v>87296.849275140456</v>
          </cell>
          <cell r="AG47">
            <v>88238.397517113364</v>
          </cell>
          <cell r="AH47">
            <v>89182.375421768971</v>
          </cell>
          <cell r="AI47">
            <v>90128.789202848347</v>
          </cell>
          <cell r="AJ47">
            <v>91077.645089872414</v>
          </cell>
          <cell r="AK47">
            <v>92028.949328184011</v>
          </cell>
          <cell r="AL47">
            <v>92982.708178986504</v>
          </cell>
          <cell r="AM47">
            <v>93938.927919384398</v>
          </cell>
          <cell r="AN47">
            <v>94897.614842423529</v>
          </cell>
          <cell r="AO47">
            <v>95858.775257130095</v>
          </cell>
          <cell r="AP47">
            <v>96822.415488553626</v>
          </cell>
          <cell r="AQ47">
            <v>97788.541877804382</v>
          </cell>
          <cell r="AR47">
            <v>28270015.305134472</v>
          </cell>
        </row>
        <row r="48">
          <cell r="B48" t="str">
            <v>Levered IRR after Promotes Paid</v>
          </cell>
          <cell r="C48">
            <v>0.24463647007942196</v>
          </cell>
        </row>
        <row r="49">
          <cell r="B49" t="str">
            <v>Levered MoC after Promotes Paid</v>
          </cell>
          <cell r="C49">
            <v>1.8049819458569465</v>
          </cell>
        </row>
        <row r="51">
          <cell r="B51" t="str">
            <v>Impact of FX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</row>
        <row r="52">
          <cell r="B52" t="str">
            <v>Levered Free Cash Flow after Impact of FX</v>
          </cell>
          <cell r="C52">
            <v>-12457909.551600978</v>
          </cell>
          <cell r="D52">
            <v>-1799565.301367477</v>
          </cell>
          <cell r="E52">
            <v>-1203411.3013674766</v>
          </cell>
          <cell r="F52">
            <v>-1808938.8144639244</v>
          </cell>
          <cell r="G52">
            <v>-1854796.8144639244</v>
          </cell>
          <cell r="H52">
            <v>-2618520.0563725568</v>
          </cell>
          <cell r="I52">
            <v>-2527813.6218547942</v>
          </cell>
          <cell r="J52">
            <v>-2046679.1374987126</v>
          </cell>
          <cell r="K52">
            <v>1.7826096154749393E-10</v>
          </cell>
          <cell r="L52">
            <v>-1.2005330063402653E-10</v>
          </cell>
          <cell r="M52">
            <v>-4.5838532969355583E-10</v>
          </cell>
          <cell r="N52">
            <v>-2.6193447411060333E-10</v>
          </cell>
          <cell r="O52">
            <v>1.6007106751203537E-10</v>
          </cell>
          <cell r="P52">
            <v>-3.637978807091713E-10</v>
          </cell>
          <cell r="Q52">
            <v>2.0372681319713593E-10</v>
          </cell>
          <cell r="R52">
            <v>-1.7462298274040222E-10</v>
          </cell>
          <cell r="S52">
            <v>2.0372681319713593E-10</v>
          </cell>
          <cell r="T52">
            <v>2.3283064365386963E-10</v>
          </cell>
          <cell r="U52">
            <v>5.8207660913467407E-11</v>
          </cell>
          <cell r="V52">
            <v>5.8207660913467407E-11</v>
          </cell>
          <cell r="W52">
            <v>2.9103830456733704E-11</v>
          </cell>
          <cell r="X52">
            <v>60666.333704369157</v>
          </cell>
          <cell r="Y52">
            <v>124194.40174242403</v>
          </cell>
          <cell r="Z52">
            <v>129183.00852565885</v>
          </cell>
          <cell r="AA52">
            <v>123031.50070164392</v>
          </cell>
          <cell r="AB52">
            <v>178468.70282010373</v>
          </cell>
          <cell r="AC52">
            <v>17335275.325308107</v>
          </cell>
          <cell r="AD52">
            <v>85421.017002948371</v>
          </cell>
          <cell r="AE52">
            <v>86357.724497851261</v>
          </cell>
          <cell r="AF52">
            <v>87296.849275140456</v>
          </cell>
          <cell r="AG52">
            <v>88238.397517113364</v>
          </cell>
          <cell r="AH52">
            <v>89182.375421768971</v>
          </cell>
          <cell r="AI52">
            <v>90128.789202848347</v>
          </cell>
          <cell r="AJ52">
            <v>91077.645089872414</v>
          </cell>
          <cell r="AK52">
            <v>92028.949328184011</v>
          </cell>
          <cell r="AL52">
            <v>92982.708178986504</v>
          </cell>
          <cell r="AM52">
            <v>93938.927919384398</v>
          </cell>
          <cell r="AN52">
            <v>94897.614842423529</v>
          </cell>
          <cell r="AO52">
            <v>95858.775257130095</v>
          </cell>
          <cell r="AP52">
            <v>96822.415488553626</v>
          </cell>
          <cell r="AQ52">
            <v>97788.541877804382</v>
          </cell>
          <cell r="AR52">
            <v>28270015.305134472</v>
          </cell>
        </row>
        <row r="53">
          <cell r="B53" t="str">
            <v>Levered IRR after Impact of FX</v>
          </cell>
          <cell r="C53">
            <v>0.24463647007942196</v>
          </cell>
        </row>
        <row r="54">
          <cell r="B54" t="str">
            <v>Levered MoC after Impact of FX</v>
          </cell>
          <cell r="C54">
            <v>1.8049819458569465</v>
          </cell>
        </row>
        <row r="56">
          <cell r="B56" t="str">
            <v>Leverage</v>
          </cell>
        </row>
        <row r="57">
          <cell r="B57" t="str">
            <v>Total Debt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2401041.8227039836</v>
          </cell>
          <cell r="K57">
            <v>6021372.1261591623</v>
          </cell>
          <cell r="L57">
            <v>9811018.7253616229</v>
          </cell>
          <cell r="M57">
            <v>14162708.07702239</v>
          </cell>
          <cell r="N57">
            <v>18786424.65238405</v>
          </cell>
          <cell r="O57">
            <v>23149764.759824369</v>
          </cell>
          <cell r="P57">
            <v>27575881.766954239</v>
          </cell>
          <cell r="Q57">
            <v>31444906.645934779</v>
          </cell>
          <cell r="R57">
            <v>34400117.0514974</v>
          </cell>
          <cell r="S57">
            <v>37130451.22554943</v>
          </cell>
          <cell r="T57">
            <v>40004308.312419347</v>
          </cell>
          <cell r="U57">
            <v>42004494.236009941</v>
          </cell>
          <cell r="V57">
            <v>43700668.936695293</v>
          </cell>
          <cell r="W57">
            <v>45034264.311255231</v>
          </cell>
          <cell r="X57">
            <v>45964809.659081317</v>
          </cell>
          <cell r="Y57">
            <v>47010000.006907403</v>
          </cell>
          <cell r="Z57">
            <v>48760000.006907403</v>
          </cell>
          <cell r="AA57">
            <v>48760000.006907403</v>
          </cell>
          <cell r="AB57">
            <v>48760000.006907403</v>
          </cell>
          <cell r="AC57">
            <v>71454720.498522311</v>
          </cell>
          <cell r="AD57">
            <v>71351274.910881832</v>
          </cell>
          <cell r="AE57">
            <v>71247484.504615873</v>
          </cell>
          <cell r="AF57">
            <v>71143348.130329028</v>
          </cell>
          <cell r="AG57">
            <v>71038864.634794563</v>
          </cell>
          <cell r="AH57">
            <v>70934032.860941648</v>
          </cell>
          <cell r="AI57">
            <v>70828851.647842556</v>
          </cell>
          <cell r="AJ57">
            <v>70723319.830699801</v>
          </cell>
          <cell r="AK57">
            <v>70617436.240833238</v>
          </cell>
          <cell r="AL57">
            <v>70511199.705667123</v>
          </cell>
          <cell r="AM57">
            <v>70404609.048717126</v>
          </cell>
          <cell r="AN57">
            <v>70297663.089577287</v>
          </cell>
          <cell r="AO57">
            <v>70190360.643906981</v>
          </cell>
          <cell r="AP57">
            <v>70082700.523417771</v>
          </cell>
          <cell r="AQ57">
            <v>69974681.53586027</v>
          </cell>
          <cell r="AR57">
            <v>0</v>
          </cell>
        </row>
        <row r="58">
          <cell r="B58" t="str">
            <v>Rolling GAV</v>
          </cell>
          <cell r="C58">
            <v>4063718.5703632515</v>
          </cell>
          <cell r="D58">
            <v>4076700.3203632524</v>
          </cell>
          <cell r="E58">
            <v>4089714.08686087</v>
          </cell>
          <cell r="F58">
            <v>4102759.9488174226</v>
          </cell>
          <cell r="G58">
            <v>4115837.9853889737</v>
          </cell>
          <cell r="H58">
            <v>4128948.2759268032</v>
          </cell>
          <cell r="I58">
            <v>4236802.8588994835</v>
          </cell>
          <cell r="J58">
            <v>5962218.2584182341</v>
          </cell>
          <cell r="K58">
            <v>9313172.2423572037</v>
          </cell>
          <cell r="L58">
            <v>14297672.089921007</v>
          </cell>
          <cell r="M58">
            <v>20923754.688684769</v>
          </cell>
          <cell r="N58">
            <v>29199486.631933298</v>
          </cell>
          <cell r="O58">
            <v>37546832.854601398</v>
          </cell>
          <cell r="P58">
            <v>45868386.825578518</v>
          </cell>
          <cell r="Q58">
            <v>54594863.045616299</v>
          </cell>
          <cell r="R58">
            <v>63227728.065721959</v>
          </cell>
          <cell r="S58">
            <v>71882934.730577961</v>
          </cell>
          <cell r="T58">
            <v>80560540.812928274</v>
          </cell>
          <cell r="U58">
            <v>89165892.274582729</v>
          </cell>
          <cell r="V58">
            <v>96176230.740268499</v>
          </cell>
          <cell r="W58">
            <v>101583636.73988768</v>
          </cell>
          <cell r="X58">
            <v>105380161.44132827</v>
          </cell>
          <cell r="Y58">
            <v>107557826.55380391</v>
          </cell>
          <cell r="Z58">
            <v>108108624.23089536</v>
          </cell>
          <cell r="AA58">
            <v>108610648.43499163</v>
          </cell>
          <cell r="AB58">
            <v>109161364.74536808</v>
          </cell>
          <cell r="AC58">
            <v>109330117.86066216</v>
          </cell>
          <cell r="AD58">
            <v>109615500.58086476</v>
          </cell>
          <cell r="AE58">
            <v>109901619.56428573</v>
          </cell>
          <cell r="AF58">
            <v>110188476.69355431</v>
          </cell>
          <cell r="AG58">
            <v>110476073.85608041</v>
          </cell>
          <cell r="AH58">
            <v>111026652.67699486</v>
          </cell>
          <cell r="AI58">
            <v>111578622.07430343</v>
          </cell>
          <cell r="AJ58">
            <v>112131985.5449004</v>
          </cell>
          <cell r="AK58">
            <v>112686746.59444287</v>
          </cell>
          <cell r="AL58">
            <v>113242908.73737307</v>
          </cell>
          <cell r="AM58">
            <v>113800475.49693996</v>
          </cell>
          <cell r="AN58">
            <v>114359450.40522152</v>
          </cell>
          <cell r="AO58">
            <v>114919837.00314662</v>
          </cell>
          <cell r="AP58">
            <v>115481638.84051707</v>
          </cell>
          <cell r="AQ58">
            <v>116044859.47603016</v>
          </cell>
          <cell r="AR58">
            <v>116609502.47730044</v>
          </cell>
        </row>
        <row r="59">
          <cell r="B59" t="str">
            <v>Rolling LTV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0.40270948137698265</v>
          </cell>
          <cell r="K59">
            <v>0.646543623318098</v>
          </cell>
          <cell r="L59">
            <v>0.68619693217595867</v>
          </cell>
          <cell r="M59">
            <v>0.67687220997106012</v>
          </cell>
          <cell r="N59">
            <v>0.64338201863585986</v>
          </cell>
          <cell r="O59">
            <v>0.61655705687536688</v>
          </cell>
          <cell r="P59">
            <v>0.60119580555156005</v>
          </cell>
          <cell r="Q59">
            <v>0.57596823019157017</v>
          </cell>
          <cell r="R59">
            <v>0.54406694821835533</v>
          </cell>
          <cell r="S59">
            <v>0.51654055812713884</v>
          </cell>
          <cell r="T59">
            <v>0.49657447565197449</v>
          </cell>
          <cell r="U59">
            <v>0.47108253127394062</v>
          </cell>
          <cell r="V59">
            <v>0.45438117714045584</v>
          </cell>
          <cell r="W59">
            <v>0.44332203252939989</v>
          </cell>
          <cell r="X59">
            <v>0.43618086203704293</v>
          </cell>
          <cell r="Y59">
            <v>0.43706721782251223</v>
          </cell>
          <cell r="Z59">
            <v>0.4510278467957114</v>
          </cell>
          <cell r="AA59">
            <v>0.44894308900192659</v>
          </cell>
          <cell r="AB59">
            <v>0.44667818252956004</v>
          </cell>
          <cell r="AC59">
            <v>0.65356849417823859</v>
          </cell>
          <cell r="AD59">
            <v>0.65092322283603576</v>
          </cell>
          <cell r="AE59">
            <v>0.64828420897783456</v>
          </cell>
          <cell r="AF59">
            <v>0.64565143529650681</v>
          </cell>
          <cell r="AG59">
            <v>0.64302488453145468</v>
          </cell>
          <cell r="AH59">
            <v>0.63889193405935629</v>
          </cell>
          <cell r="AI59">
            <v>0.63478872862111146</v>
          </cell>
          <cell r="AJ59">
            <v>0.63071495155483936</v>
          </cell>
          <cell r="AK59">
            <v>0.62667029065080604</v>
          </cell>
          <cell r="AL59">
            <v>0.62265443807340681</v>
          </cell>
          <cell r="AM59">
            <v>0.61866709028478772</v>
          </cell>
          <cell r="AN59">
            <v>0.61470794797005757</v>
          </cell>
          <cell r="AO59">
            <v>0.61077671596406025</v>
          </cell>
          <cell r="AP59">
            <v>0.6068731031796637</v>
          </cell>
          <cell r="AQ59">
            <v>0.60299682253752918</v>
          </cell>
          <cell r="AR59">
            <v>0</v>
          </cell>
        </row>
        <row r="61">
          <cell r="B61" t="str">
            <v>Additional Metrics</v>
          </cell>
        </row>
        <row r="62">
          <cell r="B62" t="str">
            <v>Capital Call in USD</v>
          </cell>
          <cell r="C62">
            <v>-12457909.551600978</v>
          </cell>
          <cell r="D62">
            <v>-1799565.301367477</v>
          </cell>
          <cell r="E62">
            <v>-1203411.3013674766</v>
          </cell>
          <cell r="F62">
            <v>-1808938.8144639244</v>
          </cell>
          <cell r="G62">
            <v>-1854796.8144639244</v>
          </cell>
          <cell r="H62">
            <v>-2618520.0563725568</v>
          </cell>
          <cell r="I62">
            <v>-2527813.6218547942</v>
          </cell>
          <cell r="J62">
            <v>-2046679.1374987126</v>
          </cell>
          <cell r="K62">
            <v>0</v>
          </cell>
          <cell r="L62">
            <v>-1.2005330063402653E-10</v>
          </cell>
          <cell r="M62">
            <v>-4.5838532969355583E-10</v>
          </cell>
          <cell r="N62">
            <v>-2.6193447411060333E-10</v>
          </cell>
          <cell r="O62">
            <v>0</v>
          </cell>
          <cell r="P62">
            <v>-3.637978807091713E-10</v>
          </cell>
          <cell r="Q62">
            <v>0</v>
          </cell>
          <cell r="R62">
            <v>-1.7462298274040222E-10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</row>
        <row r="63">
          <cell r="B63" t="str">
            <v>Capital Distribution in USD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1.7826096154749393E-10</v>
          </cell>
          <cell r="L63">
            <v>0</v>
          </cell>
          <cell r="M63">
            <v>0</v>
          </cell>
          <cell r="N63">
            <v>0</v>
          </cell>
          <cell r="O63">
            <v>1.6007106751203537E-10</v>
          </cell>
          <cell r="P63">
            <v>0</v>
          </cell>
          <cell r="Q63">
            <v>2.0372681319713593E-10</v>
          </cell>
          <cell r="R63">
            <v>0</v>
          </cell>
          <cell r="S63">
            <v>2.0372681319713593E-10</v>
          </cell>
          <cell r="T63">
            <v>2.3283064365386963E-10</v>
          </cell>
          <cell r="U63">
            <v>5.8207660913467407E-11</v>
          </cell>
          <cell r="V63">
            <v>5.8207660913467407E-11</v>
          </cell>
          <cell r="W63">
            <v>2.9103830456733704E-11</v>
          </cell>
          <cell r="X63">
            <v>60666.333704369157</v>
          </cell>
          <cell r="Y63">
            <v>124194.40174242403</v>
          </cell>
          <cell r="Z63">
            <v>129183.00852565885</v>
          </cell>
          <cell r="AA63">
            <v>123031.50070164392</v>
          </cell>
          <cell r="AB63">
            <v>178468.70282010373</v>
          </cell>
          <cell r="AC63">
            <v>17335275.325308107</v>
          </cell>
          <cell r="AD63">
            <v>85421.017002948371</v>
          </cell>
          <cell r="AE63">
            <v>86357.724497851261</v>
          </cell>
          <cell r="AF63">
            <v>87296.849275140456</v>
          </cell>
          <cell r="AG63">
            <v>88238.397517113364</v>
          </cell>
          <cell r="AH63">
            <v>89182.375421768971</v>
          </cell>
          <cell r="AI63">
            <v>90128.789202848347</v>
          </cell>
          <cell r="AJ63">
            <v>91077.645089872414</v>
          </cell>
          <cell r="AK63">
            <v>92028.949328184011</v>
          </cell>
          <cell r="AL63">
            <v>92982.708178986504</v>
          </cell>
          <cell r="AM63">
            <v>93938.927919384398</v>
          </cell>
          <cell r="AN63">
            <v>94897.614842423529</v>
          </cell>
          <cell r="AO63">
            <v>95858.775257130095</v>
          </cell>
          <cell r="AP63">
            <v>96822.415488553626</v>
          </cell>
          <cell r="AQ63">
            <v>97788.541877804382</v>
          </cell>
          <cell r="AR63">
            <v>28270015.305134472</v>
          </cell>
        </row>
        <row r="64">
          <cell r="B64" t="str">
            <v>Total Units</v>
          </cell>
          <cell r="C64">
            <v>309</v>
          </cell>
          <cell r="D64">
            <v>309</v>
          </cell>
          <cell r="E64">
            <v>309</v>
          </cell>
          <cell r="F64">
            <v>309</v>
          </cell>
          <cell r="G64">
            <v>309</v>
          </cell>
          <cell r="H64">
            <v>309</v>
          </cell>
          <cell r="I64">
            <v>309</v>
          </cell>
          <cell r="J64">
            <v>309</v>
          </cell>
          <cell r="K64">
            <v>309</v>
          </cell>
          <cell r="L64">
            <v>309</v>
          </cell>
          <cell r="M64">
            <v>309</v>
          </cell>
          <cell r="N64">
            <v>309</v>
          </cell>
          <cell r="O64">
            <v>309</v>
          </cell>
          <cell r="P64">
            <v>309</v>
          </cell>
          <cell r="Q64">
            <v>309</v>
          </cell>
          <cell r="R64">
            <v>309</v>
          </cell>
          <cell r="S64">
            <v>309</v>
          </cell>
          <cell r="T64">
            <v>309</v>
          </cell>
          <cell r="U64">
            <v>309</v>
          </cell>
          <cell r="V64">
            <v>309</v>
          </cell>
          <cell r="W64">
            <v>309</v>
          </cell>
          <cell r="X64">
            <v>309</v>
          </cell>
          <cell r="Y64">
            <v>309</v>
          </cell>
          <cell r="Z64">
            <v>309</v>
          </cell>
          <cell r="AA64">
            <v>309</v>
          </cell>
          <cell r="AB64">
            <v>309</v>
          </cell>
          <cell r="AC64">
            <v>309</v>
          </cell>
          <cell r="AD64">
            <v>309</v>
          </cell>
          <cell r="AE64">
            <v>309</v>
          </cell>
          <cell r="AF64">
            <v>309</v>
          </cell>
          <cell r="AG64">
            <v>309</v>
          </cell>
          <cell r="AH64">
            <v>309</v>
          </cell>
          <cell r="AI64">
            <v>309</v>
          </cell>
          <cell r="AJ64">
            <v>309</v>
          </cell>
          <cell r="AK64">
            <v>309</v>
          </cell>
          <cell r="AL64">
            <v>309</v>
          </cell>
          <cell r="AM64">
            <v>309</v>
          </cell>
          <cell r="AN64">
            <v>309</v>
          </cell>
          <cell r="AO64">
            <v>309</v>
          </cell>
          <cell r="AP64">
            <v>309</v>
          </cell>
          <cell r="AQ64">
            <v>309</v>
          </cell>
          <cell r="AR64">
            <v>309</v>
          </cell>
        </row>
        <row r="65">
          <cell r="B65" t="str">
            <v>Total Square Feet</v>
          </cell>
          <cell r="C65">
            <v>204474</v>
          </cell>
          <cell r="D65">
            <v>204474</v>
          </cell>
          <cell r="E65">
            <v>204474</v>
          </cell>
          <cell r="F65">
            <v>204474</v>
          </cell>
          <cell r="G65">
            <v>204474</v>
          </cell>
          <cell r="H65">
            <v>204474</v>
          </cell>
          <cell r="I65">
            <v>204474</v>
          </cell>
          <cell r="J65">
            <v>204474</v>
          </cell>
          <cell r="K65">
            <v>204474</v>
          </cell>
          <cell r="L65">
            <v>204474</v>
          </cell>
          <cell r="M65">
            <v>204474</v>
          </cell>
          <cell r="N65">
            <v>204474</v>
          </cell>
          <cell r="O65">
            <v>204474</v>
          </cell>
          <cell r="P65">
            <v>204474</v>
          </cell>
          <cell r="Q65">
            <v>204474</v>
          </cell>
          <cell r="R65">
            <v>204474</v>
          </cell>
          <cell r="S65">
            <v>204474</v>
          </cell>
          <cell r="T65">
            <v>204474</v>
          </cell>
          <cell r="U65">
            <v>204474</v>
          </cell>
          <cell r="V65">
            <v>204474</v>
          </cell>
          <cell r="W65">
            <v>204474</v>
          </cell>
          <cell r="X65">
            <v>204474</v>
          </cell>
          <cell r="Y65">
            <v>204474</v>
          </cell>
          <cell r="Z65">
            <v>204474</v>
          </cell>
          <cell r="AA65">
            <v>204474</v>
          </cell>
          <cell r="AB65">
            <v>204474</v>
          </cell>
          <cell r="AC65">
            <v>204474</v>
          </cell>
          <cell r="AD65">
            <v>204474</v>
          </cell>
          <cell r="AE65">
            <v>204474</v>
          </cell>
          <cell r="AF65">
            <v>204474</v>
          </cell>
          <cell r="AG65">
            <v>204474</v>
          </cell>
          <cell r="AH65">
            <v>204474</v>
          </cell>
          <cell r="AI65">
            <v>204474</v>
          </cell>
          <cell r="AJ65">
            <v>204474</v>
          </cell>
          <cell r="AK65">
            <v>204474</v>
          </cell>
          <cell r="AL65">
            <v>204474</v>
          </cell>
          <cell r="AM65">
            <v>204474</v>
          </cell>
          <cell r="AN65">
            <v>204474</v>
          </cell>
          <cell r="AO65">
            <v>204474</v>
          </cell>
          <cell r="AP65">
            <v>204474</v>
          </cell>
          <cell r="AQ65">
            <v>204474</v>
          </cell>
          <cell r="AR65">
            <v>204474</v>
          </cell>
        </row>
        <row r="66">
          <cell r="B66" t="str">
            <v>GPR PSF</v>
          </cell>
          <cell r="C66">
            <v>3.5558842444516174</v>
          </cell>
          <cell r="D66">
            <v>3.56465401427752</v>
          </cell>
          <cell r="E66">
            <v>3.5734454127216533</v>
          </cell>
          <cell r="F66">
            <v>3.5822584931260257</v>
          </cell>
          <cell r="G66">
            <v>3.5910933089642012</v>
          </cell>
          <cell r="H66">
            <v>3.5999499138416216</v>
          </cell>
          <cell r="I66">
            <v>3.6088283614959367</v>
          </cell>
          <cell r="J66">
            <v>3.6177287057973255</v>
          </cell>
          <cell r="K66">
            <v>3.6266510007488288</v>
          </cell>
          <cell r="L66">
            <v>3.6355953004866706</v>
          </cell>
          <cell r="M66">
            <v>3.6445616592805901</v>
          </cell>
          <cell r="N66">
            <v>3.6535501315341707</v>
          </cell>
          <cell r="O66">
            <v>3.6625607717851696</v>
          </cell>
          <cell r="P66">
            <v>3.6715936347058484</v>
          </cell>
          <cell r="Q66">
            <v>3.6806487751033066</v>
          </cell>
          <cell r="R66">
            <v>3.6897262479198103</v>
          </cell>
          <cell r="S66">
            <v>3.6988261082331304</v>
          </cell>
          <cell r="T66">
            <v>3.707948411256873</v>
          </cell>
          <cell r="U66">
            <v>3.717093212340818</v>
          </cell>
          <cell r="V66">
            <v>3.7262605669712494</v>
          </cell>
          <cell r="W66">
            <v>3.7354505307712982</v>
          </cell>
          <cell r="X66">
            <v>3.7446631595012754</v>
          </cell>
          <cell r="Y66">
            <v>3.7538985090590122</v>
          </cell>
          <cell r="Z66">
            <v>3.7631566354802009</v>
          </cell>
          <cell r="AA66">
            <v>3.7724375949387294</v>
          </cell>
          <cell r="AB66">
            <v>3.7817414437470283</v>
          </cell>
          <cell r="AC66">
            <v>3.7910682383564107</v>
          </cell>
          <cell r="AD66">
            <v>3.8004180353574086</v>
          </cell>
          <cell r="AE66">
            <v>3.8097908914801284</v>
          </cell>
          <cell r="AF66">
            <v>3.8191868635945845</v>
          </cell>
          <cell r="AG66">
            <v>3.8286060087110463</v>
          </cell>
          <cell r="AH66">
            <v>3.8380483839803907</v>
          </cell>
          <cell r="AI66">
            <v>3.8475140466944411</v>
          </cell>
          <cell r="AJ66">
            <v>3.8570030542863178</v>
          </cell>
          <cell r="AK66">
            <v>3.8665154643307869</v>
          </cell>
          <cell r="AL66">
            <v>3.8760513345446106</v>
          </cell>
          <cell r="AM66">
            <v>3.8856107227868955</v>
          </cell>
          <cell r="AN66">
            <v>3.8951936870594444</v>
          </cell>
          <cell r="AO66">
            <v>3.9048002855071071</v>
          </cell>
          <cell r="AP66">
            <v>3.9144305764181362</v>
          </cell>
          <cell r="AQ66">
            <v>3.9240846182245375</v>
          </cell>
          <cell r="AR66">
            <v>3.933762469502426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 Control"/>
      <sheetName val="HISTORICAL CONTROL"/>
      <sheetName val="IChart"/>
      <sheetName val="Opex Analysis"/>
      <sheetName val="Broker UW SBS"/>
      <sheetName val="CoC"/>
      <sheetName val="Mapping"/>
      <sheetName val="Output"/>
      <sheetName val="Batchgeo"/>
      <sheetName val="Legend"/>
      <sheetName val="Roll-Up"/>
      <sheetName val="1"/>
      <sheetName val="1.5"/>
      <sheetName val="2"/>
      <sheetName val="3"/>
      <sheetName val="4"/>
      <sheetName val="5"/>
      <sheetName val="6"/>
      <sheetName val="6.5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8.5"/>
      <sheetName val="29"/>
      <sheetName val="30"/>
      <sheetName val="31"/>
      <sheetName val="32"/>
      <sheetName val="33"/>
      <sheetName val="34"/>
      <sheetName val="35"/>
      <sheetName val="36"/>
      <sheetName val="37"/>
      <sheetName val="37.5"/>
      <sheetName val="38"/>
      <sheetName val="39"/>
      <sheetName val="40"/>
      <sheetName val="41"/>
    </sheetNames>
    <sheetDataSet>
      <sheetData sheetId="0">
        <row r="8">
          <cell r="B8">
            <v>1</v>
          </cell>
          <cell r="C8" t="str">
            <v>Desoto Ranch</v>
          </cell>
          <cell r="D8" t="str">
            <v>801 South Polk</v>
          </cell>
          <cell r="E8" t="str">
            <v>Desoto</v>
          </cell>
          <cell r="F8" t="str">
            <v>TX</v>
          </cell>
          <cell r="G8" t="str">
            <v>Dallas</v>
          </cell>
          <cell r="H8" t="str">
            <v>75115</v>
          </cell>
          <cell r="I8">
            <v>248</v>
          </cell>
          <cell r="J8">
            <v>989</v>
          </cell>
          <cell r="K8">
            <v>2003</v>
          </cell>
          <cell r="L8">
            <v>54940</v>
          </cell>
          <cell r="M8">
            <v>480</v>
          </cell>
          <cell r="N8">
            <v>3.5000000000000003E-2</v>
          </cell>
          <cell r="O8">
            <v>63.919669999999996</v>
          </cell>
          <cell r="P8">
            <v>15118.920890000001</v>
          </cell>
          <cell r="Q8" t="str">
            <v>Pnc Bank, National Association</v>
          </cell>
          <cell r="R8">
            <v>1979.73</v>
          </cell>
          <cell r="S8">
            <v>3.1969159957448749E-2</v>
          </cell>
        </row>
        <row r="9">
          <cell r="B9">
            <v>2</v>
          </cell>
          <cell r="C9" t="str">
            <v>Falcon Lakes</v>
          </cell>
          <cell r="D9" t="str">
            <v>Hwy 287 At Sublett Road</v>
          </cell>
          <cell r="E9" t="str">
            <v>Arlington</v>
          </cell>
          <cell r="F9" t="str">
            <v>TX</v>
          </cell>
          <cell r="G9" t="str">
            <v>Dallas</v>
          </cell>
          <cell r="H9" t="str">
            <v>76001</v>
          </cell>
          <cell r="I9">
            <v>248</v>
          </cell>
          <cell r="J9">
            <v>844</v>
          </cell>
          <cell r="K9">
            <v>2004</v>
          </cell>
          <cell r="L9">
            <v>56858</v>
          </cell>
          <cell r="M9">
            <v>475</v>
          </cell>
          <cell r="N9">
            <v>3.2500000000000001E-2</v>
          </cell>
          <cell r="O9">
            <v>51.200089999999996</v>
          </cell>
          <cell r="P9">
            <v>13529.775609999999</v>
          </cell>
          <cell r="Q9" t="str">
            <v>Greystone Funding Corporation</v>
          </cell>
          <cell r="R9">
            <v>1749.2059999999999</v>
          </cell>
          <cell r="S9">
            <v>2.8246602522833463E-2</v>
          </cell>
        </row>
        <row r="10">
          <cell r="B10">
            <v>3</v>
          </cell>
          <cell r="C10" t="str">
            <v>Mansions of Mansfield</v>
          </cell>
          <cell r="D10" t="str">
            <v>E Side State Hwy 360 1900 Ft</v>
          </cell>
          <cell r="E10" t="str">
            <v>Mansfield</v>
          </cell>
          <cell r="F10" t="str">
            <v>TX</v>
          </cell>
          <cell r="G10" t="str">
            <v>Dallas</v>
          </cell>
          <cell r="H10" t="str">
            <v>76063</v>
          </cell>
          <cell r="I10">
            <v>208</v>
          </cell>
          <cell r="J10">
            <v>871</v>
          </cell>
          <cell r="K10">
            <v>2008</v>
          </cell>
          <cell r="L10">
            <v>55944</v>
          </cell>
          <cell r="M10">
            <v>480</v>
          </cell>
          <cell r="N10">
            <v>2.5000000000000001E-2</v>
          </cell>
          <cell r="O10">
            <v>53.684269999999998</v>
          </cell>
          <cell r="P10">
            <v>15347.234619999999</v>
          </cell>
          <cell r="Q10" t="str">
            <v>Centennial Mortgage Inc</v>
          </cell>
          <cell r="R10">
            <v>1661.4380000000001</v>
          </cell>
          <cell r="S10">
            <v>2.6829303582500508E-2</v>
          </cell>
        </row>
        <row r="11">
          <cell r="B11">
            <v>4</v>
          </cell>
          <cell r="C11" t="str">
            <v>Plaza at Chase Oaks</v>
          </cell>
          <cell r="D11" t="str">
            <v>7100 Chase Oaks Blvd.</v>
          </cell>
          <cell r="E11" t="str">
            <v>Plano</v>
          </cell>
          <cell r="F11" t="str">
            <v>TX</v>
          </cell>
          <cell r="G11" t="str">
            <v>Dallas</v>
          </cell>
          <cell r="H11">
            <v>75025</v>
          </cell>
          <cell r="I11">
            <v>240</v>
          </cell>
          <cell r="J11">
            <v>0</v>
          </cell>
          <cell r="K11">
            <v>0</v>
          </cell>
          <cell r="L11">
            <v>49522</v>
          </cell>
          <cell r="M11">
            <v>360</v>
          </cell>
          <cell r="N11">
            <v>5.0499999999999996E-2</v>
          </cell>
          <cell r="O11">
            <v>76.933000000000007</v>
          </cell>
          <cell r="P11">
            <v>11850.763359999999</v>
          </cell>
          <cell r="Q11" t="str">
            <v>Chase</v>
          </cell>
          <cell r="R11">
            <v>1655.01</v>
          </cell>
          <cell r="S11">
            <v>2.6725502680252991E-2</v>
          </cell>
        </row>
        <row r="12">
          <cell r="B12">
            <v>5</v>
          </cell>
          <cell r="C12" t="str">
            <v>Lodge at Pecan Creek</v>
          </cell>
          <cell r="D12" t="str">
            <v>6503 S Shady Shores Rd</v>
          </cell>
          <cell r="E12" t="str">
            <v>Denton</v>
          </cell>
          <cell r="F12" t="str">
            <v>TX</v>
          </cell>
          <cell r="G12" t="str">
            <v>Dallas</v>
          </cell>
          <cell r="H12" t="str">
            <v>76208</v>
          </cell>
          <cell r="I12">
            <v>192</v>
          </cell>
          <cell r="J12">
            <v>921</v>
          </cell>
          <cell r="K12">
            <v>2011</v>
          </cell>
          <cell r="L12">
            <v>56919</v>
          </cell>
          <cell r="M12">
            <v>480</v>
          </cell>
          <cell r="N12">
            <v>3.15E-2</v>
          </cell>
          <cell r="O12">
            <v>60.134900000000002</v>
          </cell>
          <cell r="P12">
            <v>16174.05387</v>
          </cell>
          <cell r="Q12" t="str">
            <v>Centennial Mortgage Inc</v>
          </cell>
          <cell r="R12">
            <v>1535.902</v>
          </cell>
          <cell r="S12">
            <v>2.4802117822614926E-2</v>
          </cell>
        </row>
        <row r="13">
          <cell r="B13">
            <v>6</v>
          </cell>
          <cell r="C13" t="str">
            <v>Preserve at Pecan Creek</v>
          </cell>
          <cell r="D13" t="str">
            <v>6303 Shady Shores Road</v>
          </cell>
          <cell r="E13" t="str">
            <v>Denton</v>
          </cell>
          <cell r="F13" t="str">
            <v>TX</v>
          </cell>
          <cell r="G13" t="str">
            <v>Dallas</v>
          </cell>
          <cell r="H13" t="str">
            <v>76208</v>
          </cell>
          <cell r="I13">
            <v>192</v>
          </cell>
          <cell r="J13">
            <v>926</v>
          </cell>
          <cell r="K13">
            <v>2008</v>
          </cell>
          <cell r="L13">
            <v>55944</v>
          </cell>
          <cell r="M13">
            <v>480</v>
          </cell>
          <cell r="N13">
            <v>2.5000000000000001E-2</v>
          </cell>
          <cell r="O13">
            <v>49.848289999999999</v>
          </cell>
          <cell r="P13">
            <v>14250.606250000001</v>
          </cell>
          <cell r="Q13" t="str">
            <v>Centennial Mortgage Inc</v>
          </cell>
          <cell r="R13">
            <v>1523.307</v>
          </cell>
          <cell r="S13">
            <v>2.4598730709390362E-2</v>
          </cell>
        </row>
        <row r="14">
          <cell r="B14">
            <v>7</v>
          </cell>
          <cell r="C14" t="str">
            <v>Blue Lake Villas</v>
          </cell>
          <cell r="D14" t="str">
            <v>155 Lakeside Dr</v>
          </cell>
          <cell r="E14" t="str">
            <v>Waxahachie</v>
          </cell>
          <cell r="F14" t="str">
            <v>TX</v>
          </cell>
          <cell r="G14" t="str">
            <v>Dallas</v>
          </cell>
          <cell r="H14" t="str">
            <v>75168</v>
          </cell>
          <cell r="I14">
            <v>186</v>
          </cell>
          <cell r="J14">
            <v>891</v>
          </cell>
          <cell r="K14">
            <v>2001</v>
          </cell>
          <cell r="L14">
            <v>56919</v>
          </cell>
          <cell r="M14">
            <v>480</v>
          </cell>
          <cell r="N14">
            <v>3.15E-2</v>
          </cell>
          <cell r="O14">
            <v>39.368550000000006</v>
          </cell>
          <cell r="P14">
            <v>10588.676099999999</v>
          </cell>
          <cell r="Q14" t="str">
            <v>Centennial Mortgage Inc</v>
          </cell>
          <cell r="R14">
            <v>1496.046</v>
          </cell>
          <cell r="S14">
            <v>2.4158513472898512E-2</v>
          </cell>
        </row>
        <row r="15">
          <cell r="B15">
            <v>8</v>
          </cell>
          <cell r="C15" t="str">
            <v>Heather Creek</v>
          </cell>
          <cell r="D15" t="str">
            <v>1540 North Galloway Avenue</v>
          </cell>
          <cell r="E15" t="str">
            <v>Mesquite</v>
          </cell>
          <cell r="F15" t="str">
            <v>TX</v>
          </cell>
          <cell r="G15" t="str">
            <v>Dallas</v>
          </cell>
          <cell r="H15" t="str">
            <v>75149</v>
          </cell>
          <cell r="I15">
            <v>200</v>
          </cell>
          <cell r="J15">
            <v>851</v>
          </cell>
          <cell r="K15">
            <v>2003</v>
          </cell>
          <cell r="L15">
            <v>55001</v>
          </cell>
          <cell r="M15">
            <v>480</v>
          </cell>
          <cell r="N15">
            <v>3.2400000000000005E-2</v>
          </cell>
          <cell r="O15">
            <v>45.418519999999994</v>
          </cell>
          <cell r="P15">
            <v>11162.159210000002</v>
          </cell>
          <cell r="Q15" t="str">
            <v>Pnc Bank, National Association</v>
          </cell>
          <cell r="R15">
            <v>1396.691</v>
          </cell>
          <cell r="S15">
            <v>2.2554104847695922E-2</v>
          </cell>
        </row>
        <row r="16">
          <cell r="B16">
            <v>9</v>
          </cell>
          <cell r="C16" t="str">
            <v>Sonoma Court</v>
          </cell>
          <cell r="D16" t="str">
            <v>970 W Yellowjacket Ln</v>
          </cell>
          <cell r="E16" t="str">
            <v>Rockwall</v>
          </cell>
          <cell r="F16" t="str">
            <v>TX</v>
          </cell>
          <cell r="G16" t="str">
            <v>Dallas</v>
          </cell>
          <cell r="H16" t="str">
            <v>75087</v>
          </cell>
          <cell r="I16">
            <v>124</v>
          </cell>
          <cell r="J16">
            <v>900</v>
          </cell>
          <cell r="K16">
            <v>2011</v>
          </cell>
          <cell r="L16">
            <v>55458</v>
          </cell>
          <cell r="M16">
            <v>480</v>
          </cell>
          <cell r="N16">
            <v>3.4200000000000001E-2</v>
          </cell>
          <cell r="O16">
            <v>43.438940000000002</v>
          </cell>
          <cell r="P16">
            <v>10616.22869</v>
          </cell>
          <cell r="Q16" t="str">
            <v>Midland States Bank</v>
          </cell>
          <cell r="R16">
            <v>1357.818</v>
          </cell>
          <cell r="S16">
            <v>2.1926374220274047E-2</v>
          </cell>
        </row>
        <row r="17">
          <cell r="B17">
            <v>10</v>
          </cell>
          <cell r="C17" t="str">
            <v>Windsong</v>
          </cell>
          <cell r="D17" t="str">
            <v>1700 Cooks Lane</v>
          </cell>
          <cell r="E17" t="str">
            <v>Fort Worth</v>
          </cell>
          <cell r="F17" t="str">
            <v>TX</v>
          </cell>
          <cell r="G17" t="str">
            <v>Dallas</v>
          </cell>
          <cell r="H17" t="str">
            <v>76120</v>
          </cell>
          <cell r="I17">
            <v>188</v>
          </cell>
          <cell r="J17">
            <v>901</v>
          </cell>
          <cell r="K17">
            <v>2003</v>
          </cell>
          <cell r="L17">
            <v>56919</v>
          </cell>
          <cell r="M17">
            <v>480</v>
          </cell>
          <cell r="N17">
            <v>3.2000000000000001E-2</v>
          </cell>
          <cell r="O17">
            <v>39.713080000000005</v>
          </cell>
          <cell r="P17">
            <v>10598.58965</v>
          </cell>
          <cell r="Q17" t="str">
            <v>Centennial Mortgage Inc</v>
          </cell>
          <cell r="R17">
            <v>1149.4880000000001</v>
          </cell>
          <cell r="S17">
            <v>1.8562210877830738E-2</v>
          </cell>
        </row>
        <row r="18">
          <cell r="B18">
            <v>11</v>
          </cell>
          <cell r="C18" t="str">
            <v>Parc at Mansfield</v>
          </cell>
          <cell r="D18" t="str">
            <v>420 North State Highway 360</v>
          </cell>
          <cell r="E18" t="str">
            <v>Mansfield</v>
          </cell>
          <cell r="F18" t="str">
            <v>TX</v>
          </cell>
          <cell r="G18" t="str">
            <v>Dallas</v>
          </cell>
          <cell r="H18" t="str">
            <v>76063</v>
          </cell>
          <cell r="I18">
            <v>99</v>
          </cell>
          <cell r="J18">
            <v>935</v>
          </cell>
          <cell r="K18">
            <v>2016</v>
          </cell>
          <cell r="L18">
            <v>57101</v>
          </cell>
          <cell r="M18">
            <v>480</v>
          </cell>
          <cell r="N18">
            <v>3.8599999999999995E-2</v>
          </cell>
          <cell r="O18">
            <v>46.281910000000003</v>
          </cell>
          <cell r="P18">
            <v>11308.3</v>
          </cell>
          <cell r="Q18" t="str">
            <v xml:space="preserve">Berkadia Commercial Mortgage </v>
          </cell>
          <cell r="R18">
            <v>981.40499999999997</v>
          </cell>
          <cell r="S18">
            <v>1.5847965847888341E-2</v>
          </cell>
        </row>
        <row r="19">
          <cell r="B19">
            <v>12</v>
          </cell>
          <cell r="C19" t="str">
            <v>Bridgewood Ranch</v>
          </cell>
          <cell r="D19" t="str">
            <v>4100 Vista Lane</v>
          </cell>
          <cell r="E19" t="str">
            <v>Kaufman</v>
          </cell>
          <cell r="F19" t="str">
            <v>TX</v>
          </cell>
          <cell r="G19" t="str">
            <v>Dallas</v>
          </cell>
          <cell r="H19" t="str">
            <v>75142</v>
          </cell>
          <cell r="I19">
            <v>106</v>
          </cell>
          <cell r="J19">
            <v>811</v>
          </cell>
          <cell r="K19">
            <v>2008</v>
          </cell>
          <cell r="L19">
            <v>54697</v>
          </cell>
          <cell r="M19">
            <v>420</v>
          </cell>
          <cell r="N19">
            <v>3.39E-2</v>
          </cell>
          <cell r="O19">
            <v>26.695439999999998</v>
          </cell>
          <cell r="P19">
            <v>6340.0833200000006</v>
          </cell>
          <cell r="Q19" t="str">
            <v>Centennial Mortgage Inc</v>
          </cell>
          <cell r="R19">
            <v>699.71299999999997</v>
          </cell>
          <cell r="S19">
            <v>1.1299135145351302E-2</v>
          </cell>
        </row>
        <row r="20">
          <cell r="B20">
            <v>13</v>
          </cell>
          <cell r="C20" t="str">
            <v>Blue Lake Villas II</v>
          </cell>
          <cell r="D20" t="str">
            <v>155 Lakeside Dr</v>
          </cell>
          <cell r="E20" t="str">
            <v>Waxahachie</v>
          </cell>
          <cell r="F20" t="str">
            <v>TX</v>
          </cell>
          <cell r="G20" t="str">
            <v>Dallas</v>
          </cell>
          <cell r="H20" t="str">
            <v>75165</v>
          </cell>
          <cell r="I20">
            <v>70</v>
          </cell>
          <cell r="J20">
            <v>891</v>
          </cell>
          <cell r="K20">
            <v>2001</v>
          </cell>
          <cell r="L20">
            <v>55671</v>
          </cell>
          <cell r="M20">
            <v>480</v>
          </cell>
          <cell r="N20">
            <v>2.8500000000000001E-2</v>
          </cell>
          <cell r="O20">
            <v>14.310829999999999</v>
          </cell>
          <cell r="P20">
            <v>3832.1770999999999</v>
          </cell>
          <cell r="Q20" t="str">
            <v>Centennial Mortgage Inc</v>
          </cell>
          <cell r="R20">
            <v>506.80900000000003</v>
          </cell>
          <cell r="S20">
            <v>8.1840745904111379E-3</v>
          </cell>
        </row>
        <row r="21">
          <cell r="B21">
            <v>14</v>
          </cell>
          <cell r="C21" t="str">
            <v>Tuscany Villas</v>
          </cell>
          <cell r="D21" t="str">
            <v>7112 Chase Oaks Blvd.</v>
          </cell>
          <cell r="E21" t="str">
            <v>Plano</v>
          </cell>
          <cell r="F21" t="str">
            <v>TX</v>
          </cell>
          <cell r="G21" t="str">
            <v>Dallas</v>
          </cell>
          <cell r="H21">
            <v>75025</v>
          </cell>
          <cell r="I21">
            <v>90</v>
          </cell>
          <cell r="J21">
            <v>0</v>
          </cell>
          <cell r="K21">
            <v>0</v>
          </cell>
          <cell r="L21">
            <v>46388</v>
          </cell>
          <cell r="M21">
            <v>360</v>
          </cell>
          <cell r="N21">
            <v>5.3399999999999996E-2</v>
          </cell>
          <cell r="O21">
            <v>10.358000000000001</v>
          </cell>
          <cell r="P21">
            <v>1755.4481799999999</v>
          </cell>
          <cell r="Q21" t="str">
            <v>Pacific Life Insurance Company</v>
          </cell>
          <cell r="R21">
            <v>414.34199999999998</v>
          </cell>
          <cell r="S21">
            <v>6.6908950589672474E-3</v>
          </cell>
        </row>
        <row r="22">
          <cell r="B22">
            <v>15</v>
          </cell>
          <cell r="C22" t="str">
            <v>Grand Fountain</v>
          </cell>
          <cell r="D22" t="str">
            <v>23600 Fm 1093</v>
          </cell>
          <cell r="E22" t="str">
            <v>Richmond</v>
          </cell>
          <cell r="F22" t="str">
            <v>TX</v>
          </cell>
          <cell r="G22" t="str">
            <v>Houston</v>
          </cell>
          <cell r="H22" t="str">
            <v>77406</v>
          </cell>
          <cell r="I22">
            <v>198</v>
          </cell>
          <cell r="J22">
            <v>1041</v>
          </cell>
          <cell r="K22">
            <v>2015</v>
          </cell>
          <cell r="L22">
            <v>56646</v>
          </cell>
          <cell r="M22">
            <v>480</v>
          </cell>
          <cell r="N22">
            <v>4.7E-2</v>
          </cell>
          <cell r="O22">
            <v>88.646270000000001</v>
          </cell>
          <cell r="P22">
            <v>18855.511399999999</v>
          </cell>
          <cell r="Q22" t="str">
            <v xml:space="preserve">Berkadia Commercial Mortgage </v>
          </cell>
          <cell r="R22">
            <v>1851.614</v>
          </cell>
          <cell r="S22">
            <v>2.99003117321309E-2</v>
          </cell>
        </row>
        <row r="23">
          <cell r="B23">
            <v>16</v>
          </cell>
          <cell r="C23" t="str">
            <v>Lake Forest</v>
          </cell>
          <cell r="D23" t="str">
            <v>19780 Atascocita Shores Drive</v>
          </cell>
          <cell r="E23" t="str">
            <v>Houston</v>
          </cell>
          <cell r="F23" t="str">
            <v>TX</v>
          </cell>
          <cell r="G23" t="str">
            <v>Houston</v>
          </cell>
          <cell r="H23" t="str">
            <v>77346</v>
          </cell>
          <cell r="I23">
            <v>240</v>
          </cell>
          <cell r="J23">
            <v>808</v>
          </cell>
          <cell r="K23">
            <v>2004</v>
          </cell>
          <cell r="L23">
            <v>55701</v>
          </cell>
          <cell r="M23">
            <v>480</v>
          </cell>
          <cell r="N23">
            <v>2.8500000000000001E-2</v>
          </cell>
          <cell r="O23">
            <v>44.776240000000001</v>
          </cell>
          <cell r="P23">
            <v>12006.515210000001</v>
          </cell>
          <cell r="Q23" t="str">
            <v>Centennial Mortgage Inc</v>
          </cell>
          <cell r="R23">
            <v>1614.991</v>
          </cell>
          <cell r="S23">
            <v>2.607926616702283E-2</v>
          </cell>
        </row>
        <row r="24">
          <cell r="B24">
            <v>17</v>
          </cell>
          <cell r="C24" t="str">
            <v>Waterford at Summer Park</v>
          </cell>
          <cell r="D24" t="str">
            <v>601 Park Place Blvd</v>
          </cell>
          <cell r="E24" t="str">
            <v>Rosenberg</v>
          </cell>
          <cell r="F24" t="str">
            <v>TX</v>
          </cell>
          <cell r="G24" t="str">
            <v>Houston</v>
          </cell>
          <cell r="H24" t="str">
            <v>77469</v>
          </cell>
          <cell r="I24">
            <v>196</v>
          </cell>
          <cell r="J24">
            <v>1096</v>
          </cell>
          <cell r="K24">
            <v>2013</v>
          </cell>
          <cell r="L24">
            <v>57254</v>
          </cell>
          <cell r="M24">
            <v>480</v>
          </cell>
          <cell r="N24">
            <v>3.4200000000000001E-2</v>
          </cell>
          <cell r="O24">
            <v>63.052210000000002</v>
          </cell>
          <cell r="P24">
            <v>16447.383460000001</v>
          </cell>
          <cell r="Q24" t="str">
            <v>Dwight Capital Llc</v>
          </cell>
          <cell r="R24">
            <v>1589.271</v>
          </cell>
          <cell r="S24">
            <v>2.5663933372093429E-2</v>
          </cell>
        </row>
        <row r="25">
          <cell r="B25">
            <v>18</v>
          </cell>
          <cell r="C25" t="str">
            <v>Breakwater Bay</v>
          </cell>
          <cell r="D25" t="str">
            <v>4375 North Major</v>
          </cell>
          <cell r="E25" t="str">
            <v>Beaumont</v>
          </cell>
          <cell r="F25" t="str">
            <v>TX</v>
          </cell>
          <cell r="G25" t="str">
            <v>Houston</v>
          </cell>
          <cell r="H25" t="str">
            <v>77713</v>
          </cell>
          <cell r="I25">
            <v>176</v>
          </cell>
          <cell r="J25">
            <v>828</v>
          </cell>
          <cell r="K25">
            <v>2004</v>
          </cell>
          <cell r="L25">
            <v>55916</v>
          </cell>
          <cell r="M25">
            <v>480</v>
          </cell>
          <cell r="N25">
            <v>2.5000000000000001E-2</v>
          </cell>
          <cell r="O25">
            <v>32.476559999999999</v>
          </cell>
          <cell r="P25">
            <v>9271.2504399999998</v>
          </cell>
          <cell r="Q25" t="str">
            <v>Centennial Mortgage Inc</v>
          </cell>
          <cell r="R25">
            <v>1040.998</v>
          </cell>
          <cell r="S25">
            <v>1.6810288058161583E-2</v>
          </cell>
        </row>
        <row r="26">
          <cell r="B26">
            <v>19</v>
          </cell>
          <cell r="C26" t="str">
            <v>Metropolitan</v>
          </cell>
          <cell r="D26" t="str">
            <v>75 Riverfront Drive</v>
          </cell>
          <cell r="E26" t="str">
            <v>North Little Rock</v>
          </cell>
          <cell r="F26" t="str">
            <v>AR</v>
          </cell>
          <cell r="G26" t="str">
            <v>Little Rock</v>
          </cell>
          <cell r="H26" t="str">
            <v>72114</v>
          </cell>
          <cell r="I26">
            <v>260</v>
          </cell>
          <cell r="J26">
            <v>948</v>
          </cell>
          <cell r="K26">
            <v>2008</v>
          </cell>
          <cell r="L26">
            <v>53175</v>
          </cell>
          <cell r="M26">
            <v>420</v>
          </cell>
          <cell r="N26">
            <v>4.6500000000000007E-2</v>
          </cell>
          <cell r="O26">
            <v>128.0163</v>
          </cell>
          <cell r="P26">
            <v>24302.773510000003</v>
          </cell>
          <cell r="Q26" t="str">
            <v>Walker And Dunlop Llc</v>
          </cell>
          <cell r="R26">
            <v>2224.944</v>
          </cell>
          <cell r="S26">
            <v>3.5928935073149287E-2</v>
          </cell>
        </row>
        <row r="27">
          <cell r="B27">
            <v>20</v>
          </cell>
          <cell r="C27" t="str">
            <v>Parc at Maumelle</v>
          </cell>
          <cell r="D27" t="str">
            <v>100 Park Drive</v>
          </cell>
          <cell r="E27" t="str">
            <v>Maumelle</v>
          </cell>
          <cell r="F27" t="str">
            <v>AR</v>
          </cell>
          <cell r="G27" t="str">
            <v>Little Rock</v>
          </cell>
          <cell r="H27" t="str">
            <v>72113</v>
          </cell>
          <cell r="I27">
            <v>240</v>
          </cell>
          <cell r="J27">
            <v>0</v>
          </cell>
          <cell r="K27">
            <v>2005</v>
          </cell>
          <cell r="L27">
            <v>55550</v>
          </cell>
          <cell r="M27">
            <v>480</v>
          </cell>
          <cell r="N27">
            <v>0.03</v>
          </cell>
          <cell r="O27">
            <v>60.235529999999997</v>
          </cell>
          <cell r="P27">
            <v>15693.738369999999</v>
          </cell>
          <cell r="Q27" t="str">
            <v>Centennial Mortgage Inc</v>
          </cell>
          <cell r="R27">
            <v>1428.172</v>
          </cell>
          <cell r="S27">
            <v>2.3062467667181633E-2</v>
          </cell>
        </row>
        <row r="28">
          <cell r="B28">
            <v>21</v>
          </cell>
          <cell r="C28" t="str">
            <v>Capitol Hill</v>
          </cell>
          <cell r="D28" t="str">
            <v>15501 Capitol Hill Boulevard</v>
          </cell>
          <cell r="E28" t="str">
            <v>Little Rock</v>
          </cell>
          <cell r="F28" t="str">
            <v>AR</v>
          </cell>
          <cell r="G28" t="str">
            <v>Little Rock</v>
          </cell>
          <cell r="H28" t="str">
            <v>72223</v>
          </cell>
          <cell r="I28">
            <v>156</v>
          </cell>
          <cell r="J28">
            <v>0</v>
          </cell>
          <cell r="K28">
            <v>2004</v>
          </cell>
          <cell r="L28">
            <v>55916</v>
          </cell>
          <cell r="M28">
            <v>480</v>
          </cell>
          <cell r="N28">
            <v>2.5000000000000001E-2</v>
          </cell>
          <cell r="O28">
            <v>31.15316</v>
          </cell>
          <cell r="P28">
            <v>8893.4526400000013</v>
          </cell>
          <cell r="Q28" t="str">
            <v>Centennial Mortgage Inc</v>
          </cell>
          <cell r="R28">
            <v>812.81899999999996</v>
          </cell>
          <cell r="S28">
            <v>1.3125598252010897E-2</v>
          </cell>
        </row>
        <row r="29">
          <cell r="B29">
            <v>22</v>
          </cell>
          <cell r="C29" t="str">
            <v>Sugar Mill</v>
          </cell>
          <cell r="D29" t="str">
            <v>6795 Bello Valle Drive</v>
          </cell>
          <cell r="E29" t="str">
            <v>Addis</v>
          </cell>
          <cell r="F29" t="str">
            <v>LA</v>
          </cell>
          <cell r="G29" t="str">
            <v>Baton Rouge</v>
          </cell>
          <cell r="H29" t="str">
            <v>70710</v>
          </cell>
          <cell r="I29">
            <v>160</v>
          </cell>
          <cell r="J29">
            <v>877</v>
          </cell>
          <cell r="K29">
            <v>2010</v>
          </cell>
          <cell r="L29">
            <v>55701</v>
          </cell>
          <cell r="M29">
            <v>480</v>
          </cell>
          <cell r="N29">
            <v>2.8500000000000001E-2</v>
          </cell>
          <cell r="O29">
            <v>41.828400000000002</v>
          </cell>
          <cell r="P29">
            <v>11216.06818</v>
          </cell>
          <cell r="Q29" t="str">
            <v>Centennial Mortgage Inc</v>
          </cell>
          <cell r="R29">
            <v>1717.2570000000001</v>
          </cell>
          <cell r="S29">
            <v>2.773068232589725E-2</v>
          </cell>
        </row>
        <row r="30">
          <cell r="B30">
            <v>23</v>
          </cell>
          <cell r="C30" t="str">
            <v>Parc at Denham Springs</v>
          </cell>
          <cell r="D30" t="str">
            <v>La Highway 16</v>
          </cell>
          <cell r="E30" t="str">
            <v>Denham Springs</v>
          </cell>
          <cell r="F30" t="str">
            <v>LA</v>
          </cell>
          <cell r="G30" t="str">
            <v>Baton Rouge</v>
          </cell>
          <cell r="H30" t="str">
            <v>70726</v>
          </cell>
          <cell r="I30">
            <v>224</v>
          </cell>
          <cell r="J30">
            <v>901</v>
          </cell>
          <cell r="K30">
            <v>2010</v>
          </cell>
          <cell r="L30">
            <v>55244</v>
          </cell>
          <cell r="M30">
            <v>480</v>
          </cell>
          <cell r="N30">
            <v>3.7499999999999999E-2</v>
          </cell>
          <cell r="O30">
            <v>107.77200000000001</v>
          </cell>
          <cell r="P30">
            <v>18793.067950000001</v>
          </cell>
          <cell r="Q30" t="str">
            <v>Dougherty Mortgage Llc</v>
          </cell>
          <cell r="R30">
            <v>1714.24</v>
          </cell>
          <cell r="S30">
            <v>2.7681963078529364E-2</v>
          </cell>
        </row>
        <row r="31">
          <cell r="B31">
            <v>24</v>
          </cell>
          <cell r="C31" t="str">
            <v>Sugar Mill II</v>
          </cell>
          <cell r="D31" t="str">
            <v>6795 Belle Vale Drive</v>
          </cell>
          <cell r="E31" t="str">
            <v>Addis</v>
          </cell>
          <cell r="F31" t="str">
            <v>LA</v>
          </cell>
          <cell r="G31" t="str">
            <v>Baton Rouge</v>
          </cell>
          <cell r="H31" t="str">
            <v>70710</v>
          </cell>
          <cell r="I31">
            <v>80</v>
          </cell>
          <cell r="J31">
            <v>877</v>
          </cell>
          <cell r="K31">
            <v>2016</v>
          </cell>
          <cell r="L31">
            <v>57346</v>
          </cell>
          <cell r="M31">
            <v>480</v>
          </cell>
          <cell r="N31">
            <v>3.2500000000000001E-2</v>
          </cell>
          <cell r="O31">
            <v>33.112580000000001</v>
          </cell>
          <cell r="P31">
            <v>8888.2999999999993</v>
          </cell>
          <cell r="Q31" t="str">
            <v>Centennial Mortgage Inc</v>
          </cell>
          <cell r="R31">
            <v>987.08100000000002</v>
          </cell>
          <cell r="S31">
            <v>1.5939623271839325E-2</v>
          </cell>
        </row>
        <row r="32">
          <cell r="B32">
            <v>25</v>
          </cell>
          <cell r="C32" t="str">
            <v>Vistas of Vance Jackson</v>
          </cell>
          <cell r="D32" t="str">
            <v>12430 Vance Jackson Rd</v>
          </cell>
          <cell r="E32" t="str">
            <v>San Antonio</v>
          </cell>
          <cell r="F32" t="str">
            <v>TX</v>
          </cell>
          <cell r="G32" t="str">
            <v>San Antonio</v>
          </cell>
          <cell r="H32" t="str">
            <v>78230</v>
          </cell>
          <cell r="I32">
            <v>240</v>
          </cell>
          <cell r="J32">
            <v>884</v>
          </cell>
          <cell r="K32">
            <v>2005</v>
          </cell>
          <cell r="L32">
            <v>55213</v>
          </cell>
          <cell r="M32">
            <v>480</v>
          </cell>
          <cell r="N32">
            <v>3.2799999999999996E-2</v>
          </cell>
          <cell r="O32">
            <v>75.306880000000007</v>
          </cell>
          <cell r="P32">
            <v>15177.342210000001</v>
          </cell>
          <cell r="Q32" t="str">
            <v>Walker And Dunlop Llc</v>
          </cell>
          <cell r="R32">
            <v>1477.4179999999999</v>
          </cell>
          <cell r="S32">
            <v>2.3857704013180589E-2</v>
          </cell>
        </row>
        <row r="33">
          <cell r="B33">
            <v>26</v>
          </cell>
          <cell r="C33" t="str">
            <v>Mission Oaks</v>
          </cell>
          <cell r="D33" t="str">
            <v>7600 Block Callaghan Road</v>
          </cell>
          <cell r="E33" t="str">
            <v>San Antonio</v>
          </cell>
          <cell r="F33" t="str">
            <v>TX</v>
          </cell>
          <cell r="G33" t="str">
            <v>San Antonio</v>
          </cell>
          <cell r="H33" t="str">
            <v>78229</v>
          </cell>
          <cell r="I33">
            <v>228</v>
          </cell>
          <cell r="J33">
            <v>858</v>
          </cell>
          <cell r="K33">
            <v>2006</v>
          </cell>
          <cell r="L33">
            <v>55701</v>
          </cell>
          <cell r="M33">
            <v>480</v>
          </cell>
          <cell r="N33">
            <v>2.9500000000000002E-2</v>
          </cell>
          <cell r="O33">
            <v>55.524819999999998</v>
          </cell>
          <cell r="P33">
            <v>14670.04859</v>
          </cell>
          <cell r="Q33" t="str">
            <v>Centennial Mortgage Inc</v>
          </cell>
          <cell r="R33">
            <v>1393.7070000000001</v>
          </cell>
          <cell r="S33">
            <v>2.2505918492327755E-2</v>
          </cell>
        </row>
        <row r="34">
          <cell r="B34">
            <v>27</v>
          </cell>
          <cell r="C34" t="str">
            <v>Oak Hollow</v>
          </cell>
          <cell r="D34" t="str">
            <v>1439 Barnes Drive</v>
          </cell>
          <cell r="E34" t="str">
            <v>Seguin</v>
          </cell>
          <cell r="F34" t="str">
            <v>TX</v>
          </cell>
          <cell r="G34" t="str">
            <v>San Antonio</v>
          </cell>
          <cell r="H34" t="str">
            <v>78155</v>
          </cell>
          <cell r="I34">
            <v>160</v>
          </cell>
          <cell r="J34">
            <v>753</v>
          </cell>
          <cell r="K34">
            <v>2011</v>
          </cell>
          <cell r="L34">
            <v>57285</v>
          </cell>
          <cell r="M34">
            <v>480</v>
          </cell>
          <cell r="N34">
            <v>3.8300000000000001E-2</v>
          </cell>
          <cell r="O34">
            <v>44.918959999999998</v>
          </cell>
          <cell r="P34">
            <v>11015.26917</v>
          </cell>
          <cell r="Q34" t="str">
            <v>Dwight Capital Llc</v>
          </cell>
          <cell r="R34">
            <v>1012.804</v>
          </cell>
          <cell r="S34">
            <v>1.6355004511495973E-2</v>
          </cell>
        </row>
        <row r="35">
          <cell r="B35">
            <v>28</v>
          </cell>
          <cell r="C35" t="str">
            <v>Centennial Village</v>
          </cell>
          <cell r="D35" t="str">
            <v>180 Waterview Drive</v>
          </cell>
          <cell r="E35" t="str">
            <v>Oak Ridge</v>
          </cell>
          <cell r="F35" t="str">
            <v>TN</v>
          </cell>
          <cell r="G35" t="str">
            <v>Knoxville</v>
          </cell>
          <cell r="H35" t="str">
            <v>37830</v>
          </cell>
          <cell r="I35">
            <v>252</v>
          </cell>
          <cell r="J35">
            <v>897</v>
          </cell>
          <cell r="K35">
            <v>2011</v>
          </cell>
          <cell r="L35">
            <v>56827</v>
          </cell>
          <cell r="M35">
            <v>480</v>
          </cell>
          <cell r="N35">
            <v>3.2099999999999997E-2</v>
          </cell>
          <cell r="O35">
            <v>78.289369999999991</v>
          </cell>
          <cell r="P35">
            <v>20793.758150000001</v>
          </cell>
          <cell r="Q35" t="str">
            <v>Greystone Servicing Corp Inc</v>
          </cell>
          <cell r="R35">
            <v>1917.107</v>
          </cell>
          <cell r="S35">
            <v>3.0957908572656217E-2</v>
          </cell>
        </row>
        <row r="36">
          <cell r="B36">
            <v>29</v>
          </cell>
          <cell r="C36" t="str">
            <v>Overlook at Allensville Square</v>
          </cell>
          <cell r="D36" t="str">
            <v>293 Mount Drive</v>
          </cell>
          <cell r="E36" t="str">
            <v>Sevierville</v>
          </cell>
          <cell r="F36" t="str">
            <v>TN</v>
          </cell>
          <cell r="G36" t="str">
            <v>Knoxville</v>
          </cell>
          <cell r="H36" t="str">
            <v>37876</v>
          </cell>
          <cell r="I36">
            <v>144</v>
          </cell>
          <cell r="J36">
            <v>946</v>
          </cell>
          <cell r="K36">
            <v>2012</v>
          </cell>
          <cell r="L36">
            <v>55763</v>
          </cell>
          <cell r="M36">
            <v>480</v>
          </cell>
          <cell r="N36">
            <v>4.9500000000000002E-2</v>
          </cell>
          <cell r="O36">
            <v>56.594709999999999</v>
          </cell>
          <cell r="P36">
            <v>11373.572840000001</v>
          </cell>
          <cell r="Q36" t="str">
            <v>Berkeley Point Capital Llc</v>
          </cell>
          <cell r="R36">
            <v>1088.3440000000001</v>
          </cell>
          <cell r="S36">
            <v>1.7574842743570893E-2</v>
          </cell>
        </row>
        <row r="37">
          <cell r="B37">
            <v>30</v>
          </cell>
          <cell r="C37" t="str">
            <v>Northside on Travis</v>
          </cell>
          <cell r="D37" t="str">
            <v>5111 N Travis St</v>
          </cell>
          <cell r="E37" t="str">
            <v>Sherman</v>
          </cell>
          <cell r="F37" t="str">
            <v>TX</v>
          </cell>
          <cell r="G37" t="str">
            <v>Outer DFW</v>
          </cell>
          <cell r="H37" t="str">
            <v>75090</v>
          </cell>
          <cell r="I37">
            <v>200</v>
          </cell>
          <cell r="J37">
            <v>923</v>
          </cell>
          <cell r="K37">
            <v>2009</v>
          </cell>
          <cell r="L37">
            <v>55916</v>
          </cell>
          <cell r="M37">
            <v>480</v>
          </cell>
          <cell r="N37">
            <v>2.5000000000000001E-2</v>
          </cell>
          <cell r="O37">
            <v>45.883360000000003</v>
          </cell>
          <cell r="P37">
            <v>13098.55989</v>
          </cell>
          <cell r="Q37" t="str">
            <v>Centennial Mortgage Inc</v>
          </cell>
          <cell r="R37">
            <v>1505.664</v>
          </cell>
          <cell r="S37">
            <v>2.4313827268451813E-2</v>
          </cell>
        </row>
        <row r="38">
          <cell r="B38">
            <v>31</v>
          </cell>
          <cell r="C38" t="str">
            <v>Residences at Holland Lake</v>
          </cell>
          <cell r="D38" t="str">
            <v>1650 Holland Lake Drive</v>
          </cell>
          <cell r="E38" t="str">
            <v>Weatherford</v>
          </cell>
          <cell r="F38" t="str">
            <v>TX</v>
          </cell>
          <cell r="G38" t="str">
            <v>Outer DFW</v>
          </cell>
          <cell r="H38" t="str">
            <v>76086</v>
          </cell>
          <cell r="I38">
            <v>208</v>
          </cell>
          <cell r="J38">
            <v>834</v>
          </cell>
          <cell r="K38">
            <v>2004</v>
          </cell>
          <cell r="L38">
            <v>55944</v>
          </cell>
          <cell r="M38">
            <v>480</v>
          </cell>
          <cell r="N38">
            <v>3.6000000000000004E-2</v>
          </cell>
          <cell r="O38">
            <v>48.068550000000002</v>
          </cell>
          <cell r="P38">
            <v>11669.396949999998</v>
          </cell>
          <cell r="Q38" t="str">
            <v>Dougherty Mortgage Llc</v>
          </cell>
          <cell r="R38">
            <v>1469.433</v>
          </cell>
          <cell r="S38">
            <v>2.3728760297491974E-2</v>
          </cell>
        </row>
        <row r="39">
          <cell r="B39">
            <v>32</v>
          </cell>
          <cell r="C39" t="str">
            <v>Parc at MetroCenter</v>
          </cell>
          <cell r="D39" t="str">
            <v>Nwc Athens Way &amp; Dominican Dr</v>
          </cell>
          <cell r="E39" t="str">
            <v>Nashville</v>
          </cell>
          <cell r="F39" t="str">
            <v>TN</v>
          </cell>
          <cell r="G39" t="str">
            <v>Nashville</v>
          </cell>
          <cell r="H39" t="str">
            <v>37207</v>
          </cell>
          <cell r="I39">
            <v>144</v>
          </cell>
          <cell r="J39">
            <v>905</v>
          </cell>
          <cell r="K39">
            <v>2006</v>
          </cell>
          <cell r="L39">
            <v>55640</v>
          </cell>
          <cell r="M39">
            <v>480</v>
          </cell>
          <cell r="N39">
            <v>2.9500000000000002E-2</v>
          </cell>
          <cell r="O39">
            <v>39.147559999999999</v>
          </cell>
          <cell r="P39">
            <v>10315.58402</v>
          </cell>
          <cell r="Q39" t="str">
            <v>Centennial Mortgage Inc</v>
          </cell>
          <cell r="R39">
            <v>1678.47</v>
          </cell>
          <cell r="S39">
            <v>2.7104340447323121E-2</v>
          </cell>
        </row>
        <row r="40">
          <cell r="B40">
            <v>33</v>
          </cell>
          <cell r="C40" t="str">
            <v>Parc at Clarksville</v>
          </cell>
          <cell r="D40" t="str">
            <v>441 Needmore Rd</v>
          </cell>
          <cell r="E40" t="str">
            <v>Clarksville</v>
          </cell>
          <cell r="F40" t="str">
            <v>TN</v>
          </cell>
          <cell r="G40" t="str">
            <v>Nashville</v>
          </cell>
          <cell r="H40" t="str">
            <v>37040</v>
          </cell>
          <cell r="I40">
            <v>168</v>
          </cell>
          <cell r="J40">
            <v>979</v>
          </cell>
          <cell r="K40">
            <v>2007</v>
          </cell>
          <cell r="L40">
            <v>55975</v>
          </cell>
          <cell r="M40">
            <v>480</v>
          </cell>
          <cell r="N40">
            <v>2.5000000000000001E-2</v>
          </cell>
          <cell r="O40">
            <v>44.214359999999999</v>
          </cell>
          <cell r="P40">
            <v>12657.8243</v>
          </cell>
          <cell r="Q40" t="str">
            <v>Centennial Mortgage Inc</v>
          </cell>
          <cell r="R40">
            <v>1023.3440000000001</v>
          </cell>
          <cell r="S40">
            <v>1.6525206986556466E-2</v>
          </cell>
        </row>
        <row r="41">
          <cell r="B41">
            <v>34</v>
          </cell>
          <cell r="C41" t="str">
            <v>Villas at Park West</v>
          </cell>
          <cell r="D41" t="str">
            <v>3131 E. Spaulding Ave</v>
          </cell>
          <cell r="E41" t="str">
            <v>Pueblo</v>
          </cell>
          <cell r="F41" t="str">
            <v>CO</v>
          </cell>
          <cell r="G41" t="str">
            <v>Pueblo</v>
          </cell>
          <cell r="H41" t="str">
            <v>81008</v>
          </cell>
          <cell r="I41">
            <v>148</v>
          </cell>
          <cell r="J41">
            <v>0</v>
          </cell>
          <cell r="K41">
            <v>0</v>
          </cell>
          <cell r="L41">
            <v>55944</v>
          </cell>
          <cell r="M41">
            <v>480</v>
          </cell>
          <cell r="N41">
            <v>3.04E-2</v>
          </cell>
          <cell r="O41">
            <v>39.518430000000002</v>
          </cell>
          <cell r="P41">
            <v>10409.94745</v>
          </cell>
          <cell r="Q41" t="str">
            <v>Prudential Huntoon Paige Assoc</v>
          </cell>
          <cell r="R41">
            <v>1427.529</v>
          </cell>
          <cell r="S41">
            <v>2.3052084347308398E-2</v>
          </cell>
        </row>
        <row r="42">
          <cell r="B42">
            <v>35</v>
          </cell>
          <cell r="C42" t="str">
            <v>Villas at Park West II</v>
          </cell>
          <cell r="D42" t="str">
            <v>3131 E. Spaulding Ave</v>
          </cell>
          <cell r="E42" t="str">
            <v>Pueblo</v>
          </cell>
          <cell r="F42" t="str">
            <v>CO</v>
          </cell>
          <cell r="G42" t="str">
            <v>Pueblo</v>
          </cell>
          <cell r="H42" t="str">
            <v>81003</v>
          </cell>
          <cell r="I42">
            <v>112</v>
          </cell>
          <cell r="J42">
            <v>0</v>
          </cell>
          <cell r="K42">
            <v>0</v>
          </cell>
          <cell r="L42">
            <v>55944</v>
          </cell>
          <cell r="M42">
            <v>480</v>
          </cell>
          <cell r="N42">
            <v>3.1800000000000002E-2</v>
          </cell>
          <cell r="O42">
            <v>36.501640000000002</v>
          </cell>
          <cell r="P42">
            <v>9418.1251300000004</v>
          </cell>
          <cell r="Q42" t="str">
            <v>Prudential Huntoon Paige Assoc</v>
          </cell>
          <cell r="R42">
            <v>1207.1590000000001</v>
          </cell>
          <cell r="S42">
            <v>1.9493496166181182E-2</v>
          </cell>
        </row>
        <row r="43">
          <cell r="B43">
            <v>36</v>
          </cell>
          <cell r="C43" t="str">
            <v>Dakota Arms</v>
          </cell>
          <cell r="D43" t="str">
            <v>Se Cnr 82Nd &amp; Pontiac Drive</v>
          </cell>
          <cell r="E43" t="str">
            <v>Lubbock</v>
          </cell>
          <cell r="F43" t="str">
            <v>TX</v>
          </cell>
          <cell r="G43" t="str">
            <v>Lubbock</v>
          </cell>
          <cell r="H43" t="str">
            <v>79424</v>
          </cell>
          <cell r="I43">
            <v>208</v>
          </cell>
          <cell r="J43">
            <v>871</v>
          </cell>
          <cell r="K43">
            <v>2005</v>
          </cell>
          <cell r="L43">
            <v>56919</v>
          </cell>
          <cell r="M43">
            <v>480</v>
          </cell>
          <cell r="N43">
            <v>3.2000000000000001E-2</v>
          </cell>
          <cell r="O43">
            <v>46.29909</v>
          </cell>
          <cell r="P43">
            <v>12356.25878</v>
          </cell>
          <cell r="Q43" t="str">
            <v>Centennial Mortgage Inc</v>
          </cell>
          <cell r="R43">
            <v>1315.451</v>
          </cell>
          <cell r="S43">
            <v>2.1242221633852046E-2</v>
          </cell>
        </row>
        <row r="44">
          <cell r="B44">
            <v>37</v>
          </cell>
          <cell r="C44" t="str">
            <v>Preserve at Prairie Pointe</v>
          </cell>
          <cell r="D44" t="str">
            <v>8300 Avenue U</v>
          </cell>
          <cell r="E44" t="str">
            <v>Lubbock</v>
          </cell>
          <cell r="F44" t="str">
            <v>TX</v>
          </cell>
          <cell r="G44" t="str">
            <v>Lubbock</v>
          </cell>
          <cell r="H44" t="str">
            <v>79423</v>
          </cell>
          <cell r="I44">
            <v>184</v>
          </cell>
          <cell r="J44">
            <v>860</v>
          </cell>
          <cell r="K44">
            <v>2004</v>
          </cell>
          <cell r="L44">
            <v>56340</v>
          </cell>
          <cell r="M44">
            <v>480</v>
          </cell>
          <cell r="N44">
            <v>3.6499999999999998E-2</v>
          </cell>
          <cell r="O44">
            <v>41.143550000000005</v>
          </cell>
          <cell r="P44">
            <v>10056.964300000001</v>
          </cell>
          <cell r="Q44" t="str">
            <v>Centennial Mortgage Inc</v>
          </cell>
          <cell r="R44">
            <v>955.59</v>
          </cell>
          <cell r="S44">
            <v>1.543109896992946E-2</v>
          </cell>
        </row>
        <row r="45">
          <cell r="B45">
            <v>38</v>
          </cell>
          <cell r="C45" t="str">
            <v>Oceanaire</v>
          </cell>
          <cell r="D45" t="str">
            <v>16016 Lemoyne Blvd.</v>
          </cell>
          <cell r="E45" t="str">
            <v>Biloxi</v>
          </cell>
          <cell r="F45" t="str">
            <v>MS</v>
          </cell>
          <cell r="G45" t="str">
            <v>Biloxi</v>
          </cell>
          <cell r="H45">
            <v>39532</v>
          </cell>
          <cell r="I45">
            <v>196</v>
          </cell>
          <cell r="J45">
            <v>1056</v>
          </cell>
          <cell r="K45">
            <v>2008</v>
          </cell>
          <cell r="L45">
            <v>0</v>
          </cell>
          <cell r="M45">
            <v>420</v>
          </cell>
          <cell r="N45">
            <v>0</v>
          </cell>
          <cell r="O45">
            <v>0</v>
          </cell>
          <cell r="P45">
            <v>11264</v>
          </cell>
          <cell r="Q45" t="str">
            <v>Dwight Capital Llc</v>
          </cell>
          <cell r="R45">
            <v>1122.692</v>
          </cell>
          <cell r="S45">
            <v>1.8129502574062144E-2</v>
          </cell>
        </row>
        <row r="46">
          <cell r="B46">
            <v>39</v>
          </cell>
          <cell r="C46" t="str">
            <v>Toulon Apartments</v>
          </cell>
          <cell r="D46" t="str">
            <v>4500 Highway 57</v>
          </cell>
          <cell r="E46" t="str">
            <v>Gautier</v>
          </cell>
          <cell r="F46" t="str">
            <v>MS</v>
          </cell>
          <cell r="G46" t="str">
            <v>Biloxi</v>
          </cell>
          <cell r="H46" t="str">
            <v>39564</v>
          </cell>
          <cell r="I46">
            <v>240</v>
          </cell>
          <cell r="J46">
            <v>0</v>
          </cell>
          <cell r="K46">
            <v>0</v>
          </cell>
          <cell r="L46">
            <v>55488</v>
          </cell>
          <cell r="M46">
            <v>480</v>
          </cell>
          <cell r="N46">
            <v>3.2400000000000005E-2</v>
          </cell>
          <cell r="O46">
            <v>86.018029999999996</v>
          </cell>
          <cell r="P46">
            <v>16275.03721</v>
          </cell>
          <cell r="Q46" t="str">
            <v>Greystone Servicing Corp Inc</v>
          </cell>
          <cell r="R46">
            <v>1085.297</v>
          </cell>
          <cell r="S46">
            <v>1.7525639048930539E-2</v>
          </cell>
        </row>
        <row r="47">
          <cell r="B47">
            <v>40</v>
          </cell>
          <cell r="C47" t="str">
            <v>Parc at Rogers</v>
          </cell>
          <cell r="D47" t="str">
            <v>513 Dodson Road</v>
          </cell>
          <cell r="E47" t="str">
            <v>Rogers</v>
          </cell>
          <cell r="F47" t="str">
            <v>AR</v>
          </cell>
          <cell r="G47" t="str">
            <v>Rogers</v>
          </cell>
          <cell r="H47" t="str">
            <v>72758</v>
          </cell>
          <cell r="I47">
            <v>250</v>
          </cell>
          <cell r="J47">
            <v>1025</v>
          </cell>
          <cell r="K47">
            <v>2007</v>
          </cell>
          <cell r="L47">
            <v>54909</v>
          </cell>
          <cell r="M47">
            <v>420</v>
          </cell>
          <cell r="N47">
            <v>2.7400000000000001E-2</v>
          </cell>
          <cell r="O47">
            <v>77.654219999999995</v>
          </cell>
          <cell r="P47">
            <v>20382.098899999997</v>
          </cell>
          <cell r="Q47" t="str">
            <v>Centennial Mortgage Inc</v>
          </cell>
          <cell r="R47">
            <v>2166.4920000000002</v>
          </cell>
          <cell r="S47">
            <v>3.4985038007472262E-2</v>
          </cell>
        </row>
        <row r="48">
          <cell r="B48">
            <v>41</v>
          </cell>
          <cell r="C48" t="str">
            <v>Tattersall Village</v>
          </cell>
          <cell r="D48" t="str">
            <v>501 Burke Drive</v>
          </cell>
          <cell r="E48" t="str">
            <v>Hinesville</v>
          </cell>
          <cell r="F48" t="str">
            <v>GA</v>
          </cell>
          <cell r="G48" t="str">
            <v>Savannah</v>
          </cell>
          <cell r="H48">
            <v>31313</v>
          </cell>
          <cell r="I48">
            <v>222</v>
          </cell>
          <cell r="J48">
            <v>1110</v>
          </cell>
          <cell r="K48">
            <v>2010</v>
          </cell>
          <cell r="L48">
            <v>0</v>
          </cell>
          <cell r="M48">
            <v>420</v>
          </cell>
          <cell r="N48">
            <v>0</v>
          </cell>
          <cell r="O48">
            <v>0</v>
          </cell>
          <cell r="P48">
            <v>20000</v>
          </cell>
          <cell r="Q48" t="str">
            <v>Dwight Capital Llc</v>
          </cell>
          <cell r="R48">
            <v>1827.8050000000001</v>
          </cell>
          <cell r="S48">
            <v>2.9515838228457724E-2</v>
          </cell>
        </row>
        <row r="49">
          <cell r="B49">
            <v>42</v>
          </cell>
          <cell r="C49" t="str">
            <v>Tradewinds at Gateway Plaza</v>
          </cell>
          <cell r="D49" t="str">
            <v>1818 S. Tradewinds Blvd.</v>
          </cell>
          <cell r="E49" t="str">
            <v>Midland</v>
          </cell>
          <cell r="F49" t="str">
            <v>TX</v>
          </cell>
          <cell r="G49" t="str">
            <v>Midland</v>
          </cell>
          <cell r="H49">
            <v>79706</v>
          </cell>
          <cell r="I49">
            <v>214</v>
          </cell>
          <cell r="J49">
            <v>1054</v>
          </cell>
          <cell r="K49">
            <v>2013</v>
          </cell>
          <cell r="L49">
            <v>0</v>
          </cell>
          <cell r="M49">
            <v>360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1542.6959999999999</v>
          </cell>
          <cell r="S49">
            <v>2.4911828981586556E-2</v>
          </cell>
        </row>
        <row r="50">
          <cell r="B50">
            <v>43</v>
          </cell>
          <cell r="C50" t="str">
            <v>Legacy at Pleasant Grove</v>
          </cell>
          <cell r="D50" t="str">
            <v>5911 Richmond Road</v>
          </cell>
          <cell r="E50" t="str">
            <v>Texarkana</v>
          </cell>
          <cell r="F50" t="str">
            <v>TX</v>
          </cell>
          <cell r="G50" t="str">
            <v>Texarkana</v>
          </cell>
          <cell r="H50" t="str">
            <v>75503</v>
          </cell>
          <cell r="I50">
            <v>208</v>
          </cell>
          <cell r="J50">
            <v>1168</v>
          </cell>
          <cell r="K50">
            <v>2006</v>
          </cell>
          <cell r="L50">
            <v>54149</v>
          </cell>
          <cell r="M50">
            <v>420</v>
          </cell>
          <cell r="N50">
            <v>3.5499999999999997E-2</v>
          </cell>
          <cell r="O50">
            <v>65.092559999999992</v>
          </cell>
          <cell r="P50">
            <v>14756.80322</v>
          </cell>
          <cell r="Q50" t="str">
            <v xml:space="preserve">Berkadia Commercial Mortgage </v>
          </cell>
          <cell r="R50">
            <v>1411.394</v>
          </cell>
          <cell r="S50">
            <v>2.2791532455932587E-2</v>
          </cell>
        </row>
        <row r="51">
          <cell r="B51">
            <v>44</v>
          </cell>
          <cell r="C51" t="str">
            <v>Crossings at Opelika</v>
          </cell>
          <cell r="D51" t="str">
            <v>1650 S Fox Run Pkwy,</v>
          </cell>
          <cell r="E51" t="str">
            <v>Opelika</v>
          </cell>
          <cell r="F51" t="str">
            <v>AL</v>
          </cell>
          <cell r="G51" t="str">
            <v>Opelika</v>
          </cell>
          <cell r="H51" t="str">
            <v>36801</v>
          </cell>
          <cell r="I51">
            <v>168</v>
          </cell>
          <cell r="J51">
            <v>1088</v>
          </cell>
          <cell r="K51">
            <v>2011</v>
          </cell>
          <cell r="L51">
            <v>57132</v>
          </cell>
          <cell r="M51">
            <v>480</v>
          </cell>
          <cell r="N51">
            <v>3.5499999999999997E-2</v>
          </cell>
          <cell r="O51">
            <v>55.484550000000006</v>
          </cell>
          <cell r="P51">
            <v>14131.164070000001</v>
          </cell>
          <cell r="Q51" t="str">
            <v>Greystone Funding Corporation</v>
          </cell>
          <cell r="R51">
            <v>1162.42</v>
          </cell>
          <cell r="S51">
            <v>1.8771039948749364E-2</v>
          </cell>
        </row>
        <row r="52">
          <cell r="B52">
            <v>45</v>
          </cell>
          <cell r="C52" t="str">
            <v>Vista Ridge</v>
          </cell>
          <cell r="D52" t="str">
            <v>2074 N Gloster</v>
          </cell>
          <cell r="E52" t="str">
            <v>Tupelo</v>
          </cell>
          <cell r="F52" t="str">
            <v>MS</v>
          </cell>
          <cell r="G52" t="str">
            <v>Tupelo</v>
          </cell>
          <cell r="H52" t="str">
            <v>38804</v>
          </cell>
          <cell r="I52">
            <v>160</v>
          </cell>
          <cell r="J52">
            <v>886</v>
          </cell>
          <cell r="K52">
            <v>2009</v>
          </cell>
          <cell r="L52">
            <v>56097</v>
          </cell>
          <cell r="M52">
            <v>480</v>
          </cell>
          <cell r="N52">
            <v>0.04</v>
          </cell>
          <cell r="O52">
            <v>46.224830000000004</v>
          </cell>
          <cell r="P52">
            <v>10660.510970000001</v>
          </cell>
          <cell r="Q52" t="str">
            <v>Walker And Dunlop Llc</v>
          </cell>
          <cell r="R52">
            <v>1047.136</v>
          </cell>
          <cell r="S52">
            <v>1.6909405970108576E-2</v>
          </cell>
        </row>
        <row r="54">
          <cell r="B54">
            <v>46</v>
          </cell>
          <cell r="C54" t="str">
            <v>Terra Lago</v>
          </cell>
          <cell r="D54" t="str">
            <v>9701 Terra Lago Court</v>
          </cell>
          <cell r="E54" t="str">
            <v>Rowlett</v>
          </cell>
          <cell r="F54" t="str">
            <v>TX</v>
          </cell>
          <cell r="H54">
            <v>75088</v>
          </cell>
          <cell r="I54">
            <v>447</v>
          </cell>
          <cell r="J54">
            <v>0</v>
          </cell>
          <cell r="K54">
            <v>0</v>
          </cell>
          <cell r="L54">
            <v>43997</v>
          </cell>
          <cell r="M54">
            <v>0</v>
          </cell>
          <cell r="N54" t="str">
            <v>L+700</v>
          </cell>
          <cell r="O54">
            <v>0</v>
          </cell>
          <cell r="P54">
            <v>50000</v>
          </cell>
          <cell r="Q54" t="str">
            <v>Macquarie Texas Loan Holder</v>
          </cell>
          <cell r="R54">
            <v>0</v>
          </cell>
          <cell r="S54">
            <v>0</v>
          </cell>
        </row>
        <row r="55">
          <cell r="B55">
            <v>47</v>
          </cell>
          <cell r="C55" t="str">
            <v>Red Rock</v>
          </cell>
          <cell r="D55" t="str">
            <v>9450 W. Hacienda Ave.</v>
          </cell>
          <cell r="E55" t="str">
            <v>Las Vegas</v>
          </cell>
          <cell r="F55" t="str">
            <v>NV</v>
          </cell>
          <cell r="H55">
            <v>89148</v>
          </cell>
          <cell r="I55">
            <v>308</v>
          </cell>
          <cell r="J55">
            <v>0</v>
          </cell>
          <cell r="K55">
            <v>0</v>
          </cell>
          <cell r="L55">
            <v>43997</v>
          </cell>
          <cell r="M55">
            <v>0</v>
          </cell>
          <cell r="N55" t="str">
            <v>L+750</v>
          </cell>
          <cell r="O55">
            <v>0</v>
          </cell>
          <cell r="P55">
            <v>42500</v>
          </cell>
          <cell r="Q55" t="str">
            <v>Macquarie Texas Loan Holder</v>
          </cell>
          <cell r="R55">
            <v>0</v>
          </cell>
          <cell r="S55">
            <v>0</v>
          </cell>
        </row>
        <row r="56">
          <cell r="B56">
            <v>48</v>
          </cell>
          <cell r="C56" t="str">
            <v>Parc at Bentonville</v>
          </cell>
          <cell r="D56" t="str">
            <v>6346 SW Regional Airport Road</v>
          </cell>
          <cell r="E56" t="str">
            <v>Bentonville</v>
          </cell>
          <cell r="F56" t="str">
            <v>AR</v>
          </cell>
          <cell r="H56" t="str">
            <v>72712</v>
          </cell>
          <cell r="I56">
            <v>216</v>
          </cell>
          <cell r="J56">
            <v>0</v>
          </cell>
          <cell r="K56">
            <v>0</v>
          </cell>
          <cell r="L56">
            <v>57527</v>
          </cell>
          <cell r="M56">
            <v>480</v>
          </cell>
          <cell r="N56">
            <v>3.3000000000000002E-2</v>
          </cell>
          <cell r="O56">
            <v>87.864190000000008</v>
          </cell>
          <cell r="P56">
            <v>23400</v>
          </cell>
          <cell r="Q56" t="str">
            <v>Love Funding Corporation</v>
          </cell>
          <cell r="R56">
            <v>0</v>
          </cell>
          <cell r="S56">
            <v>0</v>
          </cell>
        </row>
        <row r="57">
          <cell r="B57">
            <v>49</v>
          </cell>
          <cell r="C57" t="str">
            <v>Apalachee Point</v>
          </cell>
          <cell r="D57" t="str">
            <v>1405 Southwood Plantation Road</v>
          </cell>
          <cell r="E57" t="str">
            <v>Tallahassee</v>
          </cell>
          <cell r="F57" t="str">
            <v>FL</v>
          </cell>
          <cell r="H57" t="str">
            <v>32311</v>
          </cell>
          <cell r="I57">
            <v>200</v>
          </cell>
          <cell r="J57">
            <v>0</v>
          </cell>
          <cell r="K57">
            <v>0</v>
          </cell>
          <cell r="L57">
            <v>57589</v>
          </cell>
          <cell r="M57">
            <v>480</v>
          </cell>
          <cell r="N57">
            <v>3.3000000000000002E-2</v>
          </cell>
          <cell r="O57">
            <v>93.520910000000001</v>
          </cell>
          <cell r="P57">
            <v>24906.5</v>
          </cell>
          <cell r="Q57" t="str">
            <v>Berkadia Commercial Mortgage</v>
          </cell>
          <cell r="R57">
            <v>0</v>
          </cell>
          <cell r="S57">
            <v>0</v>
          </cell>
        </row>
        <row r="58">
          <cell r="B58">
            <v>50</v>
          </cell>
          <cell r="C58" t="str">
            <v>McKinney Pointe</v>
          </cell>
          <cell r="D58" t="str">
            <v>Tbd Mckinney Ranch Parkway</v>
          </cell>
          <cell r="E58" t="str">
            <v>Mckinney</v>
          </cell>
          <cell r="F58" t="str">
            <v>TX</v>
          </cell>
          <cell r="H58" t="str">
            <v>75070</v>
          </cell>
          <cell r="I58">
            <v>198</v>
          </cell>
          <cell r="J58">
            <v>0</v>
          </cell>
          <cell r="K58">
            <v>0</v>
          </cell>
          <cell r="L58">
            <v>57619</v>
          </cell>
          <cell r="M58">
            <v>480</v>
          </cell>
          <cell r="N58">
            <v>4.2999999999999997E-2</v>
          </cell>
          <cell r="O58">
            <v>111.02543</v>
          </cell>
          <cell r="P58">
            <v>25418.6</v>
          </cell>
          <cell r="Q58" t="str">
            <v>Berkadia Commercial Mortgage</v>
          </cell>
          <cell r="R58">
            <v>0</v>
          </cell>
          <cell r="S58">
            <v>0</v>
          </cell>
        </row>
        <row r="59">
          <cell r="B59">
            <v>51</v>
          </cell>
          <cell r="C59" t="str">
            <v>Parc at Garland</v>
          </cell>
          <cell r="D59" t="str">
            <v>3401 Bobtown Road</v>
          </cell>
          <cell r="E59" t="str">
            <v>Garland</v>
          </cell>
          <cell r="F59" t="str">
            <v>TX</v>
          </cell>
          <cell r="H59" t="str">
            <v>75043</v>
          </cell>
          <cell r="I59">
            <v>198</v>
          </cell>
          <cell r="J59">
            <v>0</v>
          </cell>
          <cell r="K59">
            <v>0</v>
          </cell>
          <cell r="L59">
            <v>57558</v>
          </cell>
          <cell r="M59">
            <v>480</v>
          </cell>
          <cell r="N59">
            <v>3.7499999999999999E-2</v>
          </cell>
          <cell r="O59">
            <v>89.524199999999993</v>
          </cell>
          <cell r="P59">
            <v>22240.6</v>
          </cell>
          <cell r="Q59" t="str">
            <v>Berkadia Commercial Mortgage</v>
          </cell>
          <cell r="R59">
            <v>0</v>
          </cell>
          <cell r="S59">
            <v>0</v>
          </cell>
        </row>
        <row r="60">
          <cell r="B60">
            <v>52</v>
          </cell>
          <cell r="C60" t="str">
            <v>Parc at Wylie</v>
          </cell>
          <cell r="D60" t="str">
            <v>1415 W Brown Street</v>
          </cell>
          <cell r="E60" t="str">
            <v>Wylie</v>
          </cell>
          <cell r="F60" t="str">
            <v>TX</v>
          </cell>
          <cell r="H60" t="str">
            <v>75089</v>
          </cell>
          <cell r="I60">
            <v>198</v>
          </cell>
          <cell r="J60">
            <v>0</v>
          </cell>
          <cell r="K60">
            <v>0</v>
          </cell>
          <cell r="L60">
            <v>57650</v>
          </cell>
          <cell r="M60">
            <v>480</v>
          </cell>
          <cell r="N60">
            <v>3.85E-2</v>
          </cell>
          <cell r="O60">
            <v>98.579789999999988</v>
          </cell>
          <cell r="P60">
            <v>24122.799999999999</v>
          </cell>
          <cell r="Q60" t="str">
            <v>Berkadia Commercial Mortgage</v>
          </cell>
          <cell r="R60">
            <v>0</v>
          </cell>
          <cell r="S60">
            <v>0</v>
          </cell>
        </row>
        <row r="61">
          <cell r="B61">
            <v>53</v>
          </cell>
          <cell r="C61" t="str">
            <v>Eagle Crossing</v>
          </cell>
          <cell r="D61" t="str">
            <v>8015 W. Camp Wisdom Road</v>
          </cell>
          <cell r="E61" t="str">
            <v>Dallas</v>
          </cell>
          <cell r="F61" t="str">
            <v>TX</v>
          </cell>
          <cell r="H61" t="str">
            <v>75236</v>
          </cell>
          <cell r="I61">
            <v>150</v>
          </cell>
          <cell r="J61">
            <v>0</v>
          </cell>
          <cell r="K61">
            <v>0</v>
          </cell>
          <cell r="L61">
            <v>57558</v>
          </cell>
          <cell r="M61">
            <v>480</v>
          </cell>
          <cell r="N61">
            <v>3.5499999999999997E-2</v>
          </cell>
          <cell r="O61">
            <v>68.298109999999994</v>
          </cell>
          <cell r="P61">
            <v>17494.599999999999</v>
          </cell>
          <cell r="Q61" t="str">
            <v>Berkadia Commercial Mortgage</v>
          </cell>
          <cell r="R61">
            <v>0</v>
          </cell>
          <cell r="S61">
            <v>0</v>
          </cell>
        </row>
        <row r="63">
          <cell r="B63">
            <v>100</v>
          </cell>
          <cell r="C63" t="str">
            <v>Total Portfolio</v>
          </cell>
        </row>
      </sheetData>
      <sheetData sheetId="1">
        <row r="1">
          <cell r="G1">
            <v>3</v>
          </cell>
        </row>
      </sheetData>
      <sheetData sheetId="2" refreshError="1"/>
      <sheetData sheetId="3"/>
      <sheetData sheetId="4"/>
      <sheetData sheetId="5" refreshError="1"/>
      <sheetData sheetId="6">
        <row r="5">
          <cell r="B5" t="str">
            <v>Total Possible Rent Per Leases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tion --&gt;"/>
      <sheetName val="SOURCES &amp; USES"/>
      <sheetName val="FINANCIAL SUMMARY"/>
      <sheetName val="Rent Comps"/>
      <sheetName val="Sale Comps"/>
      <sheetName val="Sales Comp Ref"/>
      <sheetName val="5-Yr Proforma"/>
      <sheetName val="Rent Comps --&gt;"/>
      <sheetName val="Rent Comps—Overview"/>
      <sheetName val="Rent Comps—Detailed"/>
      <sheetName val="Charts—Unit"/>
      <sheetName val="Charts—SF"/>
      <sheetName val="Charts—Data"/>
      <sheetName val="Data"/>
      <sheetName val="UW --&gt;"/>
      <sheetName val="Interest Rate Index"/>
      <sheetName val="Dashboard"/>
      <sheetName val="Unit Mix"/>
      <sheetName val="Proforma Assumptions"/>
      <sheetName val="OpEx Ref - JTB"/>
      <sheetName val="Project Budget"/>
      <sheetName val="Cost Curve"/>
      <sheetName val="Property Tax"/>
      <sheetName val="Municipal Fees"/>
      <sheetName val="Equity"/>
      <sheetName val="Annual CF's"/>
      <sheetName val="Monthly CF's"/>
      <sheetName val="Waterfall"/>
      <sheetName val="AM Table --&gt;"/>
      <sheetName val="AM Table - Construction Loan"/>
      <sheetName val="AM Table - Perm Lo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2">
          <cell r="F12">
            <v>373212</v>
          </cell>
        </row>
        <row r="20">
          <cell r="J20">
            <v>408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. Loan Anal"/>
      <sheetName val="Cons. Prof"/>
      <sheetName val="Westwood Proforma"/>
      <sheetName val="Sonoma Proforma"/>
      <sheetName val="River Run Proforma"/>
      <sheetName val="Piedmont Proforma"/>
      <sheetName val="IRR"/>
      <sheetName val="Assumptions"/>
      <sheetName val="Deal Summary"/>
      <sheetName val="Waterfall"/>
      <sheetName val="Closing Costs"/>
      <sheetName val="Yield Maint."/>
      <sheetName val="Amortization Schedule"/>
      <sheetName val="Amortization Schedule-Seperate "/>
      <sheetName val="****"/>
      <sheetName val="Loan Analysis "/>
      <sheetName val="Proforma"/>
      <sheetName val="Budget"/>
      <sheetName val="Trailing 12"/>
      <sheetName val="Historicals"/>
      <sheetName val="Construction Costs"/>
      <sheetName val="UM"/>
      <sheetName val="Rent Roll"/>
      <sheetName val="Sale Analysis"/>
      <sheetName val="LA-20"/>
      <sheetName val="LA"/>
      <sheetName val="Actual"/>
      <sheetName val="S &amp; U"/>
      <sheetName val="Rollover"/>
      <sheetName val="TI &amp; LC"/>
      <sheetName val="GRU02"/>
      <sheetName val="Model"/>
      <sheetName val="Swap Calculator"/>
      <sheetName val="Amortization Table"/>
      <sheetName val="MF-BUD 2000"/>
      <sheetName val="IRR.XLS"/>
      <sheetName val="\\HOL_DAL1\SYS1\DEALS\GEICAPTS."/>
      <sheetName val="Property"/>
      <sheetName val="FAssump."/>
      <sheetName val="Returns"/>
      <sheetName val="EqCap Assump."/>
      <sheetName val="Const. Inputs"/>
      <sheetName val="\Users\stephenbus\Library\Cache"/>
      <sheetName val="\@\HOL_DAL1\SYS1\DEALS\GEICAPTS"/>
      <sheetName val="Input"/>
      <sheetName val="WF Detail"/>
      <sheetName val="ExecSummary"/>
      <sheetName val="cashflow"/>
      <sheetName val="Cost Approach"/>
      <sheetName val="Replacement Cost Analysis"/>
      <sheetName val="Summ"/>
      <sheetName val="\DEALS\Jim Curtin\Hillwood\3700"/>
      <sheetName val="MAINSAP"/>
      <sheetName val="Return Analysis"/>
      <sheetName val="Sources Uses"/>
      <sheetName val="Loan Analysis"/>
      <sheetName val="Rollup Pro Forma"/>
      <sheetName val="-"/>
      <sheetName val="Woodmark"/>
      <sheetName val="--"/>
      <sheetName val="Audubon Square"/>
      <sheetName val="Polo Club"/>
      <sheetName val="City Point"/>
      <sheetName val="Hillside Creek"/>
      <sheetName val="Hillside Villas"/>
      <sheetName val="Lookup"/>
      <sheetName val="Fund III 4Q Adv"/>
      <sheetName val="As Is"/>
      <sheetName val="\Users\pawel.jastrzebski\AppDat"/>
      <sheetName val="[IRR.XLS]__campusacq_sharepoi_3"/>
      <sheetName val="Capital"/>
      <sheetName val="Leasing"/>
      <sheetName val="10 Year IRR"/>
      <sheetName val="\Volumes\clients$\Midway Projec"/>
      <sheetName val="\C\Volumes\clients$\Midway Proj"/>
      <sheetName val="Market Summary-PMA"/>
      <sheetName val="AR"/>
      <sheetName val="YTD Cash Variance"/>
      <sheetName val="EOY RR Variance"/>
      <sheetName val="consolidated aging"/>
      <sheetName val="Valuation"/>
      <sheetName val="ProjectCashFlow"/>
      <sheetName val="[IRR.XLS]__campusacq_sharepoi_2"/>
    </sheetNames>
    <definedNames>
      <definedName name="PrintAll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Space"/>
      <sheetName val="Model Room"/>
    </sheetNames>
    <sheetDataSet>
      <sheetData sheetId="0" refreshError="1">
        <row r="3">
          <cell r="H3">
            <v>37196</v>
          </cell>
        </row>
        <row r="9">
          <cell r="O9">
            <v>36923</v>
          </cell>
          <cell r="P9">
            <v>36951</v>
          </cell>
          <cell r="Q9">
            <v>36982</v>
          </cell>
          <cell r="R9">
            <v>37012</v>
          </cell>
          <cell r="S9">
            <v>37043</v>
          </cell>
          <cell r="T9">
            <v>36739</v>
          </cell>
          <cell r="U9">
            <v>36770</v>
          </cell>
          <cell r="V9">
            <v>36800</v>
          </cell>
          <cell r="W9">
            <v>36831</v>
          </cell>
          <cell r="X9">
            <v>36861</v>
          </cell>
          <cell r="Y9">
            <v>36892</v>
          </cell>
          <cell r="Z9">
            <v>36923</v>
          </cell>
          <cell r="AA9">
            <v>36951</v>
          </cell>
        </row>
        <row r="33">
          <cell r="O33">
            <v>670</v>
          </cell>
          <cell r="P33">
            <v>670</v>
          </cell>
          <cell r="Q33">
            <v>670</v>
          </cell>
          <cell r="R33">
            <v>750</v>
          </cell>
          <cell r="S33">
            <v>1150</v>
          </cell>
          <cell r="T33">
            <v>0</v>
          </cell>
          <cell r="U33">
            <v>0</v>
          </cell>
          <cell r="V33">
            <v>100</v>
          </cell>
          <cell r="W33">
            <v>510</v>
          </cell>
          <cell r="X33">
            <v>590</v>
          </cell>
          <cell r="Y33">
            <v>670</v>
          </cell>
          <cell r="Z33">
            <v>670</v>
          </cell>
          <cell r="AA33">
            <v>670</v>
          </cell>
        </row>
        <row r="34"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2200</v>
          </cell>
          <cell r="U34">
            <v>2200</v>
          </cell>
          <cell r="V34">
            <v>2200</v>
          </cell>
          <cell r="W34">
            <v>2200</v>
          </cell>
          <cell r="X34">
            <v>2200</v>
          </cell>
          <cell r="Y34">
            <v>2200</v>
          </cell>
          <cell r="Z34">
            <v>2200</v>
          </cell>
          <cell r="AA34">
            <v>2200</v>
          </cell>
        </row>
      </sheetData>
      <sheetData sheetId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Population &amp; Race (1)"/>
      <sheetName val="Population &amp; Race (2)"/>
      <sheetName val="Housing &amp; Households (1)"/>
      <sheetName val="Housing &amp; Households (2)"/>
      <sheetName val="Affluence &amp; Education"/>
      <sheetName val="Employment &amp; Occupation"/>
      <sheetName val="Report Details"/>
      <sheetName val="Response"/>
      <sheetName val="Tax Estimate (2)"/>
      <sheetName val="Direct Cap (2)"/>
      <sheetName val="Property Information (2)"/>
      <sheetName val="Comps (2)"/>
      <sheetName val="Investment Year PF (2)"/>
      <sheetName val="Penetration (2)"/>
      <sheetName val="Other Income Schedule"/>
      <sheetName val="1M Libor Fwd (2)"/>
      <sheetName val="Investment Year_OLD"/>
      <sheetName val="Penetration_OLD"/>
      <sheetName val="1M Libor Fwd"/>
      <sheetName val="Narrative"/>
      <sheetName val="Cover"/>
      <sheetName val="Map2"/>
      <sheetName val="7.24.19 Update"/>
      <sheetName val="Construction"/>
      <sheetName val="Offering_ML"/>
      <sheetName val="JV_Summary"/>
      <sheetName val="AWH COMPARISON"/>
      <sheetName val="Value Add Levers"/>
      <sheetName val="Financial Model_NEW"/>
      <sheetName val="Underwriting"/>
      <sheetName val="AMSched_V.3.28.18"/>
      <sheetName val="UW_Comp"/>
      <sheetName val="Property"/>
      <sheetName val="Calendar PF_NEW"/>
      <sheetName val="STR_Comp"/>
      <sheetName val="STR_Summary (2)"/>
      <sheetName val="ConstrComp"/>
      <sheetName val="SubMkts"/>
      <sheetName val="Rent Comps"/>
      <sheetName val="RentRoll"/>
      <sheetName val="Expense"/>
      <sheetName val="Financial Model_OLD"/>
      <sheetName val="Calendar PF_OLD"/>
      <sheetName val="Rent Comps (2)"/>
      <sheetName val="Rent Comps_OM"/>
      <sheetName val="Blank_MSA"/>
      <sheetName val="Tax Estimate"/>
      <sheetName val="Direct Cap"/>
      <sheetName val="Property Information"/>
      <sheetName val="Comps"/>
      <sheetName val="Expense_Cats"/>
      <sheetName val="Rent Comps (4)"/>
      <sheetName val="PPM HGHLGHT"/>
      <sheetName val="old_ds"/>
      <sheetName val="IREX IRR"/>
      <sheetName val="Offering_Custom"/>
      <sheetName val="CHECKSUMS"/>
      <sheetName val="Value_ADD"/>
      <sheetName val="Scorecard"/>
      <sheetName val="Criteria Checklist"/>
      <sheetName val="ML PPM CASH FLOW"/>
      <sheetName val="Taxable Income"/>
      <sheetName val="PPM NOI"/>
      <sheetName val="PPM Rent Roll"/>
      <sheetName val="IRR"/>
      <sheetName val="Master"/>
      <sheetName val="MSA Property Controls"/>
      <sheetName val="Zip2MSA"/>
      <sheetName val="TO DO"/>
      <sheetName val="GDP 2012-13"/>
      <sheetName val="HHI_By_MSA"/>
      <sheetName val="Building Permit_04.30.16"/>
      <sheetName val="SubmktPaste"/>
      <sheetName val="Demos by MSA_04.20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H3">
            <v>139000000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Budget Summary"/>
      <sheetName val="Rent &amp; Shared Service Costs"/>
      <sheetName val="Depreciation &amp; FBT"/>
      <sheetName val="Account Codes"/>
      <sheetName val="Account Mapping to BAM"/>
      <sheetName val="Macro1"/>
      <sheetName val="Contents"/>
      <sheetName val="Entities"/>
      <sheetName val="SUMMARY"/>
      <sheetName val="SELECTIONS"/>
      <sheetName val="BPY SUM"/>
      <sheetName val="Current Vs Prior"/>
      <sheetName val="PY ANNUAL"/>
      <sheetName val="Personnel"/>
      <sheetName val="1. Main Sheet"/>
      <sheetName val="PickLists"/>
      <sheetName val="Data"/>
      <sheetName val="Budget_Summary"/>
      <sheetName val="Rent_&amp;_Shared_Service_Costs"/>
      <sheetName val="Depreciation_&amp;_FBT"/>
      <sheetName val="Account_Codes"/>
      <sheetName val="Account_Mapping_to_BAM"/>
      <sheetName val="1__Main_Sheet"/>
      <sheetName val="Inputs"/>
      <sheetName val="Reference Tables"/>
      <sheetName val="leasdat"/>
      <sheetName val="Commercial Forecasting Summary "/>
    </sheetNames>
    <sheetDataSet>
      <sheetData sheetId="0" refreshError="1">
        <row r="1">
          <cell r="E1" t="str">
            <v>&lt;Region&gt;</v>
          </cell>
        </row>
        <row r="2">
          <cell r="E2" t="str">
            <v>NSW</v>
          </cell>
        </row>
        <row r="3">
          <cell r="E3" t="str">
            <v>VIC</v>
          </cell>
        </row>
        <row r="4">
          <cell r="E4" t="str">
            <v>QLD</v>
          </cell>
        </row>
        <row r="5">
          <cell r="E5" t="str">
            <v>WA</v>
          </cell>
        </row>
        <row r="6">
          <cell r="E6" t="str">
            <v>Asset Management</v>
          </cell>
        </row>
        <row r="7">
          <cell r="E7" t="str">
            <v xml:space="preserve">Executive </v>
          </cell>
        </row>
        <row r="8">
          <cell r="E8" t="str">
            <v>Accounting Shared Services</v>
          </cell>
        </row>
        <row r="9">
          <cell r="E9" t="str">
            <v>Legal</v>
          </cell>
        </row>
        <row r="10">
          <cell r="E10" t="str">
            <v>Project Solutions</v>
          </cell>
        </row>
        <row r="11">
          <cell r="E11" t="str">
            <v>Marketing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 Control"/>
      <sheetName val="Rent Roll"/>
      <sheetName val="Cash Flow Control"/>
      <sheetName val="Changes"/>
      <sheetName val="Model"/>
      <sheetName val="Asset Overview"/>
      <sheetName val="Output"/>
      <sheetName val="Map + Tables"/>
      <sheetName val="Helper"/>
    </sheetNames>
    <sheetDataSet>
      <sheetData sheetId="0"/>
      <sheetData sheetId="1">
        <row r="6">
          <cell r="B6">
            <v>1</v>
          </cell>
          <cell r="C6">
            <v>1</v>
          </cell>
          <cell r="D6" t="str">
            <v>Sao Bento Corporate</v>
          </cell>
          <cell r="E6" t="str">
            <v>INSTITUTO NACIONAL DE PROPRIEDADE INDUSTRIAL</v>
          </cell>
          <cell r="F6" t="str">
            <v>Normal Rent</v>
          </cell>
          <cell r="G6" t="str">
            <v>100% of Building</v>
          </cell>
          <cell r="H6">
            <v>16532.47</v>
          </cell>
          <cell r="I6">
            <v>89</v>
          </cell>
          <cell r="J6">
            <v>116.74611779123143</v>
          </cell>
          <cell r="K6">
            <v>1822365.15</v>
          </cell>
          <cell r="L6">
            <v>1930101.69</v>
          </cell>
          <cell r="M6">
            <v>110.22945452191958</v>
          </cell>
          <cell r="N6">
            <v>116.84322179323476</v>
          </cell>
          <cell r="O6">
            <v>0</v>
          </cell>
          <cell r="P6">
            <v>0</v>
          </cell>
          <cell r="Q6">
            <v>0</v>
          </cell>
          <cell r="R6">
            <v>25</v>
          </cell>
          <cell r="S6" t="str">
            <v>IGP-M</v>
          </cell>
          <cell r="T6" t="str">
            <v>September</v>
          </cell>
          <cell r="U6">
            <v>9</v>
          </cell>
          <cell r="V6">
            <v>40826</v>
          </cell>
          <cell r="W6">
            <v>40847</v>
          </cell>
          <cell r="X6">
            <v>42623</v>
          </cell>
          <cell r="Y6">
            <v>42643</v>
          </cell>
          <cell r="Z6">
            <v>2016</v>
          </cell>
          <cell r="AA6">
            <v>41943</v>
          </cell>
          <cell r="AB6">
            <v>0.1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6</v>
          </cell>
          <cell r="AI6">
            <v>0</v>
          </cell>
          <cell r="AJ6">
            <v>60</v>
          </cell>
          <cell r="AK6">
            <v>0</v>
          </cell>
          <cell r="AL6">
            <v>0.75</v>
          </cell>
          <cell r="AM6">
            <v>6</v>
          </cell>
          <cell r="AN6">
            <v>0</v>
          </cell>
          <cell r="AO6">
            <v>0</v>
          </cell>
          <cell r="AP6">
            <v>1.5</v>
          </cell>
          <cell r="AQ6">
            <v>2</v>
          </cell>
          <cell r="AR6">
            <v>0</v>
          </cell>
          <cell r="AS6">
            <v>0.375</v>
          </cell>
          <cell r="AT6">
            <v>42674</v>
          </cell>
          <cell r="AU6">
            <v>42704</v>
          </cell>
          <cell r="AV6">
            <v>42735</v>
          </cell>
          <cell r="AW6">
            <v>44561</v>
          </cell>
          <cell r="AX6">
            <v>0</v>
          </cell>
          <cell r="AY6">
            <v>0</v>
          </cell>
        </row>
        <row r="7">
          <cell r="B7">
            <v>2</v>
          </cell>
          <cell r="C7">
            <v>2</v>
          </cell>
          <cell r="D7" t="str">
            <v>Visconde Corporate</v>
          </cell>
          <cell r="E7" t="str">
            <v>CHEVRON BRASIL</v>
          </cell>
          <cell r="F7" t="str">
            <v>Normal Rent</v>
          </cell>
          <cell r="G7" t="str">
            <v>1st to 9th and    13th Floor</v>
          </cell>
          <cell r="H7">
            <v>11795.250000000002</v>
          </cell>
          <cell r="I7">
            <v>45</v>
          </cell>
          <cell r="J7">
            <v>115</v>
          </cell>
          <cell r="K7">
            <v>1391844.22</v>
          </cell>
          <cell r="L7">
            <v>1391844.22</v>
          </cell>
          <cell r="M7">
            <v>118.00040016108177</v>
          </cell>
          <cell r="N7">
            <v>118.00040016108177</v>
          </cell>
          <cell r="O7">
            <v>0</v>
          </cell>
          <cell r="P7">
            <v>0</v>
          </cell>
          <cell r="Q7">
            <v>0</v>
          </cell>
          <cell r="R7">
            <v>25</v>
          </cell>
          <cell r="S7" t="str">
            <v>IGP-M</v>
          </cell>
          <cell r="T7" t="str">
            <v>March</v>
          </cell>
          <cell r="U7">
            <v>3</v>
          </cell>
          <cell r="V7">
            <v>41542</v>
          </cell>
          <cell r="W7">
            <v>41547</v>
          </cell>
          <cell r="X7">
            <v>43733</v>
          </cell>
          <cell r="Y7">
            <v>43738</v>
          </cell>
          <cell r="Z7">
            <v>2019</v>
          </cell>
          <cell r="AA7">
            <v>42643</v>
          </cell>
          <cell r="AB7">
            <v>0.1</v>
          </cell>
          <cell r="AC7" t="str">
            <v xml:space="preserve">A 30month free rent period after the approval of internal works undertaken by the Landlord. After which the lease value is R$ 1,356,458.35 / month  (Apr 14 to Mar 15) and R$ 1,391,844.22 / month (From Apr 15). 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6</v>
          </cell>
          <cell r="AI7">
            <v>0</v>
          </cell>
          <cell r="AJ7">
            <v>60</v>
          </cell>
          <cell r="AK7">
            <v>0</v>
          </cell>
          <cell r="AL7">
            <v>0.75</v>
          </cell>
          <cell r="AM7">
            <v>6</v>
          </cell>
          <cell r="AN7">
            <v>0</v>
          </cell>
          <cell r="AO7">
            <v>0</v>
          </cell>
          <cell r="AP7">
            <v>1.5</v>
          </cell>
          <cell r="AQ7">
            <v>2</v>
          </cell>
          <cell r="AR7">
            <v>0</v>
          </cell>
          <cell r="AS7">
            <v>0.375</v>
          </cell>
          <cell r="AT7">
            <v>43769</v>
          </cell>
          <cell r="AU7">
            <v>43799</v>
          </cell>
          <cell r="AV7">
            <v>43830</v>
          </cell>
          <cell r="AW7">
            <v>45657</v>
          </cell>
          <cell r="AX7">
            <v>0</v>
          </cell>
          <cell r="AY7">
            <v>0</v>
          </cell>
        </row>
        <row r="8">
          <cell r="B8">
            <v>3</v>
          </cell>
          <cell r="C8">
            <v>2</v>
          </cell>
          <cell r="D8" t="str">
            <v>Visconde Corporate</v>
          </cell>
          <cell r="E8" t="str">
            <v xml:space="preserve">TOTVS </v>
          </cell>
          <cell r="F8" t="str">
            <v>Normal Rent</v>
          </cell>
          <cell r="G8" t="str">
            <v>11th Floor (1101) + 12th Floor</v>
          </cell>
          <cell r="H8">
            <v>1794.46</v>
          </cell>
          <cell r="I8">
            <v>7</v>
          </cell>
          <cell r="J8">
            <v>115</v>
          </cell>
          <cell r="K8">
            <v>174600</v>
          </cell>
          <cell r="L8">
            <v>174600</v>
          </cell>
          <cell r="M8">
            <v>97.299466134658886</v>
          </cell>
          <cell r="N8">
            <v>103.13743410273842</v>
          </cell>
          <cell r="O8">
            <v>0</v>
          </cell>
          <cell r="P8">
            <v>0</v>
          </cell>
          <cell r="Q8">
            <v>0</v>
          </cell>
          <cell r="R8">
            <v>25</v>
          </cell>
          <cell r="S8" t="str">
            <v>IGP-M</v>
          </cell>
          <cell r="T8" t="str">
            <v>April</v>
          </cell>
          <cell r="U8">
            <v>4</v>
          </cell>
          <cell r="V8">
            <v>41730</v>
          </cell>
          <cell r="W8">
            <v>41759</v>
          </cell>
          <cell r="X8">
            <v>43556</v>
          </cell>
          <cell r="Y8">
            <v>43585</v>
          </cell>
          <cell r="Z8">
            <v>2019</v>
          </cell>
          <cell r="AA8">
            <v>42855</v>
          </cell>
          <cell r="AB8">
            <v>0.1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6</v>
          </cell>
          <cell r="AI8">
            <v>0</v>
          </cell>
          <cell r="AJ8">
            <v>60</v>
          </cell>
          <cell r="AK8">
            <v>0</v>
          </cell>
          <cell r="AL8">
            <v>0.75</v>
          </cell>
          <cell r="AM8">
            <v>6</v>
          </cell>
          <cell r="AN8">
            <v>0</v>
          </cell>
          <cell r="AO8">
            <v>0</v>
          </cell>
          <cell r="AP8">
            <v>1.5</v>
          </cell>
          <cell r="AQ8">
            <v>2</v>
          </cell>
          <cell r="AR8">
            <v>0</v>
          </cell>
          <cell r="AS8">
            <v>0.375</v>
          </cell>
          <cell r="AT8">
            <v>43616</v>
          </cell>
          <cell r="AU8">
            <v>43646</v>
          </cell>
          <cell r="AV8">
            <v>43677</v>
          </cell>
          <cell r="AW8">
            <v>45504</v>
          </cell>
          <cell r="AX8">
            <v>0</v>
          </cell>
          <cell r="AY8">
            <v>0</v>
          </cell>
        </row>
        <row r="9">
          <cell r="B9">
            <v>4</v>
          </cell>
          <cell r="C9">
            <v>2</v>
          </cell>
          <cell r="D9" t="str">
            <v>Visconde Corporate</v>
          </cell>
          <cell r="E9" t="str">
            <v>CBRE CONSULTORIA DO BRASIL</v>
          </cell>
          <cell r="F9" t="str">
            <v>Normal Rent</v>
          </cell>
          <cell r="G9" t="str">
            <v>14th Floor</v>
          </cell>
          <cell r="H9">
            <v>540.39</v>
          </cell>
          <cell r="I9">
            <v>3</v>
          </cell>
          <cell r="J9">
            <v>115</v>
          </cell>
          <cell r="K9">
            <v>61135.15</v>
          </cell>
          <cell r="L9">
            <v>65013.440000000002</v>
          </cell>
          <cell r="M9">
            <v>113.13153463239513</v>
          </cell>
          <cell r="N9">
            <v>119.91942671033884</v>
          </cell>
          <cell r="O9">
            <v>0</v>
          </cell>
          <cell r="P9">
            <v>0</v>
          </cell>
          <cell r="Q9">
            <v>0</v>
          </cell>
          <cell r="R9">
            <v>25</v>
          </cell>
          <cell r="S9" t="str">
            <v>IGP-M</v>
          </cell>
          <cell r="T9" t="str">
            <v>July</v>
          </cell>
          <cell r="U9">
            <v>7</v>
          </cell>
          <cell r="V9">
            <v>41456</v>
          </cell>
          <cell r="W9">
            <v>41486</v>
          </cell>
          <cell r="X9">
            <v>43646</v>
          </cell>
          <cell r="Y9">
            <v>43646</v>
          </cell>
          <cell r="Z9">
            <v>2019</v>
          </cell>
          <cell r="AA9">
            <v>42582</v>
          </cell>
          <cell r="AB9">
            <v>0.1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6</v>
          </cell>
          <cell r="AI9">
            <v>0</v>
          </cell>
          <cell r="AJ9">
            <v>60</v>
          </cell>
          <cell r="AK9">
            <v>0</v>
          </cell>
          <cell r="AL9">
            <v>0.75</v>
          </cell>
          <cell r="AM9">
            <v>6</v>
          </cell>
          <cell r="AN9">
            <v>0</v>
          </cell>
          <cell r="AO9">
            <v>0</v>
          </cell>
          <cell r="AP9">
            <v>1.5</v>
          </cell>
          <cell r="AQ9">
            <v>2</v>
          </cell>
          <cell r="AR9">
            <v>0</v>
          </cell>
          <cell r="AS9">
            <v>0.375</v>
          </cell>
          <cell r="AT9">
            <v>43677</v>
          </cell>
          <cell r="AU9">
            <v>43708</v>
          </cell>
          <cell r="AV9">
            <v>43738</v>
          </cell>
          <cell r="AW9">
            <v>45565</v>
          </cell>
          <cell r="AX9">
            <v>0</v>
          </cell>
          <cell r="AY9">
            <v>0</v>
          </cell>
        </row>
        <row r="10">
          <cell r="B10">
            <v>5</v>
          </cell>
          <cell r="C10">
            <v>2</v>
          </cell>
          <cell r="D10" t="str">
            <v>Visconde Corporate</v>
          </cell>
          <cell r="E10" t="str">
            <v>ESSOR SEGUROS</v>
          </cell>
          <cell r="F10" t="str">
            <v>Normal Rent</v>
          </cell>
          <cell r="G10" t="str">
            <v>15th Floor</v>
          </cell>
          <cell r="H10">
            <v>540.87</v>
          </cell>
          <cell r="I10">
            <v>3</v>
          </cell>
          <cell r="J10">
            <v>115</v>
          </cell>
          <cell r="K10">
            <v>64904.399999999994</v>
          </cell>
          <cell r="L10">
            <v>69470</v>
          </cell>
          <cell r="M10">
            <v>119.99999999999999</v>
          </cell>
          <cell r="N10">
            <v>127.19999999999999</v>
          </cell>
          <cell r="O10">
            <v>0</v>
          </cell>
          <cell r="P10">
            <v>0</v>
          </cell>
          <cell r="Q10">
            <v>0</v>
          </cell>
          <cell r="R10">
            <v>25</v>
          </cell>
          <cell r="S10" t="str">
            <v>IGP-M</v>
          </cell>
          <cell r="T10" t="str">
            <v>July</v>
          </cell>
          <cell r="U10">
            <v>7</v>
          </cell>
          <cell r="V10">
            <v>41470</v>
          </cell>
          <cell r="W10">
            <v>41486</v>
          </cell>
          <cell r="X10">
            <v>43294</v>
          </cell>
          <cell r="Y10">
            <v>43312</v>
          </cell>
          <cell r="Z10">
            <v>2018</v>
          </cell>
          <cell r="AA10">
            <v>42582</v>
          </cell>
          <cell r="AB10">
            <v>0.1</v>
          </cell>
          <cell r="AC10" t="str">
            <v xml:space="preserve">Lease discount of R$ 5,408.70 / month until Jul 14. 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6</v>
          </cell>
          <cell r="AI10">
            <v>0</v>
          </cell>
          <cell r="AJ10">
            <v>60</v>
          </cell>
          <cell r="AK10">
            <v>0</v>
          </cell>
          <cell r="AL10">
            <v>0.75</v>
          </cell>
          <cell r="AM10">
            <v>6</v>
          </cell>
          <cell r="AN10">
            <v>0</v>
          </cell>
          <cell r="AO10">
            <v>0</v>
          </cell>
          <cell r="AP10">
            <v>1.5</v>
          </cell>
          <cell r="AQ10">
            <v>2</v>
          </cell>
          <cell r="AR10">
            <v>0</v>
          </cell>
          <cell r="AS10">
            <v>0.375</v>
          </cell>
          <cell r="AT10">
            <v>43343</v>
          </cell>
          <cell r="AU10">
            <v>43373</v>
          </cell>
          <cell r="AV10">
            <v>43404</v>
          </cell>
          <cell r="AW10">
            <v>45230</v>
          </cell>
          <cell r="AX10">
            <v>0</v>
          </cell>
          <cell r="AY10">
            <v>0</v>
          </cell>
        </row>
        <row r="11">
          <cell r="B11">
            <v>6</v>
          </cell>
          <cell r="C11">
            <v>2</v>
          </cell>
          <cell r="D11" t="str">
            <v>Visconde Corporate</v>
          </cell>
          <cell r="E11" t="str">
            <v>REGUS</v>
          </cell>
          <cell r="F11" t="str">
            <v>Normal Rent</v>
          </cell>
          <cell r="G11" t="str">
            <v>16th and 17th Floor</v>
          </cell>
          <cell r="H11">
            <v>1083.3699999999999</v>
          </cell>
          <cell r="I11">
            <v>6</v>
          </cell>
          <cell r="J11">
            <v>115</v>
          </cell>
          <cell r="K11">
            <v>132253.82999999999</v>
          </cell>
          <cell r="L11">
            <v>132253.82999999999</v>
          </cell>
          <cell r="M11">
            <v>122.07632664740578</v>
          </cell>
          <cell r="N11">
            <v>129.40090624625014</v>
          </cell>
          <cell r="O11">
            <v>0</v>
          </cell>
          <cell r="P11">
            <v>0</v>
          </cell>
          <cell r="Q11">
            <v>0</v>
          </cell>
          <cell r="R11">
            <v>25</v>
          </cell>
          <cell r="S11" t="str">
            <v>IGP-M</v>
          </cell>
          <cell r="T11" t="str">
            <v>April</v>
          </cell>
          <cell r="U11">
            <v>4</v>
          </cell>
          <cell r="V11">
            <v>41365</v>
          </cell>
          <cell r="W11">
            <v>41394</v>
          </cell>
          <cell r="X11">
            <v>43555</v>
          </cell>
          <cell r="Y11">
            <v>43555</v>
          </cell>
          <cell r="Z11">
            <v>2019</v>
          </cell>
          <cell r="AA11">
            <v>42490</v>
          </cell>
          <cell r="AB11">
            <v>0.1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6</v>
          </cell>
          <cell r="AI11">
            <v>0</v>
          </cell>
          <cell r="AJ11">
            <v>60</v>
          </cell>
          <cell r="AK11">
            <v>0</v>
          </cell>
          <cell r="AL11">
            <v>0.75</v>
          </cell>
          <cell r="AM11">
            <v>6</v>
          </cell>
          <cell r="AN11">
            <v>0</v>
          </cell>
          <cell r="AO11">
            <v>0</v>
          </cell>
          <cell r="AP11">
            <v>1.5</v>
          </cell>
          <cell r="AQ11">
            <v>2</v>
          </cell>
          <cell r="AR11">
            <v>0</v>
          </cell>
          <cell r="AS11">
            <v>0.375</v>
          </cell>
          <cell r="AT11">
            <v>43585</v>
          </cell>
          <cell r="AU11">
            <v>43616</v>
          </cell>
          <cell r="AV11">
            <v>43646</v>
          </cell>
          <cell r="AW11">
            <v>45473</v>
          </cell>
          <cell r="AX11">
            <v>0</v>
          </cell>
          <cell r="AY11">
            <v>0</v>
          </cell>
        </row>
        <row r="12">
          <cell r="B12">
            <v>7</v>
          </cell>
          <cell r="C12">
            <v>2</v>
          </cell>
          <cell r="D12" t="str">
            <v>Visconde Corporate</v>
          </cell>
          <cell r="E12" t="str">
            <v>Vacant</v>
          </cell>
          <cell r="F12" t="str">
            <v>Normal Rent</v>
          </cell>
          <cell r="G12" t="str">
            <v>10th Floor</v>
          </cell>
          <cell r="H12">
            <v>1251.01</v>
          </cell>
          <cell r="I12">
            <v>5</v>
          </cell>
          <cell r="J12">
            <v>115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22143.57</v>
          </cell>
          <cell r="P12">
            <v>6477.04</v>
          </cell>
          <cell r="Q12">
            <v>0</v>
          </cell>
          <cell r="R12">
            <v>25</v>
          </cell>
          <cell r="S12">
            <v>0</v>
          </cell>
          <cell r="T12">
            <v>0</v>
          </cell>
          <cell r="U12">
            <v>1</v>
          </cell>
          <cell r="V12">
            <v>42035</v>
          </cell>
          <cell r="W12">
            <v>42035</v>
          </cell>
          <cell r="X12">
            <v>43861</v>
          </cell>
          <cell r="Y12">
            <v>43861</v>
          </cell>
          <cell r="Z12">
            <v>0</v>
          </cell>
          <cell r="AA12">
            <v>43131</v>
          </cell>
          <cell r="AB12">
            <v>0.1</v>
          </cell>
          <cell r="AC12" t="str">
            <v>Currently Property Tax "IPTU" is charged only for the Land, therefore the cost will increase when the building is taken into consideration.</v>
          </cell>
          <cell r="AD12">
            <v>1</v>
          </cell>
          <cell r="AE12">
            <v>1</v>
          </cell>
          <cell r="AF12">
            <v>0</v>
          </cell>
          <cell r="AG12">
            <v>42035</v>
          </cell>
          <cell r="AH12">
            <v>0</v>
          </cell>
          <cell r="AI12">
            <v>42035</v>
          </cell>
          <cell r="AJ12">
            <v>60</v>
          </cell>
          <cell r="AK12">
            <v>43861</v>
          </cell>
          <cell r="AL12">
            <v>0.75</v>
          </cell>
          <cell r="AM12">
            <v>6</v>
          </cell>
          <cell r="AN12">
            <v>0</v>
          </cell>
          <cell r="AO12">
            <v>0</v>
          </cell>
          <cell r="AP12">
            <v>1.5</v>
          </cell>
          <cell r="AQ12">
            <v>2</v>
          </cell>
          <cell r="AR12">
            <v>0</v>
          </cell>
          <cell r="AS12">
            <v>0.375</v>
          </cell>
          <cell r="AT12">
            <v>43890</v>
          </cell>
          <cell r="AU12">
            <v>43921</v>
          </cell>
          <cell r="AV12">
            <v>43951</v>
          </cell>
          <cell r="AW12">
            <v>45777</v>
          </cell>
          <cell r="AX12">
            <v>42035</v>
          </cell>
          <cell r="AY12">
            <v>42400</v>
          </cell>
          <cell r="AZ12">
            <v>18765.150000000001</v>
          </cell>
        </row>
        <row r="13">
          <cell r="B13">
            <v>8</v>
          </cell>
          <cell r="C13">
            <v>2</v>
          </cell>
          <cell r="D13" t="str">
            <v>Visconde Corporate</v>
          </cell>
          <cell r="E13" t="str">
            <v>Vacant</v>
          </cell>
          <cell r="F13" t="str">
            <v>Normal Rent</v>
          </cell>
          <cell r="G13" t="str">
            <v>11th Floor (1102)</v>
          </cell>
          <cell r="H13">
            <v>705.02</v>
          </cell>
          <cell r="I13">
            <v>5</v>
          </cell>
          <cell r="J13">
            <v>115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12374.35</v>
          </cell>
          <cell r="P13">
            <v>3620</v>
          </cell>
          <cell r="Q13">
            <v>0</v>
          </cell>
          <cell r="R13">
            <v>25</v>
          </cell>
          <cell r="S13">
            <v>0</v>
          </cell>
          <cell r="T13">
            <v>0</v>
          </cell>
          <cell r="U13">
            <v>1</v>
          </cell>
          <cell r="V13">
            <v>42035</v>
          </cell>
          <cell r="W13">
            <v>42035</v>
          </cell>
          <cell r="X13">
            <v>43861</v>
          </cell>
          <cell r="Y13">
            <v>43861</v>
          </cell>
          <cell r="Z13">
            <v>0</v>
          </cell>
          <cell r="AA13">
            <v>43131</v>
          </cell>
          <cell r="AB13">
            <v>0.1</v>
          </cell>
          <cell r="AC13" t="str">
            <v>Currently Property Tax "IPTU" is charged only for the Land, therefore the cost will increase when the building is taken into consideration.</v>
          </cell>
          <cell r="AD13">
            <v>1</v>
          </cell>
          <cell r="AE13">
            <v>1</v>
          </cell>
          <cell r="AF13">
            <v>0</v>
          </cell>
          <cell r="AG13">
            <v>42035</v>
          </cell>
          <cell r="AH13">
            <v>0</v>
          </cell>
          <cell r="AI13">
            <v>42035</v>
          </cell>
          <cell r="AJ13">
            <v>60</v>
          </cell>
          <cell r="AK13">
            <v>43861</v>
          </cell>
          <cell r="AL13">
            <v>0.75</v>
          </cell>
          <cell r="AM13">
            <v>6</v>
          </cell>
          <cell r="AN13">
            <v>0</v>
          </cell>
          <cell r="AO13">
            <v>0</v>
          </cell>
          <cell r="AP13">
            <v>1.5</v>
          </cell>
          <cell r="AQ13">
            <v>2</v>
          </cell>
          <cell r="AR13">
            <v>0</v>
          </cell>
          <cell r="AS13">
            <v>0.375</v>
          </cell>
          <cell r="AT13">
            <v>43890</v>
          </cell>
          <cell r="AU13">
            <v>43921</v>
          </cell>
          <cell r="AV13">
            <v>43951</v>
          </cell>
          <cell r="AW13">
            <v>45777</v>
          </cell>
          <cell r="AX13">
            <v>42035</v>
          </cell>
          <cell r="AY13">
            <v>42400</v>
          </cell>
          <cell r="AZ13">
            <v>10575.3</v>
          </cell>
        </row>
        <row r="14">
          <cell r="B14">
            <v>9</v>
          </cell>
          <cell r="C14">
            <v>2</v>
          </cell>
          <cell r="D14" t="str">
            <v>Visconde Corporate</v>
          </cell>
          <cell r="E14" t="str">
            <v>Vacant</v>
          </cell>
          <cell r="F14" t="str">
            <v>Normal Rent</v>
          </cell>
          <cell r="G14" t="str">
            <v>18th Floor + Dep</v>
          </cell>
          <cell r="H14">
            <v>724.82</v>
          </cell>
          <cell r="I14">
            <v>4</v>
          </cell>
          <cell r="J14">
            <v>115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25</v>
          </cell>
          <cell r="S14">
            <v>0</v>
          </cell>
          <cell r="T14">
            <v>0</v>
          </cell>
          <cell r="U14">
            <v>7</v>
          </cell>
          <cell r="V14">
            <v>42216</v>
          </cell>
          <cell r="W14">
            <v>42216</v>
          </cell>
          <cell r="X14">
            <v>44043</v>
          </cell>
          <cell r="Y14">
            <v>44043</v>
          </cell>
          <cell r="Z14">
            <v>0</v>
          </cell>
          <cell r="AA14">
            <v>43312</v>
          </cell>
          <cell r="AB14">
            <v>0.1</v>
          </cell>
          <cell r="AC14" t="str">
            <v>Currently Property Tax "IPTU" is charged only for the Land, therefore the cost will increase when the building is taken into consideration.</v>
          </cell>
          <cell r="AD14">
            <v>1</v>
          </cell>
          <cell r="AE14">
            <v>1</v>
          </cell>
          <cell r="AF14">
            <v>0</v>
          </cell>
          <cell r="AG14">
            <v>42035</v>
          </cell>
          <cell r="AH14">
            <v>6</v>
          </cell>
          <cell r="AI14">
            <v>42216</v>
          </cell>
          <cell r="AJ14">
            <v>60</v>
          </cell>
          <cell r="AK14">
            <v>44043</v>
          </cell>
          <cell r="AL14">
            <v>0.75</v>
          </cell>
          <cell r="AM14">
            <v>6</v>
          </cell>
          <cell r="AN14">
            <v>0</v>
          </cell>
          <cell r="AO14">
            <v>0</v>
          </cell>
          <cell r="AP14">
            <v>1.5</v>
          </cell>
          <cell r="AQ14">
            <v>2</v>
          </cell>
          <cell r="AR14">
            <v>0</v>
          </cell>
          <cell r="AS14">
            <v>0.375</v>
          </cell>
          <cell r="AT14">
            <v>44074</v>
          </cell>
          <cell r="AU14">
            <v>44104</v>
          </cell>
          <cell r="AV14">
            <v>44135</v>
          </cell>
          <cell r="AW14">
            <v>45961</v>
          </cell>
          <cell r="AX14">
            <v>0</v>
          </cell>
          <cell r="AY14">
            <v>0</v>
          </cell>
        </row>
        <row r="15">
          <cell r="B15">
            <v>10</v>
          </cell>
          <cell r="C15">
            <v>3</v>
          </cell>
          <cell r="D15" t="str">
            <v>Peninsula Corporate</v>
          </cell>
          <cell r="E15" t="str">
            <v>INDÚSTRIAS NUCLEARES DO BRASIL</v>
          </cell>
          <cell r="F15" t="str">
            <v>Normal Rent</v>
          </cell>
          <cell r="G15" t="str">
            <v xml:space="preserve">1st to 3rd Floors </v>
          </cell>
          <cell r="H15">
            <v>3602.13</v>
          </cell>
          <cell r="I15">
            <v>60</v>
          </cell>
          <cell r="J15">
            <v>85</v>
          </cell>
          <cell r="K15">
            <v>304764.96000000002</v>
          </cell>
          <cell r="L15">
            <v>324098.62</v>
          </cell>
          <cell r="M15">
            <v>84.606874266059251</v>
          </cell>
          <cell r="N15">
            <v>89.683286722022814</v>
          </cell>
          <cell r="O15">
            <v>0</v>
          </cell>
          <cell r="P15">
            <v>0</v>
          </cell>
          <cell r="Q15">
            <v>0</v>
          </cell>
          <cell r="R15">
            <v>25</v>
          </cell>
          <cell r="S15" t="str">
            <v>IGP-M</v>
          </cell>
          <cell r="T15" t="str">
            <v>July</v>
          </cell>
          <cell r="U15">
            <v>7</v>
          </cell>
          <cell r="V15">
            <v>40738</v>
          </cell>
          <cell r="W15">
            <v>40755</v>
          </cell>
          <cell r="X15">
            <v>42564</v>
          </cell>
          <cell r="Y15">
            <v>42582</v>
          </cell>
          <cell r="Z15">
            <v>2016</v>
          </cell>
          <cell r="AA15">
            <v>41851</v>
          </cell>
          <cell r="AB15">
            <v>0.1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6</v>
          </cell>
          <cell r="AI15">
            <v>0</v>
          </cell>
          <cell r="AJ15">
            <v>60</v>
          </cell>
          <cell r="AK15">
            <v>0</v>
          </cell>
          <cell r="AL15">
            <v>0.75</v>
          </cell>
          <cell r="AM15">
            <v>6</v>
          </cell>
          <cell r="AN15">
            <v>0</v>
          </cell>
          <cell r="AO15">
            <v>0</v>
          </cell>
          <cell r="AP15">
            <v>1.5</v>
          </cell>
          <cell r="AQ15">
            <v>2</v>
          </cell>
          <cell r="AR15">
            <v>0</v>
          </cell>
          <cell r="AS15">
            <v>0.375</v>
          </cell>
          <cell r="AT15">
            <v>42613</v>
          </cell>
          <cell r="AU15">
            <v>42643</v>
          </cell>
          <cell r="AV15">
            <v>42674</v>
          </cell>
          <cell r="AW15">
            <v>44500</v>
          </cell>
          <cell r="AX15">
            <v>0</v>
          </cell>
          <cell r="AY15">
            <v>0</v>
          </cell>
        </row>
        <row r="16">
          <cell r="B16">
            <v>11</v>
          </cell>
          <cell r="C16">
            <v>3</v>
          </cell>
          <cell r="D16" t="str">
            <v>Peninsula Corporate</v>
          </cell>
          <cell r="E16" t="str">
            <v>RECEITA FEDERAL</v>
          </cell>
          <cell r="F16" t="str">
            <v>Normal Rent</v>
          </cell>
          <cell r="G16" t="str">
            <v>4th Floor</v>
          </cell>
          <cell r="H16">
            <v>1200.71</v>
          </cell>
          <cell r="I16">
            <v>20</v>
          </cell>
          <cell r="J16">
            <v>85</v>
          </cell>
          <cell r="K16">
            <v>110786.14</v>
          </cell>
          <cell r="L16">
            <v>113608.83</v>
          </cell>
          <cell r="M16">
            <v>92.267191911452386</v>
          </cell>
          <cell r="N16">
            <v>97.803223426139539</v>
          </cell>
          <cell r="O16">
            <v>0</v>
          </cell>
          <cell r="P16">
            <v>0</v>
          </cell>
          <cell r="Q16">
            <v>0</v>
          </cell>
          <cell r="R16">
            <v>25</v>
          </cell>
          <cell r="S16" t="str">
            <v>IGP-M</v>
          </cell>
          <cell r="T16" t="str">
            <v>December</v>
          </cell>
          <cell r="U16">
            <v>12</v>
          </cell>
          <cell r="V16">
            <v>41613</v>
          </cell>
          <cell r="W16">
            <v>41639</v>
          </cell>
          <cell r="X16">
            <v>43026</v>
          </cell>
          <cell r="Y16">
            <v>43039</v>
          </cell>
          <cell r="Z16">
            <v>2017</v>
          </cell>
          <cell r="AA16">
            <v>42735</v>
          </cell>
          <cell r="AB16">
            <v>0.1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6</v>
          </cell>
          <cell r="AI16">
            <v>0</v>
          </cell>
          <cell r="AJ16">
            <v>60</v>
          </cell>
          <cell r="AK16">
            <v>0</v>
          </cell>
          <cell r="AL16">
            <v>0.75</v>
          </cell>
          <cell r="AM16">
            <v>6</v>
          </cell>
          <cell r="AN16">
            <v>0</v>
          </cell>
          <cell r="AO16">
            <v>0</v>
          </cell>
          <cell r="AP16">
            <v>1.5</v>
          </cell>
          <cell r="AQ16">
            <v>2</v>
          </cell>
          <cell r="AR16">
            <v>0</v>
          </cell>
          <cell r="AS16">
            <v>0.375</v>
          </cell>
          <cell r="AT16">
            <v>43069</v>
          </cell>
          <cell r="AU16">
            <v>43100</v>
          </cell>
          <cell r="AV16">
            <v>43131</v>
          </cell>
          <cell r="AW16">
            <v>44957</v>
          </cell>
          <cell r="AX16">
            <v>0</v>
          </cell>
          <cell r="AY16">
            <v>0</v>
          </cell>
        </row>
        <row r="17">
          <cell r="B17">
            <v>12</v>
          </cell>
          <cell r="C17">
            <v>3</v>
          </cell>
          <cell r="D17" t="str">
            <v>Peninsula Corporate</v>
          </cell>
          <cell r="E17" t="str">
            <v>SUBSEA 7</v>
          </cell>
          <cell r="F17" t="str">
            <v>Normal Rent</v>
          </cell>
          <cell r="G17" t="str">
            <v>Suites 501</v>
          </cell>
          <cell r="H17">
            <v>307.56</v>
          </cell>
          <cell r="I17">
            <v>0</v>
          </cell>
          <cell r="J17">
            <v>85</v>
          </cell>
          <cell r="K17">
            <v>23224.754716981133</v>
          </cell>
          <cell r="L17">
            <v>23224.754716981133</v>
          </cell>
          <cell r="M17">
            <v>75.512923387245195</v>
          </cell>
          <cell r="N17">
            <v>80.043698790479908</v>
          </cell>
          <cell r="O17">
            <v>0</v>
          </cell>
          <cell r="P17">
            <v>0</v>
          </cell>
          <cell r="Q17">
            <v>0</v>
          </cell>
          <cell r="R17">
            <v>25</v>
          </cell>
          <cell r="S17" t="str">
            <v>IGP-M</v>
          </cell>
          <cell r="T17" t="str">
            <v>May</v>
          </cell>
          <cell r="U17">
            <v>5</v>
          </cell>
          <cell r="V17">
            <v>41760</v>
          </cell>
          <cell r="W17">
            <v>41790</v>
          </cell>
          <cell r="X17">
            <v>43586</v>
          </cell>
          <cell r="Y17">
            <v>43616</v>
          </cell>
          <cell r="Z17">
            <v>2019</v>
          </cell>
          <cell r="AA17">
            <v>42886</v>
          </cell>
          <cell r="AB17">
            <v>0.1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6</v>
          </cell>
          <cell r="AI17">
            <v>0</v>
          </cell>
          <cell r="AJ17">
            <v>60</v>
          </cell>
          <cell r="AK17">
            <v>0</v>
          </cell>
          <cell r="AL17">
            <v>0.75</v>
          </cell>
          <cell r="AM17">
            <v>6</v>
          </cell>
          <cell r="AN17">
            <v>0</v>
          </cell>
          <cell r="AO17">
            <v>0</v>
          </cell>
          <cell r="AP17">
            <v>1.5</v>
          </cell>
          <cell r="AQ17">
            <v>2</v>
          </cell>
          <cell r="AR17">
            <v>0</v>
          </cell>
          <cell r="AS17">
            <v>0.375</v>
          </cell>
          <cell r="AT17">
            <v>43646</v>
          </cell>
          <cell r="AU17">
            <v>43677</v>
          </cell>
          <cell r="AV17">
            <v>43708</v>
          </cell>
          <cell r="AW17">
            <v>45535</v>
          </cell>
          <cell r="AX17">
            <v>0</v>
          </cell>
          <cell r="AY17">
            <v>0</v>
          </cell>
        </row>
        <row r="18">
          <cell r="B18">
            <v>13</v>
          </cell>
          <cell r="C18">
            <v>3</v>
          </cell>
          <cell r="D18" t="str">
            <v>Peninsula Corporate</v>
          </cell>
          <cell r="E18" t="str">
            <v xml:space="preserve">PACIFIC DRILLING DO BRASIL </v>
          </cell>
          <cell r="F18" t="str">
            <v>Normal Rent</v>
          </cell>
          <cell r="G18" t="str">
            <v>Suites 503 and 504</v>
          </cell>
          <cell r="H18">
            <v>600.36</v>
          </cell>
          <cell r="I18">
            <v>10</v>
          </cell>
          <cell r="J18">
            <v>85</v>
          </cell>
          <cell r="K18">
            <v>47797.45</v>
          </cell>
          <cell r="L18">
            <v>51209.78</v>
          </cell>
          <cell r="M18">
            <v>79.614647877939902</v>
          </cell>
          <cell r="N18">
            <v>84.391526750616293</v>
          </cell>
          <cell r="O18">
            <v>0</v>
          </cell>
          <cell r="P18">
            <v>0</v>
          </cell>
          <cell r="Q18">
            <v>0</v>
          </cell>
          <cell r="R18">
            <v>25</v>
          </cell>
          <cell r="S18" t="str">
            <v>IGP-M</v>
          </cell>
          <cell r="T18" t="str">
            <v>June</v>
          </cell>
          <cell r="U18">
            <v>6</v>
          </cell>
          <cell r="V18">
            <v>41061</v>
          </cell>
          <cell r="W18">
            <v>41090</v>
          </cell>
          <cell r="X18">
            <v>42154</v>
          </cell>
          <cell r="Y18">
            <v>42155</v>
          </cell>
          <cell r="Z18">
            <v>2015</v>
          </cell>
          <cell r="AA18">
            <v>42185</v>
          </cell>
          <cell r="AB18">
            <v>0.1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6</v>
          </cell>
          <cell r="AI18">
            <v>0</v>
          </cell>
          <cell r="AJ18">
            <v>60</v>
          </cell>
          <cell r="AK18">
            <v>0</v>
          </cell>
          <cell r="AL18">
            <v>0.75</v>
          </cell>
          <cell r="AM18">
            <v>6</v>
          </cell>
          <cell r="AN18">
            <v>0</v>
          </cell>
          <cell r="AO18">
            <v>0</v>
          </cell>
          <cell r="AP18">
            <v>1.5</v>
          </cell>
          <cell r="AQ18">
            <v>2</v>
          </cell>
          <cell r="AR18">
            <v>0</v>
          </cell>
          <cell r="AS18">
            <v>0.375</v>
          </cell>
          <cell r="AT18">
            <v>42185</v>
          </cell>
          <cell r="AU18">
            <v>42216</v>
          </cell>
          <cell r="AV18">
            <v>42247</v>
          </cell>
          <cell r="AW18">
            <v>44074</v>
          </cell>
          <cell r="AX18">
            <v>0</v>
          </cell>
          <cell r="AY18">
            <v>0</v>
          </cell>
        </row>
        <row r="19">
          <cell r="B19">
            <v>14</v>
          </cell>
          <cell r="C19">
            <v>3</v>
          </cell>
          <cell r="D19" t="str">
            <v>Peninsula Corporate</v>
          </cell>
          <cell r="E19" t="str">
            <v>L03 MARINE &amp; OFFSHORE BRASIL</v>
          </cell>
          <cell r="F19" t="str">
            <v>Normal Rent</v>
          </cell>
          <cell r="G19" t="str">
            <v>Suite 601</v>
          </cell>
          <cell r="H19">
            <v>307.56</v>
          </cell>
          <cell r="I19">
            <v>5</v>
          </cell>
          <cell r="J19">
            <v>85</v>
          </cell>
          <cell r="K19">
            <v>24276.46</v>
          </cell>
          <cell r="L19">
            <v>24276.46</v>
          </cell>
          <cell r="M19">
            <v>78.932435947457407</v>
          </cell>
          <cell r="N19">
            <v>83.668382104304854</v>
          </cell>
          <cell r="O19">
            <v>0</v>
          </cell>
          <cell r="P19">
            <v>0</v>
          </cell>
          <cell r="Q19">
            <v>0</v>
          </cell>
          <cell r="R19">
            <v>25</v>
          </cell>
          <cell r="S19" t="str">
            <v>IGP-M</v>
          </cell>
          <cell r="T19" t="str">
            <v>April</v>
          </cell>
          <cell r="U19">
            <v>4</v>
          </cell>
          <cell r="V19">
            <v>41030</v>
          </cell>
          <cell r="W19">
            <v>41060</v>
          </cell>
          <cell r="X19">
            <v>42125</v>
          </cell>
          <cell r="Y19">
            <v>42155</v>
          </cell>
          <cell r="Z19">
            <v>2015</v>
          </cell>
          <cell r="AA19">
            <v>42155</v>
          </cell>
          <cell r="AB19">
            <v>0.1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6</v>
          </cell>
          <cell r="AI19">
            <v>0</v>
          </cell>
          <cell r="AJ19">
            <v>60</v>
          </cell>
          <cell r="AK19">
            <v>0</v>
          </cell>
          <cell r="AL19">
            <v>0.75</v>
          </cell>
          <cell r="AM19">
            <v>6</v>
          </cell>
          <cell r="AN19">
            <v>0</v>
          </cell>
          <cell r="AO19">
            <v>0</v>
          </cell>
          <cell r="AP19">
            <v>1.5</v>
          </cell>
          <cell r="AQ19">
            <v>2</v>
          </cell>
          <cell r="AR19">
            <v>0</v>
          </cell>
          <cell r="AS19">
            <v>0.375</v>
          </cell>
          <cell r="AT19">
            <v>42185</v>
          </cell>
          <cell r="AU19">
            <v>42216</v>
          </cell>
          <cell r="AV19">
            <v>42247</v>
          </cell>
          <cell r="AW19">
            <v>44074</v>
          </cell>
          <cell r="AX19">
            <v>0</v>
          </cell>
          <cell r="AY19">
            <v>0</v>
          </cell>
        </row>
        <row r="20">
          <cell r="B20">
            <v>15</v>
          </cell>
          <cell r="C20">
            <v>3</v>
          </cell>
          <cell r="D20" t="str">
            <v>Peninsula Corporate</v>
          </cell>
          <cell r="E20" t="str">
            <v>FESA CONS RH RIO NORT NORD CEN OES</v>
          </cell>
          <cell r="F20" t="str">
            <v>Normal Rent</v>
          </cell>
          <cell r="G20" t="str">
            <v>Suite 602</v>
          </cell>
          <cell r="H20">
            <v>292.8</v>
          </cell>
          <cell r="I20">
            <v>5</v>
          </cell>
          <cell r="J20">
            <v>85</v>
          </cell>
          <cell r="K20">
            <v>22500</v>
          </cell>
          <cell r="L20">
            <v>23051</v>
          </cell>
          <cell r="M20">
            <v>76.844262295081961</v>
          </cell>
          <cell r="N20">
            <v>76.844262295081961</v>
          </cell>
          <cell r="O20">
            <v>0</v>
          </cell>
          <cell r="P20">
            <v>0</v>
          </cell>
          <cell r="Q20">
            <v>0</v>
          </cell>
          <cell r="R20">
            <v>25</v>
          </cell>
          <cell r="S20" t="str">
            <v>IGP-M</v>
          </cell>
          <cell r="T20" t="str">
            <v>January</v>
          </cell>
          <cell r="U20">
            <v>1</v>
          </cell>
          <cell r="V20">
            <v>41639</v>
          </cell>
          <cell r="W20">
            <v>41639</v>
          </cell>
          <cell r="X20">
            <v>43465</v>
          </cell>
          <cell r="Y20">
            <v>43465</v>
          </cell>
          <cell r="Z20">
            <v>2018</v>
          </cell>
          <cell r="AA20">
            <v>42735</v>
          </cell>
          <cell r="AB20">
            <v>0.1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6</v>
          </cell>
          <cell r="AI20">
            <v>0</v>
          </cell>
          <cell r="AJ20">
            <v>60</v>
          </cell>
          <cell r="AK20">
            <v>0</v>
          </cell>
          <cell r="AL20">
            <v>0.75</v>
          </cell>
          <cell r="AM20">
            <v>6</v>
          </cell>
          <cell r="AN20">
            <v>0</v>
          </cell>
          <cell r="AO20">
            <v>0</v>
          </cell>
          <cell r="AP20">
            <v>1.5</v>
          </cell>
          <cell r="AQ20">
            <v>2</v>
          </cell>
          <cell r="AR20">
            <v>0</v>
          </cell>
          <cell r="AS20">
            <v>0.375</v>
          </cell>
          <cell r="AT20">
            <v>43496</v>
          </cell>
          <cell r="AU20">
            <v>43524</v>
          </cell>
          <cell r="AV20">
            <v>43555</v>
          </cell>
          <cell r="AW20">
            <v>45382</v>
          </cell>
          <cell r="AX20">
            <v>0</v>
          </cell>
          <cell r="AY20">
            <v>0</v>
          </cell>
        </row>
        <row r="21">
          <cell r="B21">
            <v>16</v>
          </cell>
          <cell r="C21">
            <v>3</v>
          </cell>
          <cell r="D21" t="str">
            <v>Peninsula Corporate</v>
          </cell>
          <cell r="E21" t="str">
            <v xml:space="preserve">AGILA ESPECIALIDADES FARMACÊUTICAS </v>
          </cell>
          <cell r="F21" t="str">
            <v>Normal Rent</v>
          </cell>
          <cell r="G21" t="str">
            <v>Suites 603 e 604</v>
          </cell>
          <cell r="H21">
            <v>600.36</v>
          </cell>
          <cell r="I21">
            <v>10</v>
          </cell>
          <cell r="J21">
            <v>85</v>
          </cell>
          <cell r="K21">
            <v>47779.07</v>
          </cell>
          <cell r="L21">
            <v>48996.42</v>
          </cell>
          <cell r="M21">
            <v>79.584032913585176</v>
          </cell>
          <cell r="N21">
            <v>79.584032913585176</v>
          </cell>
          <cell r="O21">
            <v>0</v>
          </cell>
          <cell r="P21">
            <v>0</v>
          </cell>
          <cell r="Q21">
            <v>0</v>
          </cell>
          <cell r="R21">
            <v>25</v>
          </cell>
          <cell r="S21" t="str">
            <v>IGP-M</v>
          </cell>
          <cell r="T21" t="str">
            <v>January</v>
          </cell>
          <cell r="U21">
            <v>1</v>
          </cell>
          <cell r="V21">
            <v>40924</v>
          </cell>
          <cell r="W21">
            <v>40939</v>
          </cell>
          <cell r="X21">
            <v>42750</v>
          </cell>
          <cell r="Y21">
            <v>42766</v>
          </cell>
          <cell r="Z21">
            <v>2017</v>
          </cell>
          <cell r="AA21">
            <v>42035</v>
          </cell>
          <cell r="AB21">
            <v>0.1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6</v>
          </cell>
          <cell r="AI21">
            <v>0</v>
          </cell>
          <cell r="AJ21">
            <v>60</v>
          </cell>
          <cell r="AK21">
            <v>0</v>
          </cell>
          <cell r="AL21">
            <v>0.75</v>
          </cell>
          <cell r="AM21">
            <v>6</v>
          </cell>
          <cell r="AN21">
            <v>0</v>
          </cell>
          <cell r="AO21">
            <v>0</v>
          </cell>
          <cell r="AP21">
            <v>1.5</v>
          </cell>
          <cell r="AQ21">
            <v>2</v>
          </cell>
          <cell r="AR21">
            <v>0</v>
          </cell>
          <cell r="AS21">
            <v>0.375</v>
          </cell>
          <cell r="AT21">
            <v>42794</v>
          </cell>
          <cell r="AU21">
            <v>42825</v>
          </cell>
          <cell r="AV21">
            <v>42855</v>
          </cell>
          <cell r="AW21">
            <v>44681</v>
          </cell>
          <cell r="AX21">
            <v>0</v>
          </cell>
          <cell r="AY21">
            <v>0</v>
          </cell>
        </row>
        <row r="22">
          <cell r="B22">
            <v>17</v>
          </cell>
          <cell r="C22">
            <v>3</v>
          </cell>
          <cell r="D22" t="str">
            <v>Peninsula Corporate</v>
          </cell>
          <cell r="E22" t="str">
            <v>GIOVANNI DRAFTFCB</v>
          </cell>
          <cell r="F22" t="str">
            <v>Normal Rent</v>
          </cell>
          <cell r="G22" t="str">
            <v>7th Floor</v>
          </cell>
          <cell r="H22">
            <v>1200.71</v>
          </cell>
          <cell r="I22">
            <v>28</v>
          </cell>
          <cell r="J22">
            <v>85</v>
          </cell>
          <cell r="K22">
            <v>95409.600000000006</v>
          </cell>
          <cell r="L22">
            <v>99557.54</v>
          </cell>
          <cell r="M22">
            <v>79.460985583529748</v>
          </cell>
          <cell r="N22">
            <v>84.228644718541531</v>
          </cell>
          <cell r="O22">
            <v>0</v>
          </cell>
          <cell r="P22">
            <v>0</v>
          </cell>
          <cell r="Q22">
            <v>0</v>
          </cell>
          <cell r="R22">
            <v>25</v>
          </cell>
          <cell r="S22" t="str">
            <v>IGP-M</v>
          </cell>
          <cell r="T22" t="str">
            <v>October</v>
          </cell>
          <cell r="U22">
            <v>10</v>
          </cell>
          <cell r="V22">
            <v>40817</v>
          </cell>
          <cell r="W22">
            <v>40847</v>
          </cell>
          <cell r="X22">
            <v>42643</v>
          </cell>
          <cell r="Y22">
            <v>42643</v>
          </cell>
          <cell r="Z22">
            <v>2016</v>
          </cell>
          <cell r="AA22">
            <v>41943</v>
          </cell>
          <cell r="AB22">
            <v>0.1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6</v>
          </cell>
          <cell r="AI22">
            <v>0</v>
          </cell>
          <cell r="AJ22">
            <v>60</v>
          </cell>
          <cell r="AK22">
            <v>0</v>
          </cell>
          <cell r="AL22">
            <v>0.75</v>
          </cell>
          <cell r="AM22">
            <v>6</v>
          </cell>
          <cell r="AN22">
            <v>0</v>
          </cell>
          <cell r="AO22">
            <v>0</v>
          </cell>
          <cell r="AP22">
            <v>1.5</v>
          </cell>
          <cell r="AQ22">
            <v>2</v>
          </cell>
          <cell r="AR22">
            <v>0</v>
          </cell>
          <cell r="AS22">
            <v>0.375</v>
          </cell>
          <cell r="AT22">
            <v>42674</v>
          </cell>
          <cell r="AU22">
            <v>42704</v>
          </cell>
          <cell r="AV22">
            <v>42735</v>
          </cell>
          <cell r="AW22">
            <v>44561</v>
          </cell>
          <cell r="AX22">
            <v>0</v>
          </cell>
          <cell r="AY22">
            <v>0</v>
          </cell>
        </row>
        <row r="23">
          <cell r="B23">
            <v>18</v>
          </cell>
          <cell r="C23">
            <v>3</v>
          </cell>
          <cell r="D23" t="str">
            <v>Peninsula Corporate</v>
          </cell>
          <cell r="E23" t="str">
            <v xml:space="preserve">HUAWEI DO BRASIL </v>
          </cell>
          <cell r="F23" t="str">
            <v>Normal Rent</v>
          </cell>
          <cell r="G23" t="str">
            <v>8th Floor</v>
          </cell>
          <cell r="H23">
            <v>1200.71</v>
          </cell>
          <cell r="I23">
            <v>30</v>
          </cell>
          <cell r="J23">
            <v>85</v>
          </cell>
          <cell r="K23">
            <v>102139.95</v>
          </cell>
          <cell r="L23">
            <v>109596.29</v>
          </cell>
          <cell r="M23">
            <v>85.066294109318648</v>
          </cell>
          <cell r="N23">
            <v>90.170271755877778</v>
          </cell>
          <cell r="O23">
            <v>0</v>
          </cell>
          <cell r="P23">
            <v>0</v>
          </cell>
          <cell r="Q23">
            <v>0</v>
          </cell>
          <cell r="R23">
            <v>25</v>
          </cell>
          <cell r="S23" t="str">
            <v>IGP-M</v>
          </cell>
          <cell r="T23" t="str">
            <v>April</v>
          </cell>
          <cell r="U23">
            <v>4</v>
          </cell>
          <cell r="V23">
            <v>41017</v>
          </cell>
          <cell r="W23">
            <v>41029</v>
          </cell>
          <cell r="X23">
            <v>42842</v>
          </cell>
          <cell r="Y23">
            <v>42855</v>
          </cell>
          <cell r="Z23">
            <v>2017</v>
          </cell>
          <cell r="AA23">
            <v>42124</v>
          </cell>
          <cell r="AB23">
            <v>0.1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6</v>
          </cell>
          <cell r="AI23">
            <v>0</v>
          </cell>
          <cell r="AJ23">
            <v>60</v>
          </cell>
          <cell r="AK23">
            <v>0</v>
          </cell>
          <cell r="AL23">
            <v>0.75</v>
          </cell>
          <cell r="AM23">
            <v>6</v>
          </cell>
          <cell r="AN23">
            <v>0</v>
          </cell>
          <cell r="AO23">
            <v>0</v>
          </cell>
          <cell r="AP23">
            <v>1.5</v>
          </cell>
          <cell r="AQ23">
            <v>2</v>
          </cell>
          <cell r="AR23">
            <v>0</v>
          </cell>
          <cell r="AS23">
            <v>0.375</v>
          </cell>
          <cell r="AT23">
            <v>42886</v>
          </cell>
          <cell r="AU23">
            <v>42916</v>
          </cell>
          <cell r="AV23">
            <v>42947</v>
          </cell>
          <cell r="AW23">
            <v>44773</v>
          </cell>
          <cell r="AX23">
            <v>0</v>
          </cell>
          <cell r="AY23">
            <v>0</v>
          </cell>
        </row>
        <row r="24">
          <cell r="B24">
            <v>19</v>
          </cell>
          <cell r="C24">
            <v>3</v>
          </cell>
          <cell r="D24" t="str">
            <v>Peninsula Corporate</v>
          </cell>
          <cell r="E24" t="str">
            <v>ASPEN PHARMA</v>
          </cell>
          <cell r="F24" t="str">
            <v>Normal Rent</v>
          </cell>
          <cell r="G24" t="str">
            <v>9th Floor</v>
          </cell>
          <cell r="H24">
            <v>1200.71</v>
          </cell>
          <cell r="I24">
            <v>30</v>
          </cell>
          <cell r="J24">
            <v>85</v>
          </cell>
          <cell r="K24">
            <v>101067.18</v>
          </cell>
          <cell r="L24">
            <v>104213.93</v>
          </cell>
          <cell r="M24">
            <v>84.172847731758708</v>
          </cell>
          <cell r="N24">
            <v>84.172847731758708</v>
          </cell>
          <cell r="O24">
            <v>0</v>
          </cell>
          <cell r="P24">
            <v>0</v>
          </cell>
          <cell r="Q24">
            <v>0</v>
          </cell>
          <cell r="R24">
            <v>25</v>
          </cell>
          <cell r="S24" t="str">
            <v>IGP-M</v>
          </cell>
          <cell r="T24" t="str">
            <v>March</v>
          </cell>
          <cell r="U24">
            <v>3</v>
          </cell>
          <cell r="V24">
            <v>40998</v>
          </cell>
          <cell r="W24">
            <v>40999</v>
          </cell>
          <cell r="X24">
            <v>42915</v>
          </cell>
          <cell r="Y24">
            <v>42916</v>
          </cell>
          <cell r="Z24">
            <v>2017</v>
          </cell>
          <cell r="AA24">
            <v>42094</v>
          </cell>
          <cell r="AB24">
            <v>0.1</v>
          </cell>
          <cell r="AC24" t="str">
            <v xml:space="preserve">Lease discount of R$ 9,900.00 / month until Mar 15; R$ 4,900.00 / month until May 16; No discounts applicable  from Jun 16 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6</v>
          </cell>
          <cell r="AI24">
            <v>0</v>
          </cell>
          <cell r="AJ24">
            <v>60</v>
          </cell>
          <cell r="AK24">
            <v>0</v>
          </cell>
          <cell r="AL24">
            <v>0.75</v>
          </cell>
          <cell r="AM24">
            <v>6</v>
          </cell>
          <cell r="AN24">
            <v>0</v>
          </cell>
          <cell r="AO24">
            <v>0</v>
          </cell>
          <cell r="AP24">
            <v>1.5</v>
          </cell>
          <cell r="AQ24">
            <v>2</v>
          </cell>
          <cell r="AR24">
            <v>0</v>
          </cell>
          <cell r="AS24">
            <v>0.375</v>
          </cell>
          <cell r="AT24">
            <v>42947</v>
          </cell>
          <cell r="AU24">
            <v>42978</v>
          </cell>
          <cell r="AV24">
            <v>43008</v>
          </cell>
          <cell r="AW24">
            <v>44834</v>
          </cell>
          <cell r="AX24">
            <v>40999</v>
          </cell>
          <cell r="AY24">
            <v>42094</v>
          </cell>
          <cell r="AZ24">
            <v>9900</v>
          </cell>
          <cell r="BA24">
            <v>42094</v>
          </cell>
          <cell r="BB24">
            <v>42521</v>
          </cell>
          <cell r="BC24">
            <v>4900</v>
          </cell>
        </row>
        <row r="25">
          <cell r="B25">
            <v>20</v>
          </cell>
          <cell r="C25">
            <v>3</v>
          </cell>
          <cell r="D25" t="str">
            <v>Peninsula Corporate</v>
          </cell>
          <cell r="E25" t="str">
            <v xml:space="preserve">SANTA CECÍLIA EMPREENDIMENTOS </v>
          </cell>
          <cell r="F25" t="str">
            <v>Normal Rent</v>
          </cell>
          <cell r="G25" t="str">
            <v>10th Floor</v>
          </cell>
          <cell r="H25">
            <v>1200.71</v>
          </cell>
          <cell r="I25">
            <v>20</v>
          </cell>
          <cell r="J25">
            <v>85</v>
          </cell>
          <cell r="K25">
            <v>95694.12</v>
          </cell>
          <cell r="L25">
            <v>95694.12</v>
          </cell>
          <cell r="M25">
            <v>79.697945382315453</v>
          </cell>
          <cell r="N25">
            <v>84.479822105254385</v>
          </cell>
          <cell r="O25">
            <v>0</v>
          </cell>
          <cell r="P25">
            <v>0</v>
          </cell>
          <cell r="Q25">
            <v>0</v>
          </cell>
          <cell r="R25">
            <v>25</v>
          </cell>
          <cell r="S25" t="str">
            <v>IPCA</v>
          </cell>
          <cell r="T25" t="str">
            <v>April</v>
          </cell>
          <cell r="U25">
            <v>4</v>
          </cell>
          <cell r="V25">
            <v>41023</v>
          </cell>
          <cell r="W25">
            <v>41029</v>
          </cell>
          <cell r="X25">
            <v>42973</v>
          </cell>
          <cell r="Y25">
            <v>42978</v>
          </cell>
          <cell r="Z25">
            <v>2017</v>
          </cell>
          <cell r="AA25">
            <v>42124</v>
          </cell>
          <cell r="AB25">
            <v>0.1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6</v>
          </cell>
          <cell r="AI25">
            <v>0</v>
          </cell>
          <cell r="AJ25">
            <v>60</v>
          </cell>
          <cell r="AK25">
            <v>0</v>
          </cell>
          <cell r="AL25">
            <v>0.75</v>
          </cell>
          <cell r="AM25">
            <v>6</v>
          </cell>
          <cell r="AN25">
            <v>0</v>
          </cell>
          <cell r="AO25">
            <v>0</v>
          </cell>
          <cell r="AP25">
            <v>1.5</v>
          </cell>
          <cell r="AQ25">
            <v>2</v>
          </cell>
          <cell r="AR25">
            <v>0</v>
          </cell>
          <cell r="AS25">
            <v>0.375</v>
          </cell>
          <cell r="AT25">
            <v>43008</v>
          </cell>
          <cell r="AU25">
            <v>43039</v>
          </cell>
          <cell r="AV25">
            <v>43069</v>
          </cell>
          <cell r="AW25">
            <v>44895</v>
          </cell>
          <cell r="AX25">
            <v>0</v>
          </cell>
          <cell r="AY25">
            <v>0</v>
          </cell>
        </row>
        <row r="26">
          <cell r="B26">
            <v>21</v>
          </cell>
          <cell r="C26">
            <v>3</v>
          </cell>
          <cell r="D26" t="str">
            <v>Peninsula Corporate</v>
          </cell>
          <cell r="E26" t="str">
            <v>EVEN CONSTRUTORA E INCORPORADORA</v>
          </cell>
          <cell r="F26" t="str">
            <v>Normal Rent</v>
          </cell>
          <cell r="G26" t="str">
            <v>11th Floor</v>
          </cell>
          <cell r="H26">
            <v>1268.8800000000001</v>
          </cell>
          <cell r="I26">
            <v>24</v>
          </cell>
          <cell r="J26">
            <v>85</v>
          </cell>
          <cell r="K26">
            <v>100423.82</v>
          </cell>
          <cell r="L26">
            <v>103898.99</v>
          </cell>
          <cell r="M26">
            <v>79.14367000819621</v>
          </cell>
          <cell r="N26">
            <v>83.892290208687982</v>
          </cell>
          <cell r="O26">
            <v>0</v>
          </cell>
          <cell r="P26">
            <v>0</v>
          </cell>
          <cell r="Q26">
            <v>0</v>
          </cell>
          <cell r="R26">
            <v>25</v>
          </cell>
          <cell r="S26" t="str">
            <v>IGP-M</v>
          </cell>
          <cell r="T26" t="str">
            <v>November</v>
          </cell>
          <cell r="U26">
            <v>11</v>
          </cell>
          <cell r="V26">
            <v>41214</v>
          </cell>
          <cell r="W26">
            <v>41243</v>
          </cell>
          <cell r="X26">
            <v>43039</v>
          </cell>
          <cell r="Y26">
            <v>43039</v>
          </cell>
          <cell r="Z26">
            <v>2017</v>
          </cell>
          <cell r="AA26">
            <v>42338</v>
          </cell>
          <cell r="AB26">
            <v>0.1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6</v>
          </cell>
          <cell r="AI26">
            <v>0</v>
          </cell>
          <cell r="AJ26">
            <v>60</v>
          </cell>
          <cell r="AK26">
            <v>0</v>
          </cell>
          <cell r="AL26">
            <v>0.75</v>
          </cell>
          <cell r="AM26">
            <v>6</v>
          </cell>
          <cell r="AN26">
            <v>0</v>
          </cell>
          <cell r="AO26">
            <v>0</v>
          </cell>
          <cell r="AP26">
            <v>1.5</v>
          </cell>
          <cell r="AQ26">
            <v>2</v>
          </cell>
          <cell r="AR26">
            <v>0</v>
          </cell>
          <cell r="AS26">
            <v>0.375</v>
          </cell>
          <cell r="AT26">
            <v>43069</v>
          </cell>
          <cell r="AU26">
            <v>43100</v>
          </cell>
          <cell r="AV26">
            <v>43131</v>
          </cell>
          <cell r="AW26">
            <v>44957</v>
          </cell>
          <cell r="AX26">
            <v>0</v>
          </cell>
          <cell r="AY26">
            <v>0</v>
          </cell>
        </row>
        <row r="27">
          <cell r="B27">
            <v>22</v>
          </cell>
          <cell r="C27">
            <v>3</v>
          </cell>
          <cell r="D27" t="str">
            <v>Peninsula Corporate</v>
          </cell>
          <cell r="E27" t="str">
            <v xml:space="preserve">LUNDBECK BRASIL </v>
          </cell>
          <cell r="F27" t="str">
            <v>Normal Rent</v>
          </cell>
          <cell r="G27" t="str">
            <v>Suites 1201 e 1202</v>
          </cell>
          <cell r="H27">
            <v>634.44000000000005</v>
          </cell>
          <cell r="I27">
            <v>10</v>
          </cell>
          <cell r="J27">
            <v>85</v>
          </cell>
          <cell r="K27">
            <v>53001.46</v>
          </cell>
          <cell r="L27">
            <v>54835.58</v>
          </cell>
          <cell r="M27">
            <v>83.540539688544214</v>
          </cell>
          <cell r="N27">
            <v>88.552972069856878</v>
          </cell>
          <cell r="O27">
            <v>0</v>
          </cell>
          <cell r="P27">
            <v>0</v>
          </cell>
          <cell r="Q27">
            <v>0</v>
          </cell>
          <cell r="R27">
            <v>25</v>
          </cell>
          <cell r="S27" t="str">
            <v>IGP-M</v>
          </cell>
          <cell r="T27" t="str">
            <v>November</v>
          </cell>
          <cell r="U27">
            <v>11</v>
          </cell>
          <cell r="V27">
            <v>41214</v>
          </cell>
          <cell r="W27">
            <v>41243</v>
          </cell>
          <cell r="X27">
            <v>44865</v>
          </cell>
          <cell r="Y27">
            <v>44865</v>
          </cell>
          <cell r="Z27">
            <v>2022</v>
          </cell>
          <cell r="AA27">
            <v>42338</v>
          </cell>
          <cell r="AB27">
            <v>0.1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6</v>
          </cell>
          <cell r="AI27">
            <v>0</v>
          </cell>
          <cell r="AJ27">
            <v>60</v>
          </cell>
          <cell r="AK27">
            <v>0</v>
          </cell>
          <cell r="AL27">
            <v>0.75</v>
          </cell>
          <cell r="AM27">
            <v>6</v>
          </cell>
          <cell r="AN27">
            <v>0</v>
          </cell>
          <cell r="AO27">
            <v>0</v>
          </cell>
          <cell r="AP27">
            <v>1.5</v>
          </cell>
          <cell r="AQ27">
            <v>2</v>
          </cell>
          <cell r="AR27">
            <v>0</v>
          </cell>
          <cell r="AS27">
            <v>0.375</v>
          </cell>
          <cell r="AT27">
            <v>44895</v>
          </cell>
          <cell r="AU27">
            <v>44926</v>
          </cell>
          <cell r="AV27">
            <v>44957</v>
          </cell>
          <cell r="AW27">
            <v>46783</v>
          </cell>
          <cell r="AX27">
            <v>0</v>
          </cell>
          <cell r="AY27">
            <v>0</v>
          </cell>
        </row>
        <row r="28">
          <cell r="B28">
            <v>23</v>
          </cell>
          <cell r="C28">
            <v>3</v>
          </cell>
          <cell r="D28" t="str">
            <v>Peninsula Corporate</v>
          </cell>
          <cell r="E28" t="str">
            <v xml:space="preserve">IBBCA 2008 GESTAO EM SAUDE </v>
          </cell>
          <cell r="F28" t="str">
            <v>Normal Rent</v>
          </cell>
          <cell r="G28" t="str">
            <v>Suites 1203 e 1204</v>
          </cell>
          <cell r="H28">
            <v>634.44000000000005</v>
          </cell>
          <cell r="I28">
            <v>12</v>
          </cell>
          <cell r="J28">
            <v>85</v>
          </cell>
          <cell r="K28">
            <v>61512.69</v>
          </cell>
          <cell r="L28">
            <v>63079.96</v>
          </cell>
          <cell r="M28">
            <v>96.955882352941174</v>
          </cell>
          <cell r="N28">
            <v>96.955882352941174</v>
          </cell>
          <cell r="O28">
            <v>0</v>
          </cell>
          <cell r="P28">
            <v>0</v>
          </cell>
          <cell r="Q28">
            <v>0</v>
          </cell>
          <cell r="R28">
            <v>25</v>
          </cell>
          <cell r="S28" t="str">
            <v>IGP-M</v>
          </cell>
          <cell r="T28" t="str">
            <v>January</v>
          </cell>
          <cell r="U28">
            <v>1</v>
          </cell>
          <cell r="V28">
            <v>41299</v>
          </cell>
          <cell r="W28">
            <v>41305</v>
          </cell>
          <cell r="X28">
            <v>42393</v>
          </cell>
          <cell r="Y28">
            <v>42400</v>
          </cell>
          <cell r="Z28">
            <v>2016</v>
          </cell>
          <cell r="AA28">
            <v>42400</v>
          </cell>
          <cell r="AB28">
            <v>0.1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6</v>
          </cell>
          <cell r="AI28">
            <v>0</v>
          </cell>
          <cell r="AJ28">
            <v>60</v>
          </cell>
          <cell r="AK28">
            <v>0</v>
          </cell>
          <cell r="AL28">
            <v>0.75</v>
          </cell>
          <cell r="AM28">
            <v>6</v>
          </cell>
          <cell r="AN28">
            <v>0</v>
          </cell>
          <cell r="AO28">
            <v>0</v>
          </cell>
          <cell r="AP28">
            <v>1.5</v>
          </cell>
          <cell r="AQ28">
            <v>2</v>
          </cell>
          <cell r="AR28">
            <v>0</v>
          </cell>
          <cell r="AS28">
            <v>0.375</v>
          </cell>
          <cell r="AT28">
            <v>42429</v>
          </cell>
          <cell r="AU28">
            <v>42460</v>
          </cell>
          <cell r="AV28">
            <v>42490</v>
          </cell>
          <cell r="AW28">
            <v>44316</v>
          </cell>
          <cell r="AX28">
            <v>0</v>
          </cell>
          <cell r="AY28">
            <v>0</v>
          </cell>
        </row>
        <row r="29">
          <cell r="B29">
            <v>24</v>
          </cell>
          <cell r="C29">
            <v>3</v>
          </cell>
          <cell r="D29" t="str">
            <v>Peninsula Corporate</v>
          </cell>
          <cell r="E29" t="str">
            <v xml:space="preserve">ODEBRECHT REALIZAÇÕES IMOBILIARIAS </v>
          </cell>
          <cell r="F29" t="str">
            <v>Normal Rent</v>
          </cell>
          <cell r="G29" t="str">
            <v>Suites 1301 a 1303</v>
          </cell>
          <cell r="H29">
            <v>929.82</v>
          </cell>
          <cell r="I29">
            <v>18</v>
          </cell>
          <cell r="J29">
            <v>85</v>
          </cell>
          <cell r="K29">
            <v>73878.14</v>
          </cell>
          <cell r="L29">
            <v>83775.42</v>
          </cell>
          <cell r="M29">
            <v>79.454238454754673</v>
          </cell>
          <cell r="N29">
            <v>79.454238454754673</v>
          </cell>
          <cell r="O29">
            <v>0</v>
          </cell>
          <cell r="P29">
            <v>0</v>
          </cell>
          <cell r="Q29">
            <v>0</v>
          </cell>
          <cell r="R29">
            <v>25</v>
          </cell>
          <cell r="S29" t="str">
            <v>IGP-M</v>
          </cell>
          <cell r="T29" t="str">
            <v>February</v>
          </cell>
          <cell r="U29">
            <v>2</v>
          </cell>
          <cell r="V29">
            <v>41306</v>
          </cell>
          <cell r="W29">
            <v>41333</v>
          </cell>
          <cell r="X29">
            <v>43132</v>
          </cell>
          <cell r="Y29">
            <v>43159</v>
          </cell>
          <cell r="Z29">
            <v>2018</v>
          </cell>
          <cell r="AA29">
            <v>42429</v>
          </cell>
          <cell r="AB29">
            <v>0.1</v>
          </cell>
          <cell r="AC29" t="str">
            <v>Headline Lease Value: R$ 77,689.00 / month. Discount of R$ 7,768.90 / month until Feb 15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6</v>
          </cell>
          <cell r="AI29">
            <v>0</v>
          </cell>
          <cell r="AJ29">
            <v>60</v>
          </cell>
          <cell r="AK29">
            <v>0</v>
          </cell>
          <cell r="AL29">
            <v>0.75</v>
          </cell>
          <cell r="AM29">
            <v>6</v>
          </cell>
          <cell r="AN29">
            <v>0</v>
          </cell>
          <cell r="AO29">
            <v>0</v>
          </cell>
          <cell r="AP29">
            <v>1.5</v>
          </cell>
          <cell r="AQ29">
            <v>2</v>
          </cell>
          <cell r="AR29">
            <v>0</v>
          </cell>
          <cell r="AS29">
            <v>0.375</v>
          </cell>
          <cell r="AT29">
            <v>43190</v>
          </cell>
          <cell r="AU29">
            <v>43220</v>
          </cell>
          <cell r="AV29">
            <v>43251</v>
          </cell>
          <cell r="AW29">
            <v>45077</v>
          </cell>
          <cell r="AX29">
            <v>41333</v>
          </cell>
          <cell r="AY29">
            <v>42063</v>
          </cell>
          <cell r="AZ29">
            <v>7768.9</v>
          </cell>
          <cell r="BA29">
            <v>0</v>
          </cell>
          <cell r="BB29">
            <v>0</v>
          </cell>
          <cell r="BC29">
            <v>0</v>
          </cell>
        </row>
        <row r="30">
          <cell r="B30">
            <v>25</v>
          </cell>
          <cell r="C30">
            <v>3</v>
          </cell>
          <cell r="D30" t="str">
            <v>Peninsula Corporate</v>
          </cell>
          <cell r="E30" t="str">
            <v>GRENKE LOCAÇAO DE EQUIPAMENTOS</v>
          </cell>
          <cell r="F30" t="str">
            <v>Normal Rent</v>
          </cell>
          <cell r="G30" t="str">
            <v>Suite 1304</v>
          </cell>
          <cell r="H30">
            <v>339.06</v>
          </cell>
          <cell r="I30">
            <v>6</v>
          </cell>
          <cell r="J30">
            <v>85</v>
          </cell>
          <cell r="K30">
            <v>32800.28</v>
          </cell>
          <cell r="L30">
            <v>33475.01</v>
          </cell>
          <cell r="M30">
            <v>96.738866277355029</v>
          </cell>
          <cell r="N30">
            <v>96.738866277355029</v>
          </cell>
          <cell r="O30">
            <v>0</v>
          </cell>
          <cell r="P30">
            <v>0</v>
          </cell>
          <cell r="Q30">
            <v>0</v>
          </cell>
          <cell r="R30">
            <v>25</v>
          </cell>
          <cell r="S30" t="str">
            <v>IGP-M</v>
          </cell>
          <cell r="T30" t="str">
            <v>February</v>
          </cell>
          <cell r="U30">
            <v>2</v>
          </cell>
          <cell r="V30">
            <v>41310</v>
          </cell>
          <cell r="W30">
            <v>41333</v>
          </cell>
          <cell r="X30">
            <v>43136</v>
          </cell>
          <cell r="Y30">
            <v>43159</v>
          </cell>
          <cell r="Z30">
            <v>2018</v>
          </cell>
          <cell r="AA30">
            <v>42429</v>
          </cell>
          <cell r="AB30">
            <v>0.1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6</v>
          </cell>
          <cell r="AI30">
            <v>0</v>
          </cell>
          <cell r="AJ30">
            <v>60</v>
          </cell>
          <cell r="AK30">
            <v>0</v>
          </cell>
          <cell r="AL30">
            <v>0.75</v>
          </cell>
          <cell r="AM30">
            <v>6</v>
          </cell>
          <cell r="AN30">
            <v>0</v>
          </cell>
          <cell r="AO30">
            <v>0</v>
          </cell>
          <cell r="AP30">
            <v>1.5</v>
          </cell>
          <cell r="AQ30">
            <v>2</v>
          </cell>
          <cell r="AR30">
            <v>0</v>
          </cell>
          <cell r="AS30">
            <v>0.375</v>
          </cell>
          <cell r="AT30">
            <v>43190</v>
          </cell>
          <cell r="AU30">
            <v>43220</v>
          </cell>
          <cell r="AV30">
            <v>43251</v>
          </cell>
          <cell r="AW30">
            <v>45077</v>
          </cell>
          <cell r="AX30">
            <v>0</v>
          </cell>
          <cell r="AY30">
            <v>0</v>
          </cell>
        </row>
        <row r="31">
          <cell r="B31">
            <v>26</v>
          </cell>
          <cell r="C31">
            <v>3</v>
          </cell>
          <cell r="D31" t="str">
            <v>Peninsula Corporate</v>
          </cell>
          <cell r="E31" t="str">
            <v>T0SYSTEMS DO BRASIL</v>
          </cell>
          <cell r="F31" t="str">
            <v>Normal Rent</v>
          </cell>
          <cell r="G31" t="str">
            <v>Suite 1401</v>
          </cell>
          <cell r="H31">
            <v>339.06</v>
          </cell>
          <cell r="I31">
            <v>6</v>
          </cell>
          <cell r="J31">
            <v>85</v>
          </cell>
          <cell r="K31">
            <v>25181.65</v>
          </cell>
          <cell r="L31">
            <v>25181.65</v>
          </cell>
          <cell r="M31">
            <v>74.26900843508524</v>
          </cell>
          <cell r="N31">
            <v>78.725148941190355</v>
          </cell>
          <cell r="O31">
            <v>0</v>
          </cell>
          <cell r="P31">
            <v>0</v>
          </cell>
          <cell r="Q31">
            <v>0</v>
          </cell>
          <cell r="R31">
            <v>25</v>
          </cell>
          <cell r="S31" t="str">
            <v>IGP-M</v>
          </cell>
          <cell r="T31" t="str">
            <v>April</v>
          </cell>
          <cell r="U31">
            <v>4</v>
          </cell>
          <cell r="V31">
            <v>41730</v>
          </cell>
          <cell r="W31">
            <v>41759</v>
          </cell>
          <cell r="X31">
            <v>42826</v>
          </cell>
          <cell r="Y31">
            <v>42855</v>
          </cell>
          <cell r="Z31">
            <v>2017</v>
          </cell>
          <cell r="AA31">
            <v>42855</v>
          </cell>
          <cell r="AB31">
            <v>0.1</v>
          </cell>
          <cell r="AC31" t="str">
            <v>Discount of R$ 2,650.70 / month until May 15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6</v>
          </cell>
          <cell r="AI31">
            <v>0</v>
          </cell>
          <cell r="AJ31">
            <v>60</v>
          </cell>
          <cell r="AK31">
            <v>0</v>
          </cell>
          <cell r="AL31">
            <v>0.75</v>
          </cell>
          <cell r="AM31">
            <v>6</v>
          </cell>
          <cell r="AN31">
            <v>0</v>
          </cell>
          <cell r="AO31">
            <v>0</v>
          </cell>
          <cell r="AP31">
            <v>1.5</v>
          </cell>
          <cell r="AQ31">
            <v>2</v>
          </cell>
          <cell r="AR31">
            <v>0</v>
          </cell>
          <cell r="AS31">
            <v>0.375</v>
          </cell>
          <cell r="AT31">
            <v>42886</v>
          </cell>
          <cell r="AU31">
            <v>42916</v>
          </cell>
          <cell r="AV31">
            <v>42947</v>
          </cell>
          <cell r="AW31">
            <v>44773</v>
          </cell>
          <cell r="AX31">
            <v>41759</v>
          </cell>
          <cell r="AY31">
            <v>42155</v>
          </cell>
          <cell r="AZ31">
            <v>2650.7</v>
          </cell>
        </row>
        <row r="32">
          <cell r="B32">
            <v>27</v>
          </cell>
          <cell r="C32">
            <v>3</v>
          </cell>
          <cell r="D32" t="str">
            <v>Peninsula Corporate</v>
          </cell>
          <cell r="E32" t="str">
            <v>PEIXE URBANO</v>
          </cell>
          <cell r="F32" t="str">
            <v>Normal Rent</v>
          </cell>
          <cell r="G32" t="str">
            <v>Suites 1402 a 1404</v>
          </cell>
          <cell r="H32">
            <v>929.82000000000016</v>
          </cell>
          <cell r="I32">
            <v>18</v>
          </cell>
          <cell r="J32">
            <v>85</v>
          </cell>
          <cell r="K32">
            <v>77925.75</v>
          </cell>
          <cell r="L32">
            <v>77925.75</v>
          </cell>
          <cell r="M32">
            <v>83.807349809640556</v>
          </cell>
          <cell r="N32">
            <v>88.835790798218994</v>
          </cell>
          <cell r="O32">
            <v>0</v>
          </cell>
          <cell r="P32">
            <v>0</v>
          </cell>
          <cell r="Q32">
            <v>0</v>
          </cell>
          <cell r="R32">
            <v>25</v>
          </cell>
          <cell r="S32" t="str">
            <v>IGP-M</v>
          </cell>
          <cell r="T32" t="str">
            <v>December</v>
          </cell>
          <cell r="U32">
            <v>12</v>
          </cell>
          <cell r="V32">
            <v>41253</v>
          </cell>
          <cell r="W32">
            <v>41274</v>
          </cell>
          <cell r="X32">
            <v>43078</v>
          </cell>
          <cell r="Y32">
            <v>43100</v>
          </cell>
          <cell r="Z32">
            <v>2017</v>
          </cell>
          <cell r="AA32">
            <v>42369</v>
          </cell>
          <cell r="AB32">
            <v>0.1</v>
          </cell>
          <cell r="AC32" t="str">
            <v>Discount of R$ 4,105.00 / month unti Nov 14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6</v>
          </cell>
          <cell r="AI32">
            <v>0</v>
          </cell>
          <cell r="AJ32">
            <v>60</v>
          </cell>
          <cell r="AK32">
            <v>0</v>
          </cell>
          <cell r="AL32">
            <v>0.75</v>
          </cell>
          <cell r="AM32">
            <v>6</v>
          </cell>
          <cell r="AN32">
            <v>0</v>
          </cell>
          <cell r="AO32">
            <v>0</v>
          </cell>
          <cell r="AP32">
            <v>1.5</v>
          </cell>
          <cell r="AQ32">
            <v>2</v>
          </cell>
          <cell r="AR32">
            <v>0</v>
          </cell>
          <cell r="AS32">
            <v>0.375</v>
          </cell>
          <cell r="AT32">
            <v>43131</v>
          </cell>
          <cell r="AU32">
            <v>43159</v>
          </cell>
          <cell r="AV32">
            <v>43190</v>
          </cell>
          <cell r="AW32">
            <v>45016</v>
          </cell>
          <cell r="AX32">
            <v>0</v>
          </cell>
          <cell r="AY32">
            <v>0</v>
          </cell>
        </row>
        <row r="33">
          <cell r="B33">
            <v>28</v>
          </cell>
          <cell r="C33">
            <v>3</v>
          </cell>
          <cell r="D33" t="str">
            <v>Peninsula Corporate</v>
          </cell>
          <cell r="E33" t="str">
            <v xml:space="preserve">FATOR REALTY </v>
          </cell>
          <cell r="F33" t="str">
            <v>Normal Rent</v>
          </cell>
          <cell r="G33" t="str">
            <v>15th Floor</v>
          </cell>
          <cell r="H33">
            <v>1268.8800000000001</v>
          </cell>
          <cell r="I33">
            <v>24</v>
          </cell>
          <cell r="J33">
            <v>85</v>
          </cell>
          <cell r="K33">
            <v>101331.06</v>
          </cell>
          <cell r="L33">
            <v>107759.29</v>
          </cell>
          <cell r="M33">
            <v>79.858662757707577</v>
          </cell>
          <cell r="N33">
            <v>84.650182523170031</v>
          </cell>
          <cell r="O33">
            <v>0</v>
          </cell>
          <cell r="P33">
            <v>0</v>
          </cell>
          <cell r="Q33">
            <v>0</v>
          </cell>
          <cell r="R33">
            <v>25</v>
          </cell>
          <cell r="S33" t="str">
            <v>IGP-M</v>
          </cell>
          <cell r="T33" t="str">
            <v>July</v>
          </cell>
          <cell r="U33">
            <v>7</v>
          </cell>
          <cell r="V33">
            <v>41122</v>
          </cell>
          <cell r="W33">
            <v>41152</v>
          </cell>
          <cell r="X33">
            <v>42825</v>
          </cell>
          <cell r="Y33">
            <v>42825</v>
          </cell>
          <cell r="Z33">
            <v>2017</v>
          </cell>
          <cell r="AA33">
            <v>42247</v>
          </cell>
          <cell r="AB33">
            <v>0.1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6</v>
          </cell>
          <cell r="AI33">
            <v>0</v>
          </cell>
          <cell r="AJ33">
            <v>60</v>
          </cell>
          <cell r="AK33">
            <v>0</v>
          </cell>
          <cell r="AL33">
            <v>0.75</v>
          </cell>
          <cell r="AM33">
            <v>6</v>
          </cell>
          <cell r="AN33">
            <v>0</v>
          </cell>
          <cell r="AO33">
            <v>0</v>
          </cell>
          <cell r="AP33">
            <v>1.5</v>
          </cell>
          <cell r="AQ33">
            <v>2</v>
          </cell>
          <cell r="AR33">
            <v>0</v>
          </cell>
          <cell r="AS33">
            <v>0.375</v>
          </cell>
          <cell r="AT33">
            <v>42855</v>
          </cell>
          <cell r="AU33">
            <v>42886</v>
          </cell>
          <cell r="AV33">
            <v>42916</v>
          </cell>
          <cell r="AW33">
            <v>44742</v>
          </cell>
          <cell r="AX33">
            <v>0</v>
          </cell>
          <cell r="AY33">
            <v>0</v>
          </cell>
        </row>
        <row r="34">
          <cell r="B34">
            <v>29</v>
          </cell>
          <cell r="C34">
            <v>3</v>
          </cell>
          <cell r="D34" t="str">
            <v>Peninsula Corporate</v>
          </cell>
          <cell r="E34" t="str">
            <v>DAMASCO CAFÉ</v>
          </cell>
          <cell r="F34" t="str">
            <v>Normal Rent</v>
          </cell>
          <cell r="G34" t="str">
            <v>Common Use Pavement</v>
          </cell>
          <cell r="H34">
            <v>0</v>
          </cell>
          <cell r="I34">
            <v>7</v>
          </cell>
          <cell r="J34">
            <v>85</v>
          </cell>
          <cell r="K34">
            <v>14526.61</v>
          </cell>
          <cell r="L34">
            <v>15251.17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25</v>
          </cell>
          <cell r="S34" t="str">
            <v>IGP-M</v>
          </cell>
          <cell r="T34" t="str">
            <v>November</v>
          </cell>
          <cell r="U34">
            <v>11</v>
          </cell>
          <cell r="V34">
            <v>41214</v>
          </cell>
          <cell r="W34">
            <v>41243</v>
          </cell>
          <cell r="X34">
            <v>43039</v>
          </cell>
          <cell r="Y34">
            <v>43039</v>
          </cell>
          <cell r="Z34">
            <v>2017</v>
          </cell>
          <cell r="AA34">
            <v>42338</v>
          </cell>
          <cell r="AB34">
            <v>0.1</v>
          </cell>
          <cell r="AC34" t="str">
            <v>Discount of R$ 6,000.00 / month until Nov 13 and R$ 4,000.00 / month from Dec 13 until  Nov 14;  No discounts from Dec 14. Rent to be the higher of a) the value prescribed in the contract or b) 7% of the tenant´s gross income.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6</v>
          </cell>
          <cell r="AI34">
            <v>0</v>
          </cell>
          <cell r="AJ34">
            <v>60</v>
          </cell>
          <cell r="AK34">
            <v>0</v>
          </cell>
          <cell r="AL34">
            <v>0.75</v>
          </cell>
          <cell r="AM34">
            <v>6</v>
          </cell>
          <cell r="AN34">
            <v>0</v>
          </cell>
          <cell r="AO34">
            <v>0</v>
          </cell>
          <cell r="AP34">
            <v>1.5</v>
          </cell>
          <cell r="AQ34">
            <v>2</v>
          </cell>
          <cell r="AR34">
            <v>0</v>
          </cell>
          <cell r="AS34">
            <v>0.375</v>
          </cell>
          <cell r="AT34">
            <v>43069</v>
          </cell>
          <cell r="AU34">
            <v>43100</v>
          </cell>
          <cell r="AV34">
            <v>43131</v>
          </cell>
          <cell r="AW34">
            <v>44957</v>
          </cell>
          <cell r="AX34">
            <v>0</v>
          </cell>
          <cell r="AY34">
            <v>0</v>
          </cell>
        </row>
        <row r="35">
          <cell r="B35">
            <v>30</v>
          </cell>
          <cell r="C35">
            <v>3</v>
          </cell>
          <cell r="D35" t="str">
            <v>Peninsula Corporate</v>
          </cell>
          <cell r="E35" t="str">
            <v>BANCO SANTANDER</v>
          </cell>
          <cell r="F35" t="str">
            <v>Normal Rent</v>
          </cell>
          <cell r="G35" t="str">
            <v>Store</v>
          </cell>
          <cell r="H35">
            <v>369.24</v>
          </cell>
          <cell r="I35">
            <v>2</v>
          </cell>
          <cell r="J35">
            <v>85</v>
          </cell>
          <cell r="K35">
            <v>56233.11</v>
          </cell>
          <cell r="L35">
            <v>58677.85</v>
          </cell>
          <cell r="M35">
            <v>152.29419889502762</v>
          </cell>
          <cell r="N35">
            <v>161.4318508287293</v>
          </cell>
          <cell r="O35">
            <v>0</v>
          </cell>
          <cell r="P35">
            <v>0</v>
          </cell>
          <cell r="Q35">
            <v>0</v>
          </cell>
          <cell r="R35">
            <v>25</v>
          </cell>
          <cell r="S35" t="str">
            <v>IGP-M</v>
          </cell>
          <cell r="T35" t="str">
            <v>September</v>
          </cell>
          <cell r="U35">
            <v>9</v>
          </cell>
          <cell r="V35">
            <v>40787</v>
          </cell>
          <cell r="W35">
            <v>40816</v>
          </cell>
          <cell r="X35">
            <v>42613</v>
          </cell>
          <cell r="Y35">
            <v>42613</v>
          </cell>
          <cell r="Z35">
            <v>2016</v>
          </cell>
          <cell r="AA35">
            <v>41912</v>
          </cell>
          <cell r="AB35">
            <v>0.1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6</v>
          </cell>
          <cell r="AI35">
            <v>0</v>
          </cell>
          <cell r="AJ35">
            <v>60</v>
          </cell>
          <cell r="AK35">
            <v>0</v>
          </cell>
          <cell r="AL35">
            <v>0.75</v>
          </cell>
          <cell r="AM35">
            <v>6</v>
          </cell>
          <cell r="AN35">
            <v>0</v>
          </cell>
          <cell r="AO35">
            <v>0</v>
          </cell>
          <cell r="AP35">
            <v>1.5</v>
          </cell>
          <cell r="AQ35">
            <v>2</v>
          </cell>
          <cell r="AR35">
            <v>0</v>
          </cell>
          <cell r="AS35">
            <v>0.375</v>
          </cell>
          <cell r="AT35">
            <v>42643</v>
          </cell>
          <cell r="AU35">
            <v>42674</v>
          </cell>
          <cell r="AV35">
            <v>42704</v>
          </cell>
          <cell r="AW35">
            <v>44530</v>
          </cell>
          <cell r="AX35">
            <v>0</v>
          </cell>
          <cell r="AY35">
            <v>0</v>
          </cell>
        </row>
        <row r="36">
          <cell r="B36">
            <v>31</v>
          </cell>
          <cell r="C36">
            <v>3</v>
          </cell>
          <cell r="D36" t="str">
            <v>Peninsula Corporate</v>
          </cell>
          <cell r="E36" t="str">
            <v>Vacant</v>
          </cell>
          <cell r="F36" t="str">
            <v>Normal Rent</v>
          </cell>
          <cell r="G36" t="str">
            <v>Suites 502</v>
          </cell>
          <cell r="H36">
            <v>292.8</v>
          </cell>
          <cell r="I36">
            <v>0</v>
          </cell>
          <cell r="J36">
            <v>85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14615.28</v>
          </cell>
          <cell r="P36">
            <v>18173.13</v>
          </cell>
          <cell r="Q36">
            <v>912.53</v>
          </cell>
          <cell r="R36">
            <v>111.98227459016394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0.1</v>
          </cell>
          <cell r="AC36">
            <v>0</v>
          </cell>
          <cell r="AD36">
            <v>1</v>
          </cell>
          <cell r="AE36">
            <v>0</v>
          </cell>
          <cell r="AF36">
            <v>292.8</v>
          </cell>
          <cell r="AG36">
            <v>42035</v>
          </cell>
          <cell r="AH36">
            <v>6</v>
          </cell>
          <cell r="AI36">
            <v>0</v>
          </cell>
          <cell r="AJ36">
            <v>60</v>
          </cell>
          <cell r="AK36">
            <v>0</v>
          </cell>
          <cell r="AL36">
            <v>0.75</v>
          </cell>
          <cell r="AM36">
            <v>6</v>
          </cell>
          <cell r="AN36">
            <v>0</v>
          </cell>
          <cell r="AO36">
            <v>0</v>
          </cell>
          <cell r="AP36">
            <v>1.5</v>
          </cell>
          <cell r="AQ36">
            <v>2</v>
          </cell>
          <cell r="AR36">
            <v>0</v>
          </cell>
          <cell r="AS36">
            <v>0.375</v>
          </cell>
          <cell r="AT36">
            <v>46022</v>
          </cell>
          <cell r="AU36">
            <v>46053</v>
          </cell>
          <cell r="AV36">
            <v>46081</v>
          </cell>
          <cell r="AW36">
            <v>47907</v>
          </cell>
          <cell r="AX36">
            <v>0</v>
          </cell>
          <cell r="AY36">
            <v>0</v>
          </cell>
        </row>
        <row r="37">
          <cell r="B37">
            <v>32</v>
          </cell>
          <cell r="C37">
            <v>3</v>
          </cell>
          <cell r="D37" t="str">
            <v>Peninsula Corporate</v>
          </cell>
          <cell r="E37" t="str">
            <v>GIOVANNI DRAFTFCB LTDA</v>
          </cell>
          <cell r="F37" t="str">
            <v>Additional Income</v>
          </cell>
          <cell r="G37" t="str">
            <v>Top Floor        (Antenna and AC)</v>
          </cell>
          <cell r="H37">
            <v>0</v>
          </cell>
          <cell r="I37">
            <v>0</v>
          </cell>
          <cell r="J37">
            <v>85</v>
          </cell>
          <cell r="K37">
            <v>2000</v>
          </cell>
          <cell r="L37">
            <v>2000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25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31</v>
          </cell>
          <cell r="X37">
            <v>41703</v>
          </cell>
          <cell r="Y37">
            <v>41729</v>
          </cell>
          <cell r="Z37">
            <v>2014</v>
          </cell>
          <cell r="AA37">
            <v>1127</v>
          </cell>
          <cell r="AB37">
            <v>0.1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6</v>
          </cell>
          <cell r="AI37">
            <v>0</v>
          </cell>
          <cell r="AJ37">
            <v>60</v>
          </cell>
          <cell r="AK37">
            <v>0</v>
          </cell>
          <cell r="AL37">
            <v>0.75</v>
          </cell>
          <cell r="AM37">
            <v>6</v>
          </cell>
          <cell r="AN37">
            <v>0</v>
          </cell>
          <cell r="AO37">
            <v>0</v>
          </cell>
          <cell r="AP37">
            <v>1.5</v>
          </cell>
          <cell r="AQ37">
            <v>2</v>
          </cell>
          <cell r="AR37">
            <v>0</v>
          </cell>
          <cell r="AS37">
            <v>0.375</v>
          </cell>
          <cell r="AT37">
            <v>42035</v>
          </cell>
          <cell r="AU37">
            <v>42063</v>
          </cell>
          <cell r="AV37">
            <v>42094</v>
          </cell>
          <cell r="AW37">
            <v>43921</v>
          </cell>
          <cell r="AX37">
            <v>0</v>
          </cell>
          <cell r="AY37">
            <v>0</v>
          </cell>
        </row>
        <row r="38">
          <cell r="B38">
            <v>33</v>
          </cell>
          <cell r="C38">
            <v>3</v>
          </cell>
          <cell r="D38" t="str">
            <v>Peninsula Corporate</v>
          </cell>
          <cell r="E38" t="str">
            <v>SANTA CECÍLIA EMPREENDIMENTOS E ADMINISTRAÇÃO LTDA</v>
          </cell>
          <cell r="F38" t="str">
            <v>Additional Income</v>
          </cell>
          <cell r="G38" t="str">
            <v>Top Floor        (Antenna)</v>
          </cell>
          <cell r="H38">
            <v>0</v>
          </cell>
          <cell r="I38">
            <v>0</v>
          </cell>
          <cell r="J38">
            <v>85</v>
          </cell>
          <cell r="K38">
            <v>1584.91</v>
          </cell>
          <cell r="L38">
            <v>1617.51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25</v>
          </cell>
          <cell r="S38" t="str">
            <v>IGP-M</v>
          </cell>
          <cell r="T38" t="str">
            <v>February</v>
          </cell>
          <cell r="U38">
            <v>2</v>
          </cell>
          <cell r="V38">
            <v>0</v>
          </cell>
          <cell r="W38">
            <v>31</v>
          </cell>
          <cell r="X38">
            <v>41675</v>
          </cell>
          <cell r="Y38">
            <v>41698</v>
          </cell>
          <cell r="Z38">
            <v>2014</v>
          </cell>
          <cell r="AA38">
            <v>1127</v>
          </cell>
          <cell r="AB38">
            <v>0.1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6</v>
          </cell>
          <cell r="AI38">
            <v>0</v>
          </cell>
          <cell r="AJ38">
            <v>60</v>
          </cell>
          <cell r="AK38">
            <v>0</v>
          </cell>
          <cell r="AL38">
            <v>0.75</v>
          </cell>
          <cell r="AM38">
            <v>6</v>
          </cell>
          <cell r="AN38">
            <v>0</v>
          </cell>
          <cell r="AO38">
            <v>0</v>
          </cell>
          <cell r="AP38">
            <v>1.5</v>
          </cell>
          <cell r="AQ38">
            <v>2</v>
          </cell>
          <cell r="AR38">
            <v>0</v>
          </cell>
          <cell r="AS38">
            <v>0.375</v>
          </cell>
          <cell r="AT38">
            <v>42035</v>
          </cell>
          <cell r="AU38">
            <v>42063</v>
          </cell>
          <cell r="AV38">
            <v>42094</v>
          </cell>
          <cell r="AW38">
            <v>43921</v>
          </cell>
          <cell r="AX38">
            <v>0</v>
          </cell>
          <cell r="AY38">
            <v>0</v>
          </cell>
        </row>
        <row r="39">
          <cell r="B39">
            <v>34</v>
          </cell>
          <cell r="C39">
            <v>3</v>
          </cell>
          <cell r="D39" t="str">
            <v>Peninsula Corporate</v>
          </cell>
          <cell r="E39" t="str">
            <v>ODEBRECHT REALIZAÇÕES IMOBILIARIAS E PARTICIPAÇÕES S.A</v>
          </cell>
          <cell r="F39" t="str">
            <v>Additional Income</v>
          </cell>
          <cell r="G39" t="str">
            <v>Top Floor              (AC)</v>
          </cell>
          <cell r="H39">
            <v>0</v>
          </cell>
          <cell r="I39">
            <v>0</v>
          </cell>
          <cell r="J39">
            <v>85</v>
          </cell>
          <cell r="K39">
            <v>1500</v>
          </cell>
          <cell r="L39">
            <v>1607.16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25</v>
          </cell>
          <cell r="S39" t="str">
            <v>IGP-M</v>
          </cell>
          <cell r="T39" t="str">
            <v>May</v>
          </cell>
          <cell r="U39">
            <v>5</v>
          </cell>
          <cell r="V39">
            <v>0</v>
          </cell>
          <cell r="W39">
            <v>31</v>
          </cell>
          <cell r="X39">
            <v>41764</v>
          </cell>
          <cell r="Y39">
            <v>41790</v>
          </cell>
          <cell r="Z39">
            <v>2014</v>
          </cell>
          <cell r="AA39">
            <v>1127</v>
          </cell>
          <cell r="AB39">
            <v>0.1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6</v>
          </cell>
          <cell r="AI39">
            <v>0</v>
          </cell>
          <cell r="AJ39">
            <v>60</v>
          </cell>
          <cell r="AK39">
            <v>0</v>
          </cell>
          <cell r="AL39">
            <v>0.75</v>
          </cell>
          <cell r="AM39">
            <v>6</v>
          </cell>
          <cell r="AN39">
            <v>0</v>
          </cell>
          <cell r="AO39">
            <v>0</v>
          </cell>
          <cell r="AP39">
            <v>1.5</v>
          </cell>
          <cell r="AQ39">
            <v>2</v>
          </cell>
          <cell r="AR39">
            <v>0</v>
          </cell>
          <cell r="AS39">
            <v>0.375</v>
          </cell>
          <cell r="AT39">
            <v>42035</v>
          </cell>
          <cell r="AU39">
            <v>42063</v>
          </cell>
          <cell r="AV39">
            <v>42094</v>
          </cell>
          <cell r="AW39">
            <v>43921</v>
          </cell>
          <cell r="AX39">
            <v>0</v>
          </cell>
          <cell r="AY39">
            <v>0</v>
          </cell>
        </row>
        <row r="40">
          <cell r="B40">
            <v>35</v>
          </cell>
          <cell r="C40">
            <v>3</v>
          </cell>
          <cell r="D40" t="str">
            <v>Peninsula Corporate</v>
          </cell>
          <cell r="E40" t="str">
            <v>GRENKE LOCAÇAO DE EQUIPAMENTOS LTDA</v>
          </cell>
          <cell r="F40" t="str">
            <v>Additional Income</v>
          </cell>
          <cell r="G40" t="str">
            <v>Top Floor              (AC)</v>
          </cell>
          <cell r="H40">
            <v>0</v>
          </cell>
          <cell r="I40">
            <v>0</v>
          </cell>
          <cell r="J40">
            <v>85</v>
          </cell>
          <cell r="K40">
            <v>1500</v>
          </cell>
          <cell r="L40">
            <v>1607.16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25</v>
          </cell>
          <cell r="S40" t="str">
            <v>IGP-M</v>
          </cell>
          <cell r="T40" t="str">
            <v>May</v>
          </cell>
          <cell r="U40">
            <v>5</v>
          </cell>
          <cell r="V40">
            <v>0</v>
          </cell>
          <cell r="W40">
            <v>31</v>
          </cell>
          <cell r="X40">
            <v>41764</v>
          </cell>
          <cell r="Y40">
            <v>41790</v>
          </cell>
          <cell r="Z40">
            <v>2014</v>
          </cell>
          <cell r="AA40">
            <v>1127</v>
          </cell>
          <cell r="AB40">
            <v>0.1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6</v>
          </cell>
          <cell r="AI40">
            <v>0</v>
          </cell>
          <cell r="AJ40">
            <v>60</v>
          </cell>
          <cell r="AK40">
            <v>0</v>
          </cell>
          <cell r="AL40">
            <v>0.75</v>
          </cell>
          <cell r="AM40">
            <v>6</v>
          </cell>
          <cell r="AN40">
            <v>0</v>
          </cell>
          <cell r="AO40">
            <v>0</v>
          </cell>
          <cell r="AP40">
            <v>1.5</v>
          </cell>
          <cell r="AQ40">
            <v>2</v>
          </cell>
          <cell r="AR40">
            <v>0</v>
          </cell>
          <cell r="AS40">
            <v>0.375</v>
          </cell>
          <cell r="AT40">
            <v>42035</v>
          </cell>
          <cell r="AU40">
            <v>42063</v>
          </cell>
          <cell r="AV40">
            <v>42094</v>
          </cell>
          <cell r="AW40">
            <v>43921</v>
          </cell>
          <cell r="AX40">
            <v>0</v>
          </cell>
          <cell r="AY40">
            <v>0</v>
          </cell>
        </row>
        <row r="41">
          <cell r="B41">
            <v>36</v>
          </cell>
          <cell r="C41">
            <v>3</v>
          </cell>
          <cell r="D41" t="str">
            <v>Peninsula Corporate</v>
          </cell>
          <cell r="E41" t="str">
            <v>EVEN CONSTRUTORA E INCORPORADORA S.A</v>
          </cell>
          <cell r="F41" t="str">
            <v>Additional Income</v>
          </cell>
          <cell r="G41" t="str">
            <v>Top Floor        (Antenna and AC)</v>
          </cell>
          <cell r="H41">
            <v>0</v>
          </cell>
          <cell r="I41">
            <v>0</v>
          </cell>
          <cell r="J41">
            <v>85</v>
          </cell>
          <cell r="K41">
            <v>3169.82</v>
          </cell>
          <cell r="L41">
            <v>3235.02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25</v>
          </cell>
          <cell r="S41" t="str">
            <v>IGP-M</v>
          </cell>
          <cell r="T41" t="str">
            <v>February</v>
          </cell>
          <cell r="U41">
            <v>2</v>
          </cell>
          <cell r="V41">
            <v>0</v>
          </cell>
          <cell r="W41">
            <v>31</v>
          </cell>
          <cell r="X41">
            <v>41675</v>
          </cell>
          <cell r="Y41">
            <v>41698</v>
          </cell>
          <cell r="Z41">
            <v>2014</v>
          </cell>
          <cell r="AA41">
            <v>1127</v>
          </cell>
          <cell r="AB41">
            <v>0.1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6</v>
          </cell>
          <cell r="AI41">
            <v>0</v>
          </cell>
          <cell r="AJ41">
            <v>60</v>
          </cell>
          <cell r="AK41">
            <v>0</v>
          </cell>
          <cell r="AL41">
            <v>0.75</v>
          </cell>
          <cell r="AM41">
            <v>6</v>
          </cell>
          <cell r="AN41">
            <v>0</v>
          </cell>
          <cell r="AO41">
            <v>0</v>
          </cell>
          <cell r="AP41">
            <v>1.5</v>
          </cell>
          <cell r="AQ41">
            <v>2</v>
          </cell>
          <cell r="AR41">
            <v>0</v>
          </cell>
          <cell r="AS41">
            <v>0.375</v>
          </cell>
          <cell r="AT41">
            <v>42035</v>
          </cell>
          <cell r="AU41">
            <v>42063</v>
          </cell>
          <cell r="AV41">
            <v>42094</v>
          </cell>
          <cell r="AW41">
            <v>43921</v>
          </cell>
          <cell r="AX41">
            <v>0</v>
          </cell>
          <cell r="AY41">
            <v>0</v>
          </cell>
        </row>
        <row r="42">
          <cell r="B42">
            <v>37</v>
          </cell>
          <cell r="C42">
            <v>3</v>
          </cell>
          <cell r="D42" t="str">
            <v>Peninsula Corporate</v>
          </cell>
          <cell r="E42" t="str">
            <v>ASPEN PHARMA</v>
          </cell>
          <cell r="F42" t="str">
            <v>Additional Income</v>
          </cell>
          <cell r="G42" t="str">
            <v>Top Floor              (AC)</v>
          </cell>
          <cell r="H42">
            <v>0</v>
          </cell>
          <cell r="I42">
            <v>0</v>
          </cell>
          <cell r="J42">
            <v>85</v>
          </cell>
          <cell r="K42">
            <v>1500</v>
          </cell>
          <cell r="L42">
            <v>1500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25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31</v>
          </cell>
          <cell r="X42">
            <v>41978</v>
          </cell>
          <cell r="Y42">
            <v>42004</v>
          </cell>
          <cell r="Z42">
            <v>2014</v>
          </cell>
          <cell r="AA42">
            <v>1127</v>
          </cell>
          <cell r="AB42">
            <v>0.1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6</v>
          </cell>
          <cell r="AI42">
            <v>0</v>
          </cell>
          <cell r="AJ42">
            <v>60</v>
          </cell>
          <cell r="AK42">
            <v>0</v>
          </cell>
          <cell r="AL42">
            <v>0.75</v>
          </cell>
          <cell r="AM42">
            <v>6</v>
          </cell>
          <cell r="AN42">
            <v>0</v>
          </cell>
          <cell r="AO42">
            <v>0</v>
          </cell>
          <cell r="AP42">
            <v>1.5</v>
          </cell>
          <cell r="AQ42">
            <v>2</v>
          </cell>
          <cell r="AR42">
            <v>0</v>
          </cell>
          <cell r="AS42">
            <v>0.375</v>
          </cell>
          <cell r="AT42">
            <v>42035</v>
          </cell>
          <cell r="AU42">
            <v>42063</v>
          </cell>
          <cell r="AV42">
            <v>42094</v>
          </cell>
          <cell r="AW42">
            <v>43921</v>
          </cell>
          <cell r="AX42">
            <v>0</v>
          </cell>
          <cell r="AY42">
            <v>0</v>
          </cell>
        </row>
        <row r="43">
          <cell r="B43">
            <v>38</v>
          </cell>
          <cell r="C43">
            <v>3</v>
          </cell>
          <cell r="D43" t="str">
            <v>Peninsula Corporate</v>
          </cell>
          <cell r="E43" t="str">
            <v>ALLPARK</v>
          </cell>
          <cell r="F43" t="str">
            <v>Additional Income</v>
          </cell>
          <cell r="G43" t="str">
            <v>Parking Operator</v>
          </cell>
          <cell r="H43">
            <v>0</v>
          </cell>
          <cell r="I43">
            <v>367</v>
          </cell>
          <cell r="J43">
            <v>85</v>
          </cell>
          <cell r="K43">
            <v>22198.25</v>
          </cell>
          <cell r="L43">
            <v>22198.25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25</v>
          </cell>
          <cell r="S43">
            <v>0</v>
          </cell>
          <cell r="T43">
            <v>0</v>
          </cell>
          <cell r="U43">
            <v>0</v>
          </cell>
          <cell r="V43">
            <v>40777</v>
          </cell>
          <cell r="W43">
            <v>40786</v>
          </cell>
          <cell r="X43">
            <v>41143</v>
          </cell>
          <cell r="Y43">
            <v>41152</v>
          </cell>
          <cell r="Z43">
            <v>2012</v>
          </cell>
          <cell r="AA43">
            <v>41882</v>
          </cell>
          <cell r="AB43">
            <v>0.1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6</v>
          </cell>
          <cell r="AI43">
            <v>0</v>
          </cell>
          <cell r="AJ43">
            <v>60</v>
          </cell>
          <cell r="AK43">
            <v>0</v>
          </cell>
          <cell r="AL43">
            <v>0.75</v>
          </cell>
          <cell r="AM43">
            <v>6</v>
          </cell>
          <cell r="AN43">
            <v>0</v>
          </cell>
          <cell r="AO43">
            <v>0</v>
          </cell>
          <cell r="AP43">
            <v>1.5</v>
          </cell>
          <cell r="AQ43">
            <v>2</v>
          </cell>
          <cell r="AR43">
            <v>0</v>
          </cell>
          <cell r="AS43">
            <v>0.375</v>
          </cell>
          <cell r="AT43">
            <v>42035</v>
          </cell>
          <cell r="AU43">
            <v>42063</v>
          </cell>
          <cell r="AV43">
            <v>42094</v>
          </cell>
          <cell r="AW43">
            <v>43921</v>
          </cell>
          <cell r="AX43">
            <v>0</v>
          </cell>
          <cell r="AY43">
            <v>0</v>
          </cell>
        </row>
        <row r="44">
          <cell r="B44">
            <v>39</v>
          </cell>
          <cell r="C44">
            <v>4</v>
          </cell>
          <cell r="D44" t="str">
            <v>Americas Corporate</v>
          </cell>
          <cell r="E44" t="str">
            <v xml:space="preserve">MEGA SURGICAL </v>
          </cell>
          <cell r="F44" t="str">
            <v>Tower 3</v>
          </cell>
          <cell r="G44" t="str">
            <v>Suites 101 and 104</v>
          </cell>
          <cell r="H44">
            <v>891.28</v>
          </cell>
          <cell r="I44">
            <v>12</v>
          </cell>
          <cell r="J44">
            <v>80</v>
          </cell>
          <cell r="K44">
            <v>41149.919999999998</v>
          </cell>
          <cell r="L44">
            <v>44089.64</v>
          </cell>
          <cell r="M44">
            <v>46.169464141459471</v>
          </cell>
          <cell r="N44">
            <v>48.939631989947046</v>
          </cell>
          <cell r="O44">
            <v>0</v>
          </cell>
          <cell r="P44">
            <v>0</v>
          </cell>
          <cell r="Q44">
            <v>0</v>
          </cell>
          <cell r="R44">
            <v>25</v>
          </cell>
          <cell r="S44" t="str">
            <v>IGP-M</v>
          </cell>
          <cell r="T44" t="str">
            <v>April</v>
          </cell>
          <cell r="U44">
            <v>4</v>
          </cell>
          <cell r="V44">
            <v>40658</v>
          </cell>
          <cell r="W44">
            <v>40663</v>
          </cell>
          <cell r="X44">
            <v>42485</v>
          </cell>
          <cell r="Y44">
            <v>42490</v>
          </cell>
          <cell r="Z44">
            <v>2016</v>
          </cell>
          <cell r="AA44">
            <v>41759</v>
          </cell>
          <cell r="AB44">
            <v>0.1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6</v>
          </cell>
          <cell r="AI44">
            <v>0</v>
          </cell>
          <cell r="AJ44">
            <v>60</v>
          </cell>
          <cell r="AK44">
            <v>0</v>
          </cell>
          <cell r="AL44">
            <v>0.75</v>
          </cell>
          <cell r="AM44">
            <v>6</v>
          </cell>
          <cell r="AN44">
            <v>0</v>
          </cell>
          <cell r="AO44">
            <v>0</v>
          </cell>
          <cell r="AP44">
            <v>1.5</v>
          </cell>
          <cell r="AQ44">
            <v>2</v>
          </cell>
          <cell r="AR44">
            <v>0</v>
          </cell>
          <cell r="AS44">
            <v>0.375</v>
          </cell>
          <cell r="AT44">
            <v>42521</v>
          </cell>
          <cell r="AU44">
            <v>42551</v>
          </cell>
          <cell r="AV44">
            <v>42582</v>
          </cell>
          <cell r="AW44">
            <v>44408</v>
          </cell>
          <cell r="AX44">
            <v>0</v>
          </cell>
          <cell r="AY44">
            <v>0</v>
          </cell>
        </row>
        <row r="45">
          <cell r="B45">
            <v>40</v>
          </cell>
          <cell r="C45">
            <v>4</v>
          </cell>
          <cell r="D45" t="str">
            <v>Americas Corporate</v>
          </cell>
          <cell r="E45" t="str">
            <v xml:space="preserve">SONDA PROCWORK </v>
          </cell>
          <cell r="F45" t="str">
            <v>Tower 3</v>
          </cell>
          <cell r="G45" t="str">
            <v>Suite 106</v>
          </cell>
          <cell r="H45">
            <v>397.87</v>
          </cell>
          <cell r="I45">
            <v>6</v>
          </cell>
          <cell r="J45">
            <v>80</v>
          </cell>
          <cell r="K45">
            <v>28688.75</v>
          </cell>
          <cell r="L45">
            <v>30736.880000000001</v>
          </cell>
          <cell r="M45">
            <v>72.105838590494386</v>
          </cell>
          <cell r="N45">
            <v>76.43218890592405</v>
          </cell>
          <cell r="O45">
            <v>0</v>
          </cell>
          <cell r="P45">
            <v>0</v>
          </cell>
          <cell r="Q45">
            <v>0</v>
          </cell>
          <cell r="R45">
            <v>25</v>
          </cell>
          <cell r="S45" t="str">
            <v>IGP-M</v>
          </cell>
          <cell r="T45" t="str">
            <v>June</v>
          </cell>
          <cell r="U45">
            <v>6</v>
          </cell>
          <cell r="V45">
            <v>40723</v>
          </cell>
          <cell r="W45">
            <v>40724</v>
          </cell>
          <cell r="X45">
            <v>42183</v>
          </cell>
          <cell r="Y45">
            <v>42185</v>
          </cell>
          <cell r="Z45">
            <v>2015</v>
          </cell>
          <cell r="AA45">
            <v>41820</v>
          </cell>
          <cell r="AB45">
            <v>0.1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6</v>
          </cell>
          <cell r="AI45">
            <v>0</v>
          </cell>
          <cell r="AJ45">
            <v>60</v>
          </cell>
          <cell r="AK45">
            <v>0</v>
          </cell>
          <cell r="AL45">
            <v>0.75</v>
          </cell>
          <cell r="AM45">
            <v>6</v>
          </cell>
          <cell r="AN45">
            <v>0</v>
          </cell>
          <cell r="AO45">
            <v>0</v>
          </cell>
          <cell r="AP45">
            <v>1.5</v>
          </cell>
          <cell r="AQ45">
            <v>2</v>
          </cell>
          <cell r="AR45">
            <v>0</v>
          </cell>
          <cell r="AS45">
            <v>0.375</v>
          </cell>
          <cell r="AT45">
            <v>42216</v>
          </cell>
          <cell r="AU45">
            <v>42247</v>
          </cell>
          <cell r="AV45">
            <v>42277</v>
          </cell>
          <cell r="AW45">
            <v>44104</v>
          </cell>
          <cell r="AX45">
            <v>0</v>
          </cell>
          <cell r="AY45">
            <v>0</v>
          </cell>
        </row>
        <row r="46">
          <cell r="B46">
            <v>41</v>
          </cell>
          <cell r="C46">
            <v>4</v>
          </cell>
          <cell r="D46" t="str">
            <v>Americas Corporate</v>
          </cell>
          <cell r="E46" t="str">
            <v xml:space="preserve">BETWEEN DO BRASIL CONSULTORIA </v>
          </cell>
          <cell r="F46" t="str">
            <v>Tower 3</v>
          </cell>
          <cell r="G46" t="str">
            <v>Suite 107</v>
          </cell>
          <cell r="H46">
            <v>470.57</v>
          </cell>
          <cell r="I46">
            <v>0</v>
          </cell>
          <cell r="J46">
            <v>80</v>
          </cell>
          <cell r="K46">
            <v>37000</v>
          </cell>
          <cell r="L46">
            <v>39244.769999999997</v>
          </cell>
          <cell r="M46">
            <v>78.628046836814931</v>
          </cell>
          <cell r="N46">
            <v>83.34572964702383</v>
          </cell>
          <cell r="O46">
            <v>0</v>
          </cell>
          <cell r="P46">
            <v>0</v>
          </cell>
          <cell r="Q46">
            <v>0</v>
          </cell>
          <cell r="R46">
            <v>25</v>
          </cell>
          <cell r="S46" t="str">
            <v>IGP-M</v>
          </cell>
          <cell r="T46" t="str">
            <v>August</v>
          </cell>
          <cell r="U46">
            <v>8</v>
          </cell>
          <cell r="V46">
            <v>41491</v>
          </cell>
          <cell r="W46">
            <v>41517</v>
          </cell>
          <cell r="X46">
            <v>42587</v>
          </cell>
          <cell r="Y46">
            <v>42613</v>
          </cell>
          <cell r="Z46">
            <v>2016</v>
          </cell>
          <cell r="AA46">
            <v>42613</v>
          </cell>
          <cell r="AB46">
            <v>0.1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6</v>
          </cell>
          <cell r="AI46">
            <v>0</v>
          </cell>
          <cell r="AJ46">
            <v>60</v>
          </cell>
          <cell r="AK46">
            <v>0</v>
          </cell>
          <cell r="AL46">
            <v>0.75</v>
          </cell>
          <cell r="AM46">
            <v>6</v>
          </cell>
          <cell r="AN46">
            <v>0</v>
          </cell>
          <cell r="AO46">
            <v>0</v>
          </cell>
          <cell r="AP46">
            <v>1.5</v>
          </cell>
          <cell r="AQ46">
            <v>2</v>
          </cell>
          <cell r="AR46">
            <v>0</v>
          </cell>
          <cell r="AS46">
            <v>0.375</v>
          </cell>
          <cell r="AT46">
            <v>42643</v>
          </cell>
          <cell r="AU46">
            <v>42674</v>
          </cell>
          <cell r="AV46">
            <v>42704</v>
          </cell>
          <cell r="AW46">
            <v>44530</v>
          </cell>
          <cell r="AX46">
            <v>0</v>
          </cell>
          <cell r="AY46">
            <v>0</v>
          </cell>
        </row>
        <row r="47">
          <cell r="B47">
            <v>42</v>
          </cell>
          <cell r="C47">
            <v>4</v>
          </cell>
          <cell r="D47" t="str">
            <v>Americas Corporate</v>
          </cell>
          <cell r="E47" t="str">
            <v>ANGLO FERROUS BRAZIL</v>
          </cell>
          <cell r="F47" t="str">
            <v>Tower 3</v>
          </cell>
          <cell r="G47" t="str">
            <v>2nd and 3rd Floors</v>
          </cell>
          <cell r="H47">
            <v>2838.01</v>
          </cell>
          <cell r="I47">
            <v>27</v>
          </cell>
          <cell r="J47">
            <v>80</v>
          </cell>
          <cell r="K47">
            <v>281220.31</v>
          </cell>
          <cell r="L47">
            <v>281220.31</v>
          </cell>
          <cell r="M47">
            <v>99.090669166070583</v>
          </cell>
          <cell r="N47">
            <v>105.03610931603482</v>
          </cell>
          <cell r="O47">
            <v>0</v>
          </cell>
          <cell r="P47">
            <v>0</v>
          </cell>
          <cell r="Q47">
            <v>0</v>
          </cell>
          <cell r="R47">
            <v>25</v>
          </cell>
          <cell r="S47" t="str">
            <v>IGP-M</v>
          </cell>
          <cell r="T47" t="str">
            <v>April</v>
          </cell>
          <cell r="U47">
            <v>4</v>
          </cell>
          <cell r="V47">
            <v>40287</v>
          </cell>
          <cell r="W47">
            <v>40298</v>
          </cell>
          <cell r="X47">
            <v>42112</v>
          </cell>
          <cell r="Y47">
            <v>42124</v>
          </cell>
          <cell r="Z47">
            <v>2015</v>
          </cell>
          <cell r="AA47">
            <v>41394</v>
          </cell>
          <cell r="AB47">
            <v>0.1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6</v>
          </cell>
          <cell r="AI47">
            <v>0</v>
          </cell>
          <cell r="AJ47">
            <v>60</v>
          </cell>
          <cell r="AK47">
            <v>0</v>
          </cell>
          <cell r="AL47">
            <v>0.75</v>
          </cell>
          <cell r="AM47">
            <v>6</v>
          </cell>
          <cell r="AN47">
            <v>0</v>
          </cell>
          <cell r="AO47">
            <v>0</v>
          </cell>
          <cell r="AP47">
            <v>1.5</v>
          </cell>
          <cell r="AQ47">
            <v>2</v>
          </cell>
          <cell r="AR47">
            <v>0</v>
          </cell>
          <cell r="AS47">
            <v>0.375</v>
          </cell>
          <cell r="AT47">
            <v>42155</v>
          </cell>
          <cell r="AU47">
            <v>42185</v>
          </cell>
          <cell r="AV47">
            <v>42216</v>
          </cell>
          <cell r="AW47">
            <v>44043</v>
          </cell>
          <cell r="AX47">
            <v>0</v>
          </cell>
          <cell r="AY47">
            <v>0</v>
          </cell>
        </row>
        <row r="48">
          <cell r="B48">
            <v>43</v>
          </cell>
          <cell r="C48">
            <v>4</v>
          </cell>
          <cell r="D48" t="str">
            <v>Americas Corporate</v>
          </cell>
          <cell r="E48" t="str">
            <v>Vacant</v>
          </cell>
          <cell r="F48" t="str">
            <v>Tower 3</v>
          </cell>
          <cell r="G48" t="str">
            <v>Suites 102, 103, 105, 108</v>
          </cell>
          <cell r="H48">
            <v>1978.38</v>
          </cell>
          <cell r="I48">
            <v>24</v>
          </cell>
          <cell r="J48">
            <v>80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36021.1</v>
          </cell>
          <cell r="P48">
            <v>179285.4</v>
          </cell>
          <cell r="Q48">
            <v>0</v>
          </cell>
          <cell r="R48">
            <v>25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0.1</v>
          </cell>
          <cell r="AC48">
            <v>0</v>
          </cell>
          <cell r="AD48">
            <v>1</v>
          </cell>
          <cell r="AE48">
            <v>0</v>
          </cell>
          <cell r="AF48">
            <v>1978.38</v>
          </cell>
          <cell r="AG48">
            <v>42035</v>
          </cell>
          <cell r="AH48">
            <v>6</v>
          </cell>
          <cell r="AI48">
            <v>0</v>
          </cell>
          <cell r="AJ48">
            <v>60</v>
          </cell>
          <cell r="AK48">
            <v>0</v>
          </cell>
          <cell r="AL48">
            <v>0.75</v>
          </cell>
          <cell r="AM48">
            <v>6</v>
          </cell>
          <cell r="AN48">
            <v>0</v>
          </cell>
          <cell r="AO48">
            <v>0</v>
          </cell>
          <cell r="AP48">
            <v>1.5</v>
          </cell>
          <cell r="AQ48">
            <v>2</v>
          </cell>
          <cell r="AR48">
            <v>0</v>
          </cell>
          <cell r="AS48">
            <v>0.375</v>
          </cell>
          <cell r="AT48">
            <v>46022</v>
          </cell>
          <cell r="AU48">
            <v>46053</v>
          </cell>
          <cell r="AV48">
            <v>46081</v>
          </cell>
          <cell r="AW48">
            <v>47907</v>
          </cell>
          <cell r="AX48">
            <v>0</v>
          </cell>
          <cell r="AY48">
            <v>0</v>
          </cell>
        </row>
        <row r="49">
          <cell r="B49">
            <v>44</v>
          </cell>
          <cell r="C49">
            <v>4</v>
          </cell>
          <cell r="D49" t="str">
            <v>Americas Corporate</v>
          </cell>
          <cell r="E49" t="str">
            <v xml:space="preserve">FRESENIUS MEDICAL CARE </v>
          </cell>
          <cell r="F49" t="str">
            <v>Tower 4</v>
          </cell>
          <cell r="G49" t="str">
            <v>2nd Floor and    Suite 301</v>
          </cell>
          <cell r="H49">
            <v>1503.6999999999998</v>
          </cell>
          <cell r="I49">
            <v>19</v>
          </cell>
          <cell r="J49">
            <v>80</v>
          </cell>
          <cell r="K49">
            <v>147394.29999999999</v>
          </cell>
          <cell r="L49">
            <v>156108.10999999999</v>
          </cell>
          <cell r="M49">
            <v>98.02108133271264</v>
          </cell>
          <cell r="N49">
            <v>103.9023462126754</v>
          </cell>
          <cell r="O49">
            <v>0</v>
          </cell>
          <cell r="P49">
            <v>0</v>
          </cell>
          <cell r="Q49">
            <v>0</v>
          </cell>
          <cell r="R49">
            <v>25</v>
          </cell>
          <cell r="S49" t="str">
            <v>IGP-M</v>
          </cell>
          <cell r="T49" t="str">
            <v>August</v>
          </cell>
          <cell r="U49">
            <v>8</v>
          </cell>
          <cell r="V49">
            <v>40421</v>
          </cell>
          <cell r="W49">
            <v>40421</v>
          </cell>
          <cell r="X49">
            <v>42247</v>
          </cell>
          <cell r="Y49">
            <v>42247</v>
          </cell>
          <cell r="Z49">
            <v>2015</v>
          </cell>
          <cell r="AA49">
            <v>41517</v>
          </cell>
          <cell r="AB49">
            <v>0.1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6</v>
          </cell>
          <cell r="AI49">
            <v>0</v>
          </cell>
          <cell r="AJ49">
            <v>60</v>
          </cell>
          <cell r="AK49">
            <v>0</v>
          </cell>
          <cell r="AL49">
            <v>0.75</v>
          </cell>
          <cell r="AM49">
            <v>6</v>
          </cell>
          <cell r="AN49">
            <v>0</v>
          </cell>
          <cell r="AO49">
            <v>0</v>
          </cell>
          <cell r="AP49">
            <v>1.5</v>
          </cell>
          <cell r="AQ49">
            <v>2</v>
          </cell>
          <cell r="AR49">
            <v>0</v>
          </cell>
          <cell r="AS49">
            <v>0.375</v>
          </cell>
          <cell r="AT49">
            <v>42277</v>
          </cell>
          <cell r="AU49">
            <v>42308</v>
          </cell>
          <cell r="AV49">
            <v>42338</v>
          </cell>
          <cell r="AW49">
            <v>44165</v>
          </cell>
          <cell r="AX49">
            <v>0</v>
          </cell>
          <cell r="AY49">
            <v>0</v>
          </cell>
        </row>
        <row r="50">
          <cell r="B50">
            <v>45</v>
          </cell>
          <cell r="C50">
            <v>4</v>
          </cell>
          <cell r="D50" t="str">
            <v>Americas Corporate</v>
          </cell>
          <cell r="E50" t="str">
            <v>FRESENIUS MEDICAL CARE</v>
          </cell>
          <cell r="F50" t="str">
            <v>Tower 4</v>
          </cell>
          <cell r="G50" t="str">
            <v>Suite 302</v>
          </cell>
          <cell r="H50">
            <v>493.55999999999995</v>
          </cell>
          <cell r="I50">
            <v>5</v>
          </cell>
          <cell r="J50">
            <v>80</v>
          </cell>
          <cell r="K50">
            <v>41197.9</v>
          </cell>
          <cell r="L50">
            <v>42623.56</v>
          </cell>
          <cell r="M50">
            <v>83.470905259745535</v>
          </cell>
          <cell r="N50">
            <v>88.479159575330272</v>
          </cell>
          <cell r="O50">
            <v>0</v>
          </cell>
          <cell r="P50">
            <v>0</v>
          </cell>
          <cell r="Q50">
            <v>0</v>
          </cell>
          <cell r="R50">
            <v>25</v>
          </cell>
          <cell r="S50" t="str">
            <v>IGP-M</v>
          </cell>
          <cell r="T50" t="str">
            <v>October</v>
          </cell>
          <cell r="U50">
            <v>10</v>
          </cell>
          <cell r="V50">
            <v>40458</v>
          </cell>
          <cell r="W50">
            <v>40482</v>
          </cell>
          <cell r="X50">
            <v>42284</v>
          </cell>
          <cell r="Y50">
            <v>42308</v>
          </cell>
          <cell r="Z50">
            <v>2015</v>
          </cell>
          <cell r="AA50">
            <v>41578</v>
          </cell>
          <cell r="AB50">
            <v>0.1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6</v>
          </cell>
          <cell r="AI50">
            <v>0</v>
          </cell>
          <cell r="AJ50">
            <v>60</v>
          </cell>
          <cell r="AK50">
            <v>0</v>
          </cell>
          <cell r="AL50">
            <v>0.75</v>
          </cell>
          <cell r="AM50">
            <v>6</v>
          </cell>
          <cell r="AN50">
            <v>0</v>
          </cell>
          <cell r="AO50">
            <v>0</v>
          </cell>
          <cell r="AP50">
            <v>1.5</v>
          </cell>
          <cell r="AQ50">
            <v>2</v>
          </cell>
          <cell r="AR50">
            <v>0</v>
          </cell>
          <cell r="AS50">
            <v>0.375</v>
          </cell>
          <cell r="AT50">
            <v>42338</v>
          </cell>
          <cell r="AU50">
            <v>42369</v>
          </cell>
          <cell r="AV50">
            <v>42400</v>
          </cell>
          <cell r="AW50">
            <v>44227</v>
          </cell>
          <cell r="AX50">
            <v>0</v>
          </cell>
          <cell r="AY50">
            <v>0</v>
          </cell>
        </row>
        <row r="51">
          <cell r="B51">
            <v>46</v>
          </cell>
          <cell r="C51">
            <v>4</v>
          </cell>
          <cell r="D51" t="str">
            <v>Americas Corporate</v>
          </cell>
          <cell r="E51" t="str">
            <v xml:space="preserve">TECHNOS AMAZÔNIA INDÚSTRIA E COMÉRICO </v>
          </cell>
          <cell r="F51" t="str">
            <v>Tower 4</v>
          </cell>
          <cell r="G51" t="str">
            <v>Suites 101 to 105, 107 and 108</v>
          </cell>
          <cell r="H51">
            <v>3147.22</v>
          </cell>
          <cell r="I51">
            <v>25</v>
          </cell>
          <cell r="J51">
            <v>80</v>
          </cell>
          <cell r="K51">
            <v>192088.57</v>
          </cell>
          <cell r="L51">
            <v>193338.34</v>
          </cell>
          <cell r="M51">
            <v>61.034363660627477</v>
          </cell>
          <cell r="N51">
            <v>64.696425480265134</v>
          </cell>
          <cell r="O51">
            <v>0</v>
          </cell>
          <cell r="P51">
            <v>0</v>
          </cell>
          <cell r="Q51">
            <v>0</v>
          </cell>
          <cell r="R51">
            <v>25</v>
          </cell>
          <cell r="S51" t="str">
            <v>IGP-M</v>
          </cell>
          <cell r="T51" t="str">
            <v>December</v>
          </cell>
          <cell r="U51">
            <v>12</v>
          </cell>
          <cell r="V51">
            <v>41274</v>
          </cell>
          <cell r="W51">
            <v>41274</v>
          </cell>
          <cell r="X51">
            <v>42485</v>
          </cell>
          <cell r="Y51">
            <v>42490</v>
          </cell>
          <cell r="Z51">
            <v>2016</v>
          </cell>
          <cell r="AA51">
            <v>42369</v>
          </cell>
          <cell r="AB51">
            <v>0.1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6</v>
          </cell>
          <cell r="AI51">
            <v>0</v>
          </cell>
          <cell r="AJ51">
            <v>60</v>
          </cell>
          <cell r="AK51">
            <v>0</v>
          </cell>
          <cell r="AL51">
            <v>0.75</v>
          </cell>
          <cell r="AM51">
            <v>6</v>
          </cell>
          <cell r="AN51">
            <v>0</v>
          </cell>
          <cell r="AO51">
            <v>0</v>
          </cell>
          <cell r="AP51">
            <v>1.5</v>
          </cell>
          <cell r="AQ51">
            <v>2</v>
          </cell>
          <cell r="AR51">
            <v>0</v>
          </cell>
          <cell r="AS51">
            <v>0.375</v>
          </cell>
          <cell r="AT51">
            <v>42521</v>
          </cell>
          <cell r="AU51">
            <v>42551</v>
          </cell>
          <cell r="AV51">
            <v>42582</v>
          </cell>
          <cell r="AW51">
            <v>44408</v>
          </cell>
          <cell r="AX51">
            <v>41274</v>
          </cell>
          <cell r="AY51">
            <v>42035</v>
          </cell>
          <cell r="AZ51">
            <v>6129.1</v>
          </cell>
        </row>
        <row r="52">
          <cell r="B52">
            <v>47</v>
          </cell>
          <cell r="C52">
            <v>4</v>
          </cell>
          <cell r="D52" t="str">
            <v>Americas Corporate</v>
          </cell>
          <cell r="E52" t="str">
            <v>Vacant</v>
          </cell>
          <cell r="F52" t="str">
            <v>Tower 4</v>
          </cell>
          <cell r="G52" t="str">
            <v xml:space="preserve">Suite 106 </v>
          </cell>
          <cell r="H52">
            <v>386.05</v>
          </cell>
          <cell r="I52">
            <v>24</v>
          </cell>
          <cell r="J52">
            <v>80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25</v>
          </cell>
          <cell r="S52" t="str">
            <v>IGP-M</v>
          </cell>
          <cell r="T52">
            <v>0</v>
          </cell>
          <cell r="U52">
            <v>12</v>
          </cell>
          <cell r="V52">
            <v>0</v>
          </cell>
          <cell r="W52">
            <v>0</v>
          </cell>
          <cell r="X52">
            <v>42485</v>
          </cell>
          <cell r="Y52">
            <v>42490</v>
          </cell>
          <cell r="Z52">
            <v>0</v>
          </cell>
          <cell r="AA52">
            <v>0</v>
          </cell>
          <cell r="AB52">
            <v>0.1</v>
          </cell>
          <cell r="AC52" t="str">
            <v>Lease Discount of R$ 12,000.00 / month until Jan 2015</v>
          </cell>
          <cell r="AD52">
            <v>1</v>
          </cell>
          <cell r="AE52">
            <v>0</v>
          </cell>
          <cell r="AF52">
            <v>386.05</v>
          </cell>
          <cell r="AG52">
            <v>42035</v>
          </cell>
          <cell r="AH52">
            <v>6</v>
          </cell>
          <cell r="AI52">
            <v>0</v>
          </cell>
          <cell r="AJ52">
            <v>60</v>
          </cell>
          <cell r="AK52">
            <v>0</v>
          </cell>
          <cell r="AL52">
            <v>0.75</v>
          </cell>
          <cell r="AM52">
            <v>6</v>
          </cell>
          <cell r="AN52">
            <v>0</v>
          </cell>
          <cell r="AO52">
            <v>0</v>
          </cell>
          <cell r="AP52">
            <v>1.5</v>
          </cell>
          <cell r="AQ52">
            <v>2</v>
          </cell>
          <cell r="AR52">
            <v>0</v>
          </cell>
          <cell r="AS52">
            <v>0.375</v>
          </cell>
          <cell r="AT52">
            <v>46022</v>
          </cell>
          <cell r="AU52">
            <v>46053</v>
          </cell>
          <cell r="AV52">
            <v>46081</v>
          </cell>
          <cell r="AW52">
            <v>47907</v>
          </cell>
          <cell r="AX52">
            <v>0</v>
          </cell>
          <cell r="AY52">
            <v>0</v>
          </cell>
        </row>
        <row r="53">
          <cell r="B53">
            <v>48</v>
          </cell>
          <cell r="C53">
            <v>4</v>
          </cell>
          <cell r="D53" t="str">
            <v>Americas Corporate</v>
          </cell>
          <cell r="E53" t="str">
            <v>ALLPARK</v>
          </cell>
          <cell r="F53" t="str">
            <v>Additional Income</v>
          </cell>
          <cell r="G53" t="str">
            <v>Parking Operator</v>
          </cell>
          <cell r="H53">
            <v>0</v>
          </cell>
          <cell r="I53">
            <v>0</v>
          </cell>
          <cell r="J53">
            <v>80</v>
          </cell>
          <cell r="K53">
            <v>15509.04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25</v>
          </cell>
          <cell r="S53">
            <v>0</v>
          </cell>
          <cell r="T53">
            <v>0</v>
          </cell>
          <cell r="U53">
            <v>0</v>
          </cell>
          <cell r="V53">
            <v>40798</v>
          </cell>
          <cell r="W53">
            <v>40816</v>
          </cell>
          <cell r="X53">
            <v>41618</v>
          </cell>
          <cell r="Y53">
            <v>41639</v>
          </cell>
          <cell r="Z53">
            <v>2013</v>
          </cell>
          <cell r="AA53">
            <v>41912</v>
          </cell>
          <cell r="AB53">
            <v>0.1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6</v>
          </cell>
          <cell r="AI53">
            <v>0</v>
          </cell>
          <cell r="AJ53">
            <v>60</v>
          </cell>
          <cell r="AK53">
            <v>0</v>
          </cell>
          <cell r="AL53">
            <v>0.75</v>
          </cell>
          <cell r="AM53">
            <v>6</v>
          </cell>
          <cell r="AN53">
            <v>0</v>
          </cell>
          <cell r="AO53">
            <v>0</v>
          </cell>
          <cell r="AP53">
            <v>1.5</v>
          </cell>
          <cell r="AQ53">
            <v>2</v>
          </cell>
          <cell r="AR53">
            <v>0</v>
          </cell>
          <cell r="AS53">
            <v>0.375</v>
          </cell>
          <cell r="AT53">
            <v>42035</v>
          </cell>
          <cell r="AU53">
            <v>42063</v>
          </cell>
          <cell r="AV53">
            <v>42094</v>
          </cell>
          <cell r="AW53">
            <v>43921</v>
          </cell>
          <cell r="AX53">
            <v>0</v>
          </cell>
          <cell r="AY53">
            <v>0</v>
          </cell>
        </row>
        <row r="54">
          <cell r="B54">
            <v>49</v>
          </cell>
          <cell r="C54">
            <v>5</v>
          </cell>
          <cell r="D54" t="str">
            <v>CEMHS</v>
          </cell>
          <cell r="E54" t="str">
            <v>FACULDADES CATOLICAS</v>
          </cell>
          <cell r="F54" t="str">
            <v>Tower 7</v>
          </cell>
          <cell r="G54" t="str">
            <v>Stores 103 and 104</v>
          </cell>
          <cell r="H54">
            <v>429.81</v>
          </cell>
          <cell r="I54">
            <v>12</v>
          </cell>
          <cell r="J54">
            <v>90</v>
          </cell>
          <cell r="K54">
            <v>67091.399999999994</v>
          </cell>
          <cell r="L54">
            <v>71881.16</v>
          </cell>
          <cell r="M54">
            <v>156.09548405109234</v>
          </cell>
          <cell r="N54">
            <v>165.4612130941579</v>
          </cell>
          <cell r="O54">
            <v>0</v>
          </cell>
          <cell r="P54">
            <v>0</v>
          </cell>
          <cell r="Q54">
            <v>0</v>
          </cell>
          <cell r="R54">
            <v>25</v>
          </cell>
          <cell r="S54" t="str">
            <v>IGP-M</v>
          </cell>
          <cell r="T54" t="str">
            <v>June</v>
          </cell>
          <cell r="U54">
            <v>6</v>
          </cell>
          <cell r="V54">
            <v>41437</v>
          </cell>
          <cell r="W54">
            <v>41455</v>
          </cell>
          <cell r="X54">
            <v>43262</v>
          </cell>
          <cell r="Y54">
            <v>43281</v>
          </cell>
          <cell r="Z54">
            <v>2018</v>
          </cell>
          <cell r="AA54">
            <v>42551</v>
          </cell>
          <cell r="AB54">
            <v>0.1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6</v>
          </cell>
          <cell r="AI54">
            <v>0</v>
          </cell>
          <cell r="AJ54">
            <v>60</v>
          </cell>
          <cell r="AK54">
            <v>0</v>
          </cell>
          <cell r="AL54">
            <v>0.75</v>
          </cell>
          <cell r="AM54">
            <v>6</v>
          </cell>
          <cell r="AN54">
            <v>0</v>
          </cell>
          <cell r="AO54">
            <v>0</v>
          </cell>
          <cell r="AP54">
            <v>1.5</v>
          </cell>
          <cell r="AQ54">
            <v>2</v>
          </cell>
          <cell r="AR54">
            <v>0</v>
          </cell>
          <cell r="AS54">
            <v>0.375</v>
          </cell>
          <cell r="AT54">
            <v>43312</v>
          </cell>
          <cell r="AU54">
            <v>43343</v>
          </cell>
          <cell r="AV54">
            <v>43373</v>
          </cell>
          <cell r="AW54">
            <v>45199</v>
          </cell>
          <cell r="AX54">
            <v>0</v>
          </cell>
          <cell r="AY54">
            <v>0</v>
          </cell>
        </row>
        <row r="55">
          <cell r="B55">
            <v>50</v>
          </cell>
          <cell r="C55">
            <v>5</v>
          </cell>
          <cell r="D55" t="str">
            <v>CEMHS</v>
          </cell>
          <cell r="E55" t="str">
            <v>EL PASO ÓLEO E GÁS DO BRASIL LTDA</v>
          </cell>
          <cell r="F55" t="str">
            <v>Tower 7</v>
          </cell>
          <cell r="G55" t="str">
            <v>3rd Floor</v>
          </cell>
          <cell r="H55">
            <v>1662.13</v>
          </cell>
          <cell r="I55">
            <v>38</v>
          </cell>
          <cell r="J55">
            <v>90</v>
          </cell>
          <cell r="K55">
            <v>183974.89</v>
          </cell>
          <cell r="L55">
            <v>191973.21</v>
          </cell>
          <cell r="M55">
            <v>110.68622189600092</v>
          </cell>
          <cell r="N55">
            <v>117.32739520976098</v>
          </cell>
          <cell r="O55">
            <v>0</v>
          </cell>
          <cell r="P55">
            <v>0</v>
          </cell>
          <cell r="Q55">
            <v>0</v>
          </cell>
          <cell r="R55">
            <v>25</v>
          </cell>
          <cell r="S55" t="str">
            <v>IGP-M</v>
          </cell>
          <cell r="T55" t="str">
            <v>October</v>
          </cell>
          <cell r="U55">
            <v>10</v>
          </cell>
          <cell r="V55">
            <v>40817</v>
          </cell>
          <cell r="W55">
            <v>40847</v>
          </cell>
          <cell r="X55">
            <v>42643</v>
          </cell>
          <cell r="Y55">
            <v>42643</v>
          </cell>
          <cell r="Z55">
            <v>2016</v>
          </cell>
          <cell r="AA55">
            <v>41943</v>
          </cell>
          <cell r="AB55">
            <v>0.1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6</v>
          </cell>
          <cell r="AI55">
            <v>0</v>
          </cell>
          <cell r="AJ55">
            <v>60</v>
          </cell>
          <cell r="AK55">
            <v>0</v>
          </cell>
          <cell r="AL55">
            <v>0.75</v>
          </cell>
          <cell r="AM55">
            <v>6</v>
          </cell>
          <cell r="AN55">
            <v>0</v>
          </cell>
          <cell r="AO55">
            <v>0</v>
          </cell>
          <cell r="AP55">
            <v>1.5</v>
          </cell>
          <cell r="AQ55">
            <v>2</v>
          </cell>
          <cell r="AR55">
            <v>0</v>
          </cell>
          <cell r="AS55">
            <v>0.375</v>
          </cell>
          <cell r="AT55">
            <v>42674</v>
          </cell>
          <cell r="AU55">
            <v>42704</v>
          </cell>
          <cell r="AV55">
            <v>42735</v>
          </cell>
          <cell r="AW55">
            <v>44561</v>
          </cell>
          <cell r="AX55">
            <v>0</v>
          </cell>
          <cell r="AY55">
            <v>0</v>
          </cell>
        </row>
        <row r="56">
          <cell r="B56">
            <v>51</v>
          </cell>
          <cell r="C56">
            <v>5</v>
          </cell>
          <cell r="D56" t="str">
            <v>CEMHS</v>
          </cell>
          <cell r="E56" t="str">
            <v>XP INVESTIMENTOS CORRETORA DE CAMBIO, TITULOS E NVALORES IMOBILIARIOS S/A.</v>
          </cell>
          <cell r="F56" t="str">
            <v>Tower 7</v>
          </cell>
          <cell r="G56" t="str">
            <v>2nd Floor and Suites 501 to 503 and 604</v>
          </cell>
          <cell r="H56">
            <v>2478.04</v>
          </cell>
          <cell r="I56">
            <v>53</v>
          </cell>
          <cell r="J56">
            <v>90</v>
          </cell>
          <cell r="K56">
            <v>214380</v>
          </cell>
          <cell r="L56">
            <v>217952.36</v>
          </cell>
          <cell r="M56">
            <v>86.511920711530081</v>
          </cell>
          <cell r="N56">
            <v>86.511920711530081</v>
          </cell>
          <cell r="O56">
            <v>0</v>
          </cell>
          <cell r="P56">
            <v>0</v>
          </cell>
          <cell r="Q56">
            <v>0</v>
          </cell>
          <cell r="R56">
            <v>25</v>
          </cell>
          <cell r="S56" t="str">
            <v>IGP-M</v>
          </cell>
          <cell r="T56" t="str">
            <v>January</v>
          </cell>
          <cell r="U56">
            <v>1</v>
          </cell>
          <cell r="V56">
            <v>41671</v>
          </cell>
          <cell r="W56">
            <v>41698</v>
          </cell>
          <cell r="X56">
            <v>43497</v>
          </cell>
          <cell r="Y56">
            <v>43524</v>
          </cell>
          <cell r="Z56">
            <v>2019</v>
          </cell>
          <cell r="AA56">
            <v>42794</v>
          </cell>
          <cell r="AB56">
            <v>0.1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6</v>
          </cell>
          <cell r="AI56">
            <v>0</v>
          </cell>
          <cell r="AJ56">
            <v>60</v>
          </cell>
          <cell r="AK56">
            <v>0</v>
          </cell>
          <cell r="AL56">
            <v>0.75</v>
          </cell>
          <cell r="AM56">
            <v>6</v>
          </cell>
          <cell r="AN56">
            <v>0</v>
          </cell>
          <cell r="AO56">
            <v>0</v>
          </cell>
          <cell r="AP56">
            <v>1.5</v>
          </cell>
          <cell r="AQ56">
            <v>2</v>
          </cell>
          <cell r="AR56">
            <v>0</v>
          </cell>
          <cell r="AS56">
            <v>0.375</v>
          </cell>
          <cell r="AT56">
            <v>43555</v>
          </cell>
          <cell r="AU56">
            <v>43585</v>
          </cell>
          <cell r="AV56">
            <v>43616</v>
          </cell>
          <cell r="AW56">
            <v>45443</v>
          </cell>
          <cell r="AX56">
            <v>0</v>
          </cell>
          <cell r="AY56">
            <v>0</v>
          </cell>
        </row>
        <row r="57">
          <cell r="B57">
            <v>52</v>
          </cell>
          <cell r="C57">
            <v>5</v>
          </cell>
          <cell r="D57" t="str">
            <v>CEMHS</v>
          </cell>
          <cell r="E57" t="str">
            <v>NOKIA SIEMENS NETWORKS DO BRASIL SISTEMAS DE COMUNICACOES LTDA</v>
          </cell>
          <cell r="F57" t="str">
            <v>Tower 7</v>
          </cell>
          <cell r="G57" t="str">
            <v>4th Floor</v>
          </cell>
          <cell r="H57">
            <v>1662.13</v>
          </cell>
          <cell r="I57">
            <v>24</v>
          </cell>
          <cell r="J57">
            <v>90</v>
          </cell>
          <cell r="K57">
            <v>182409.28</v>
          </cell>
          <cell r="L57">
            <v>188522.79</v>
          </cell>
          <cell r="M57">
            <v>109.74429196272253</v>
          </cell>
          <cell r="N57">
            <v>116.32894948048589</v>
          </cell>
          <cell r="O57">
            <v>0</v>
          </cell>
          <cell r="P57">
            <v>0</v>
          </cell>
          <cell r="Q57">
            <v>0</v>
          </cell>
          <cell r="R57">
            <v>25</v>
          </cell>
          <cell r="S57" t="str">
            <v>IGP-M</v>
          </cell>
          <cell r="T57" t="str">
            <v>October</v>
          </cell>
          <cell r="U57">
            <v>10</v>
          </cell>
          <cell r="V57">
            <v>38457</v>
          </cell>
          <cell r="W57">
            <v>38472</v>
          </cell>
          <cell r="X57">
            <v>42643</v>
          </cell>
          <cell r="Y57">
            <v>42643</v>
          </cell>
          <cell r="Z57">
            <v>2016</v>
          </cell>
          <cell r="AA57">
            <v>41759</v>
          </cell>
          <cell r="AB57">
            <v>0.1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6</v>
          </cell>
          <cell r="AI57">
            <v>0</v>
          </cell>
          <cell r="AJ57">
            <v>60</v>
          </cell>
          <cell r="AK57">
            <v>0</v>
          </cell>
          <cell r="AL57">
            <v>0.75</v>
          </cell>
          <cell r="AM57">
            <v>6</v>
          </cell>
          <cell r="AN57">
            <v>0</v>
          </cell>
          <cell r="AO57">
            <v>0</v>
          </cell>
          <cell r="AP57">
            <v>1.5</v>
          </cell>
          <cell r="AQ57">
            <v>2</v>
          </cell>
          <cell r="AR57">
            <v>0</v>
          </cell>
          <cell r="AS57">
            <v>0.375</v>
          </cell>
          <cell r="AT57">
            <v>42674</v>
          </cell>
          <cell r="AU57">
            <v>42704</v>
          </cell>
          <cell r="AV57">
            <v>42735</v>
          </cell>
          <cell r="AW57">
            <v>44561</v>
          </cell>
          <cell r="AX57">
            <v>0</v>
          </cell>
          <cell r="AY57">
            <v>0</v>
          </cell>
        </row>
        <row r="58">
          <cell r="B58">
            <v>53</v>
          </cell>
          <cell r="C58">
            <v>5</v>
          </cell>
          <cell r="D58" t="str">
            <v>CEMHS</v>
          </cell>
          <cell r="E58" t="str">
            <v>BHP BILLITON METAIS S/A.</v>
          </cell>
          <cell r="F58" t="str">
            <v>Tower 7</v>
          </cell>
          <cell r="G58" t="str">
            <v>Suites 505/506/507/508</v>
          </cell>
          <cell r="H58">
            <v>831.06999999999994</v>
          </cell>
          <cell r="I58">
            <v>19</v>
          </cell>
          <cell r="J58">
            <v>90</v>
          </cell>
          <cell r="K58">
            <v>80608.800000000003</v>
          </cell>
          <cell r="L58">
            <v>85722.46</v>
          </cell>
          <cell r="M58">
            <v>96.993995692300302</v>
          </cell>
          <cell r="N58">
            <v>102.81363543383833</v>
          </cell>
          <cell r="O58">
            <v>0</v>
          </cell>
          <cell r="P58">
            <v>0</v>
          </cell>
          <cell r="Q58">
            <v>0</v>
          </cell>
          <cell r="R58">
            <v>25</v>
          </cell>
          <cell r="S58" t="str">
            <v>IGP-M</v>
          </cell>
          <cell r="T58" t="str">
            <v>July</v>
          </cell>
          <cell r="U58">
            <v>7</v>
          </cell>
          <cell r="V58">
            <v>39995</v>
          </cell>
          <cell r="W58">
            <v>40025</v>
          </cell>
          <cell r="X58">
            <v>42185</v>
          </cell>
          <cell r="Y58">
            <v>42185</v>
          </cell>
          <cell r="Z58">
            <v>2015</v>
          </cell>
          <cell r="AA58">
            <v>42185</v>
          </cell>
          <cell r="AB58">
            <v>0.1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6</v>
          </cell>
          <cell r="AI58">
            <v>0</v>
          </cell>
          <cell r="AJ58">
            <v>60</v>
          </cell>
          <cell r="AK58">
            <v>0</v>
          </cell>
          <cell r="AL58">
            <v>0.75</v>
          </cell>
          <cell r="AM58">
            <v>6</v>
          </cell>
          <cell r="AN58">
            <v>0</v>
          </cell>
          <cell r="AO58">
            <v>0</v>
          </cell>
          <cell r="AP58">
            <v>1.5</v>
          </cell>
          <cell r="AQ58">
            <v>2</v>
          </cell>
          <cell r="AR58">
            <v>0</v>
          </cell>
          <cell r="AS58">
            <v>0.375</v>
          </cell>
          <cell r="AT58">
            <v>42216</v>
          </cell>
          <cell r="AU58">
            <v>42247</v>
          </cell>
          <cell r="AV58">
            <v>42277</v>
          </cell>
          <cell r="AW58">
            <v>44104</v>
          </cell>
          <cell r="AX58">
            <v>0</v>
          </cell>
          <cell r="AY58">
            <v>0</v>
          </cell>
        </row>
        <row r="59">
          <cell r="B59">
            <v>54</v>
          </cell>
          <cell r="C59">
            <v>5</v>
          </cell>
          <cell r="D59" t="str">
            <v>CEMHS</v>
          </cell>
          <cell r="E59" t="str">
            <v>ITALTEL BRASIL LTDA</v>
          </cell>
          <cell r="F59" t="str">
            <v>Tower 7</v>
          </cell>
          <cell r="G59" t="str">
            <v>6th Floor</v>
          </cell>
          <cell r="H59">
            <v>402.78999999999996</v>
          </cell>
          <cell r="I59">
            <v>9</v>
          </cell>
          <cell r="J59">
            <v>90</v>
          </cell>
          <cell r="K59">
            <v>45331.02</v>
          </cell>
          <cell r="L59">
            <v>46191.199999999997</v>
          </cell>
          <cell r="M59">
            <v>112.54256560490579</v>
          </cell>
          <cell r="N59">
            <v>112.54256560490579</v>
          </cell>
          <cell r="O59">
            <v>0</v>
          </cell>
          <cell r="P59">
            <v>0</v>
          </cell>
          <cell r="Q59">
            <v>0</v>
          </cell>
          <cell r="R59">
            <v>25</v>
          </cell>
          <cell r="S59" t="str">
            <v>IGP-M</v>
          </cell>
          <cell r="T59" t="str">
            <v>March</v>
          </cell>
          <cell r="U59">
            <v>3</v>
          </cell>
          <cell r="V59">
            <v>41345</v>
          </cell>
          <cell r="W59">
            <v>41364</v>
          </cell>
          <cell r="X59">
            <v>43170</v>
          </cell>
          <cell r="Y59">
            <v>43190</v>
          </cell>
          <cell r="Z59">
            <v>2018</v>
          </cell>
          <cell r="AA59">
            <v>42460</v>
          </cell>
          <cell r="AB59">
            <v>0.1</v>
          </cell>
          <cell r="AC59" t="str">
            <v>Discount of R$ 1,790.00 until Mar 15.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6</v>
          </cell>
          <cell r="AI59">
            <v>0</v>
          </cell>
          <cell r="AJ59">
            <v>60</v>
          </cell>
          <cell r="AK59">
            <v>0</v>
          </cell>
          <cell r="AL59">
            <v>0.75</v>
          </cell>
          <cell r="AM59">
            <v>6</v>
          </cell>
          <cell r="AN59">
            <v>0</v>
          </cell>
          <cell r="AO59">
            <v>0</v>
          </cell>
          <cell r="AP59">
            <v>1.5</v>
          </cell>
          <cell r="AQ59">
            <v>2</v>
          </cell>
          <cell r="AR59">
            <v>0</v>
          </cell>
          <cell r="AS59">
            <v>0.375</v>
          </cell>
          <cell r="AT59">
            <v>43220</v>
          </cell>
          <cell r="AU59">
            <v>43251</v>
          </cell>
          <cell r="AV59">
            <v>43281</v>
          </cell>
          <cell r="AW59">
            <v>45107</v>
          </cell>
          <cell r="AX59">
            <v>41364</v>
          </cell>
          <cell r="AY59">
            <v>42094</v>
          </cell>
          <cell r="AZ59">
            <v>1790</v>
          </cell>
        </row>
        <row r="60">
          <cell r="B60">
            <v>55</v>
          </cell>
          <cell r="C60">
            <v>5</v>
          </cell>
          <cell r="D60" t="str">
            <v>CEMHS</v>
          </cell>
          <cell r="E60" t="str">
            <v>TECFINANCE INF E PROJ DE SIS LTDA</v>
          </cell>
          <cell r="F60" t="str">
            <v>Tower 7</v>
          </cell>
          <cell r="G60" t="str">
            <v>Suites 602/603</v>
          </cell>
          <cell r="H60">
            <v>428.28</v>
          </cell>
          <cell r="I60">
            <v>10</v>
          </cell>
          <cell r="J60">
            <v>90</v>
          </cell>
          <cell r="K60">
            <v>45000</v>
          </cell>
          <cell r="L60">
            <v>45925.69</v>
          </cell>
          <cell r="M60">
            <v>105.07144858503783</v>
          </cell>
          <cell r="N60">
            <v>105.07144858503783</v>
          </cell>
          <cell r="O60">
            <v>0</v>
          </cell>
          <cell r="P60">
            <v>0</v>
          </cell>
          <cell r="Q60">
            <v>0</v>
          </cell>
          <cell r="R60">
            <v>25</v>
          </cell>
          <cell r="S60" t="str">
            <v>IGP-M</v>
          </cell>
          <cell r="T60" t="str">
            <v>January</v>
          </cell>
          <cell r="U60">
            <v>1</v>
          </cell>
          <cell r="V60">
            <v>40035</v>
          </cell>
          <cell r="W60">
            <v>40056</v>
          </cell>
          <cell r="X60">
            <v>42564</v>
          </cell>
          <cell r="Y60">
            <v>42582</v>
          </cell>
          <cell r="Z60">
            <v>2016</v>
          </cell>
          <cell r="AA60">
            <v>42247</v>
          </cell>
          <cell r="AB60">
            <v>0.1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6</v>
          </cell>
          <cell r="AI60">
            <v>0</v>
          </cell>
          <cell r="AJ60">
            <v>60</v>
          </cell>
          <cell r="AK60">
            <v>0</v>
          </cell>
          <cell r="AL60">
            <v>0.75</v>
          </cell>
          <cell r="AM60">
            <v>6</v>
          </cell>
          <cell r="AN60">
            <v>0</v>
          </cell>
          <cell r="AO60">
            <v>0</v>
          </cell>
          <cell r="AP60">
            <v>1.5</v>
          </cell>
          <cell r="AQ60">
            <v>2</v>
          </cell>
          <cell r="AR60">
            <v>0</v>
          </cell>
          <cell r="AS60">
            <v>0.375</v>
          </cell>
          <cell r="AT60">
            <v>42613</v>
          </cell>
          <cell r="AU60">
            <v>42643</v>
          </cell>
          <cell r="AV60">
            <v>42674</v>
          </cell>
          <cell r="AW60">
            <v>44500</v>
          </cell>
          <cell r="AX60">
            <v>0</v>
          </cell>
          <cell r="AY60">
            <v>0</v>
          </cell>
        </row>
        <row r="61">
          <cell r="B61">
            <v>56</v>
          </cell>
          <cell r="C61">
            <v>5</v>
          </cell>
          <cell r="D61" t="str">
            <v>CEMHS</v>
          </cell>
          <cell r="E61" t="str">
            <v>VOLKSWAGEN SERVIÇOS LTDA</v>
          </cell>
          <cell r="F61" t="str">
            <v>Tower 7</v>
          </cell>
          <cell r="G61" t="str">
            <v>Suites 605 to 607</v>
          </cell>
          <cell r="H61">
            <v>686.34999999999991</v>
          </cell>
          <cell r="I61">
            <v>15</v>
          </cell>
          <cell r="J61">
            <v>90</v>
          </cell>
          <cell r="K61">
            <v>70735.53</v>
          </cell>
          <cell r="L61">
            <v>75027.02</v>
          </cell>
          <cell r="M61">
            <v>103.06043563779414</v>
          </cell>
          <cell r="N61">
            <v>109.2440617760618</v>
          </cell>
          <cell r="O61">
            <v>0</v>
          </cell>
          <cell r="P61">
            <v>0</v>
          </cell>
          <cell r="Q61">
            <v>0</v>
          </cell>
          <cell r="R61">
            <v>25</v>
          </cell>
          <cell r="S61" t="str">
            <v>IGP-M</v>
          </cell>
          <cell r="T61" t="str">
            <v>April</v>
          </cell>
          <cell r="U61">
            <v>4</v>
          </cell>
          <cell r="V61">
            <v>40039</v>
          </cell>
          <cell r="W61">
            <v>40056</v>
          </cell>
          <cell r="X61">
            <v>42108</v>
          </cell>
          <cell r="Y61">
            <v>42124</v>
          </cell>
          <cell r="Z61">
            <v>2015</v>
          </cell>
          <cell r="AA61">
            <v>42247</v>
          </cell>
          <cell r="AB61">
            <v>0.1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6</v>
          </cell>
          <cell r="AI61">
            <v>0</v>
          </cell>
          <cell r="AJ61">
            <v>60</v>
          </cell>
          <cell r="AK61">
            <v>0</v>
          </cell>
          <cell r="AL61">
            <v>0.75</v>
          </cell>
          <cell r="AM61">
            <v>6</v>
          </cell>
          <cell r="AN61">
            <v>0</v>
          </cell>
          <cell r="AO61">
            <v>0</v>
          </cell>
          <cell r="AP61">
            <v>1.5</v>
          </cell>
          <cell r="AQ61">
            <v>2</v>
          </cell>
          <cell r="AR61">
            <v>0</v>
          </cell>
          <cell r="AS61">
            <v>0.375</v>
          </cell>
          <cell r="AT61">
            <v>42155</v>
          </cell>
          <cell r="AU61">
            <v>42185</v>
          </cell>
          <cell r="AV61">
            <v>42216</v>
          </cell>
          <cell r="AW61">
            <v>44043</v>
          </cell>
          <cell r="AX61">
            <v>0</v>
          </cell>
          <cell r="AY61">
            <v>0</v>
          </cell>
        </row>
        <row r="62">
          <cell r="B62">
            <v>57</v>
          </cell>
          <cell r="C62">
            <v>5</v>
          </cell>
          <cell r="D62" t="str">
            <v>CEMHS</v>
          </cell>
          <cell r="E62" t="str">
            <v xml:space="preserve">ECOLAB QUÍMICA </v>
          </cell>
          <cell r="F62" t="str">
            <v>Tower 7</v>
          </cell>
          <cell r="G62" t="str">
            <v>Suites 701 to 704</v>
          </cell>
          <cell r="H62">
            <v>831.06999999999994</v>
          </cell>
          <cell r="I62">
            <v>20</v>
          </cell>
          <cell r="J62">
            <v>90</v>
          </cell>
          <cell r="K62">
            <v>66420</v>
          </cell>
          <cell r="L62">
            <v>75029.78</v>
          </cell>
          <cell r="M62">
            <v>79.921065614208189</v>
          </cell>
          <cell r="N62">
            <v>79.921065614208189</v>
          </cell>
          <cell r="O62">
            <v>0</v>
          </cell>
          <cell r="P62">
            <v>0</v>
          </cell>
          <cell r="Q62">
            <v>0</v>
          </cell>
          <cell r="R62">
            <v>25</v>
          </cell>
          <cell r="S62" t="str">
            <v>IGP-M</v>
          </cell>
          <cell r="T62" t="str">
            <v>March</v>
          </cell>
          <cell r="U62">
            <v>3</v>
          </cell>
          <cell r="V62">
            <v>41710</v>
          </cell>
          <cell r="W62">
            <v>41729</v>
          </cell>
          <cell r="X62">
            <v>43535</v>
          </cell>
          <cell r="Y62">
            <v>43555</v>
          </cell>
          <cell r="Z62">
            <v>2019</v>
          </cell>
          <cell r="AA62">
            <v>42825</v>
          </cell>
          <cell r="AB62">
            <v>0.1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6</v>
          </cell>
          <cell r="AI62">
            <v>0</v>
          </cell>
          <cell r="AJ62">
            <v>60</v>
          </cell>
          <cell r="AK62">
            <v>0</v>
          </cell>
          <cell r="AL62">
            <v>0.75</v>
          </cell>
          <cell r="AM62">
            <v>6</v>
          </cell>
          <cell r="AN62">
            <v>0</v>
          </cell>
          <cell r="AO62">
            <v>0</v>
          </cell>
          <cell r="AP62">
            <v>1.5</v>
          </cell>
          <cell r="AQ62">
            <v>2</v>
          </cell>
          <cell r="AR62">
            <v>0</v>
          </cell>
          <cell r="AS62">
            <v>0.375</v>
          </cell>
          <cell r="AT62">
            <v>43585</v>
          </cell>
          <cell r="AU62">
            <v>43616</v>
          </cell>
          <cell r="AV62">
            <v>43646</v>
          </cell>
          <cell r="AW62">
            <v>45473</v>
          </cell>
          <cell r="AX62">
            <v>0</v>
          </cell>
          <cell r="AY62">
            <v>0</v>
          </cell>
        </row>
        <row r="63">
          <cell r="B63">
            <v>58</v>
          </cell>
          <cell r="C63">
            <v>5</v>
          </cell>
          <cell r="D63" t="str">
            <v>CEMHS</v>
          </cell>
          <cell r="E63" t="str">
            <v xml:space="preserve">WHITE MARTINS GASES INDUSTRIAIS </v>
          </cell>
          <cell r="F63" t="str">
            <v>Tower 7</v>
          </cell>
          <cell r="G63" t="str">
            <v>Suites 705 to 708</v>
          </cell>
          <cell r="H63">
            <v>831.06999999999994</v>
          </cell>
          <cell r="I63">
            <v>61</v>
          </cell>
          <cell r="J63">
            <v>90</v>
          </cell>
          <cell r="K63">
            <v>77437.5</v>
          </cell>
          <cell r="L63">
            <v>81239.850000000006</v>
          </cell>
          <cell r="M63">
            <v>93.178071642581259</v>
          </cell>
          <cell r="N63">
            <v>93.178071642581259</v>
          </cell>
          <cell r="O63">
            <v>0</v>
          </cell>
          <cell r="P63">
            <v>0</v>
          </cell>
          <cell r="Q63">
            <v>0</v>
          </cell>
          <cell r="R63">
            <v>25</v>
          </cell>
          <cell r="S63" t="str">
            <v>IPCA</v>
          </cell>
          <cell r="T63" t="str">
            <v>March</v>
          </cell>
          <cell r="U63">
            <v>3</v>
          </cell>
          <cell r="V63">
            <v>39984</v>
          </cell>
          <cell r="W63">
            <v>39994</v>
          </cell>
          <cell r="X63">
            <v>42063</v>
          </cell>
          <cell r="Y63">
            <v>42063</v>
          </cell>
          <cell r="Z63">
            <v>2015</v>
          </cell>
          <cell r="AA63">
            <v>42063</v>
          </cell>
          <cell r="AB63">
            <v>0.1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6</v>
          </cell>
          <cell r="AI63">
            <v>0</v>
          </cell>
          <cell r="AJ63">
            <v>60</v>
          </cell>
          <cell r="AK63">
            <v>0</v>
          </cell>
          <cell r="AL63">
            <v>0.75</v>
          </cell>
          <cell r="AM63">
            <v>6</v>
          </cell>
          <cell r="AN63">
            <v>0</v>
          </cell>
          <cell r="AO63">
            <v>0</v>
          </cell>
          <cell r="AP63">
            <v>1.5</v>
          </cell>
          <cell r="AQ63">
            <v>2</v>
          </cell>
          <cell r="AR63">
            <v>0</v>
          </cell>
          <cell r="AS63">
            <v>0.375</v>
          </cell>
          <cell r="AT63">
            <v>42094</v>
          </cell>
          <cell r="AU63">
            <v>42124</v>
          </cell>
          <cell r="AV63">
            <v>42155</v>
          </cell>
          <cell r="AW63">
            <v>43982</v>
          </cell>
          <cell r="AX63">
            <v>0</v>
          </cell>
          <cell r="AY63">
            <v>0</v>
          </cell>
        </row>
        <row r="64">
          <cell r="B64">
            <v>59</v>
          </cell>
          <cell r="C64">
            <v>5</v>
          </cell>
          <cell r="D64" t="str">
            <v>CEMHS</v>
          </cell>
          <cell r="E64" t="str">
            <v>Vacant</v>
          </cell>
          <cell r="F64" t="str">
            <v>Tower 7</v>
          </cell>
          <cell r="G64" t="str">
            <v>Stores 101 and 102</v>
          </cell>
          <cell r="H64">
            <v>429.81</v>
          </cell>
          <cell r="I64">
            <v>24</v>
          </cell>
          <cell r="J64">
            <v>90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73305.399999999994</v>
          </cell>
          <cell r="Q64">
            <v>26978</v>
          </cell>
          <cell r="R64">
            <v>25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0.1</v>
          </cell>
          <cell r="AC64">
            <v>0</v>
          </cell>
          <cell r="AD64">
            <v>1</v>
          </cell>
          <cell r="AE64">
            <v>0</v>
          </cell>
          <cell r="AF64">
            <v>429.81</v>
          </cell>
          <cell r="AG64">
            <v>42035</v>
          </cell>
          <cell r="AH64">
            <v>6</v>
          </cell>
          <cell r="AI64">
            <v>0</v>
          </cell>
          <cell r="AJ64">
            <v>60</v>
          </cell>
          <cell r="AK64">
            <v>0</v>
          </cell>
          <cell r="AL64">
            <v>0.75</v>
          </cell>
          <cell r="AM64">
            <v>6</v>
          </cell>
          <cell r="AN64">
            <v>0</v>
          </cell>
          <cell r="AO64">
            <v>0</v>
          </cell>
          <cell r="AP64">
            <v>1.5</v>
          </cell>
          <cell r="AQ64">
            <v>2</v>
          </cell>
          <cell r="AR64">
            <v>0</v>
          </cell>
          <cell r="AS64">
            <v>0.375</v>
          </cell>
          <cell r="AT64">
            <v>46022</v>
          </cell>
          <cell r="AU64">
            <v>46053</v>
          </cell>
          <cell r="AV64">
            <v>46081</v>
          </cell>
          <cell r="AW64">
            <v>47907</v>
          </cell>
          <cell r="AX64">
            <v>0</v>
          </cell>
          <cell r="AY64">
            <v>0</v>
          </cell>
        </row>
        <row r="65">
          <cell r="B65">
            <v>60</v>
          </cell>
          <cell r="C65">
            <v>5</v>
          </cell>
          <cell r="D65" t="str">
            <v>CEMHS</v>
          </cell>
          <cell r="E65" t="str">
            <v>GREY 141 GROUP BRASIL COMUNICAÇÃO</v>
          </cell>
          <cell r="F65" t="str">
            <v>Tower 2</v>
          </cell>
          <cell r="G65" t="str">
            <v>Suites 405 and 406</v>
          </cell>
          <cell r="H65">
            <v>420.32</v>
          </cell>
          <cell r="I65">
            <v>10</v>
          </cell>
          <cell r="J65">
            <v>90</v>
          </cell>
          <cell r="K65">
            <v>47552.78</v>
          </cell>
          <cell r="L65">
            <v>47552.78</v>
          </cell>
          <cell r="M65">
            <v>113.13470688998858</v>
          </cell>
          <cell r="N65">
            <v>119.9227893033879</v>
          </cell>
          <cell r="O65">
            <v>0</v>
          </cell>
          <cell r="P65">
            <v>0</v>
          </cell>
          <cell r="Q65">
            <v>22336.93</v>
          </cell>
          <cell r="R65">
            <v>25</v>
          </cell>
          <cell r="S65" t="str">
            <v>IGP-M</v>
          </cell>
          <cell r="T65" t="str">
            <v>April</v>
          </cell>
          <cell r="U65">
            <v>4</v>
          </cell>
          <cell r="V65">
            <v>41029</v>
          </cell>
          <cell r="W65">
            <v>41029</v>
          </cell>
          <cell r="X65">
            <v>42854</v>
          </cell>
          <cell r="Y65">
            <v>42855</v>
          </cell>
          <cell r="Z65">
            <v>2017</v>
          </cell>
          <cell r="AA65">
            <v>42124</v>
          </cell>
          <cell r="AB65">
            <v>0.1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6</v>
          </cell>
          <cell r="AI65">
            <v>0</v>
          </cell>
          <cell r="AJ65">
            <v>60</v>
          </cell>
          <cell r="AK65">
            <v>0</v>
          </cell>
          <cell r="AL65">
            <v>0.75</v>
          </cell>
          <cell r="AM65">
            <v>6</v>
          </cell>
          <cell r="AN65">
            <v>0</v>
          </cell>
          <cell r="AO65">
            <v>0</v>
          </cell>
          <cell r="AP65">
            <v>1.5</v>
          </cell>
          <cell r="AQ65">
            <v>2</v>
          </cell>
          <cell r="AR65">
            <v>0</v>
          </cell>
          <cell r="AS65">
            <v>0.375</v>
          </cell>
          <cell r="AT65">
            <v>42886</v>
          </cell>
          <cell r="AU65">
            <v>42916</v>
          </cell>
          <cell r="AV65">
            <v>42947</v>
          </cell>
          <cell r="AW65">
            <v>44773</v>
          </cell>
          <cell r="AX65">
            <v>0</v>
          </cell>
          <cell r="AY65">
            <v>0</v>
          </cell>
        </row>
        <row r="66">
          <cell r="B66">
            <v>61</v>
          </cell>
          <cell r="C66">
            <v>5</v>
          </cell>
          <cell r="D66" t="str">
            <v>CEMHS</v>
          </cell>
          <cell r="E66" t="str">
            <v>REXAM BEVERAGE CAN SOUTH AMERICA</v>
          </cell>
          <cell r="F66" t="str">
            <v>Tower 2</v>
          </cell>
          <cell r="G66" t="str">
            <v>Suites 601 to 608 and 703 to 706</v>
          </cell>
          <cell r="H66">
            <v>2493.2000000000003</v>
          </cell>
          <cell r="I66">
            <v>57</v>
          </cell>
          <cell r="J66">
            <v>90</v>
          </cell>
          <cell r="K66">
            <v>280695.75</v>
          </cell>
          <cell r="L66">
            <v>292899.01</v>
          </cell>
          <cell r="M66">
            <v>112.58452992138616</v>
          </cell>
          <cell r="N66">
            <v>119.33960171666934</v>
          </cell>
          <cell r="O66">
            <v>0</v>
          </cell>
          <cell r="P66">
            <v>0</v>
          </cell>
          <cell r="Q66">
            <v>134021.79</v>
          </cell>
          <cell r="R66">
            <v>25</v>
          </cell>
          <cell r="S66" t="str">
            <v>IGP-M</v>
          </cell>
          <cell r="T66" t="str">
            <v>October</v>
          </cell>
          <cell r="U66">
            <v>10</v>
          </cell>
          <cell r="V66">
            <v>41110</v>
          </cell>
          <cell r="W66">
            <v>41121</v>
          </cell>
          <cell r="X66">
            <v>43008</v>
          </cell>
          <cell r="Y66">
            <v>43008</v>
          </cell>
          <cell r="Z66">
            <v>2017</v>
          </cell>
          <cell r="AA66">
            <v>42216</v>
          </cell>
          <cell r="AB66">
            <v>0.1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6</v>
          </cell>
          <cell r="AI66">
            <v>0</v>
          </cell>
          <cell r="AJ66">
            <v>60</v>
          </cell>
          <cell r="AK66">
            <v>0</v>
          </cell>
          <cell r="AL66">
            <v>0.75</v>
          </cell>
          <cell r="AM66">
            <v>6</v>
          </cell>
          <cell r="AN66">
            <v>0</v>
          </cell>
          <cell r="AO66">
            <v>0</v>
          </cell>
          <cell r="AP66">
            <v>1.5</v>
          </cell>
          <cell r="AQ66">
            <v>2</v>
          </cell>
          <cell r="AR66">
            <v>0</v>
          </cell>
          <cell r="AS66">
            <v>0.375</v>
          </cell>
          <cell r="AT66">
            <v>43039</v>
          </cell>
          <cell r="AU66">
            <v>43069</v>
          </cell>
          <cell r="AV66">
            <v>43100</v>
          </cell>
          <cell r="AW66">
            <v>44926</v>
          </cell>
          <cell r="AX66">
            <v>0</v>
          </cell>
          <cell r="AY66">
            <v>0</v>
          </cell>
        </row>
        <row r="67">
          <cell r="B67">
            <v>62</v>
          </cell>
          <cell r="C67">
            <v>5</v>
          </cell>
          <cell r="D67" t="str">
            <v>CEMHS</v>
          </cell>
          <cell r="E67" t="str">
            <v>BP BRASIL</v>
          </cell>
          <cell r="F67" t="str">
            <v>Tower 2</v>
          </cell>
          <cell r="G67" t="str">
            <v>Suites 701/702/707/708</v>
          </cell>
          <cell r="H67">
            <v>831.06999999999994</v>
          </cell>
          <cell r="I67">
            <v>19</v>
          </cell>
          <cell r="J67">
            <v>90</v>
          </cell>
          <cell r="K67">
            <v>86782.83</v>
          </cell>
          <cell r="L67">
            <v>89573</v>
          </cell>
          <cell r="M67">
            <v>104.42300889215109</v>
          </cell>
          <cell r="N67">
            <v>104.42300889215109</v>
          </cell>
          <cell r="O67">
            <v>0</v>
          </cell>
          <cell r="P67">
            <v>0</v>
          </cell>
          <cell r="Q67">
            <v>44673.86</v>
          </cell>
          <cell r="R67">
            <v>25</v>
          </cell>
          <cell r="S67" t="str">
            <v>IGP-M</v>
          </cell>
          <cell r="T67" t="str">
            <v>January</v>
          </cell>
          <cell r="U67">
            <v>1</v>
          </cell>
          <cell r="V67">
            <v>41640</v>
          </cell>
          <cell r="W67">
            <v>41670</v>
          </cell>
          <cell r="X67">
            <v>42400</v>
          </cell>
          <cell r="Y67">
            <v>42400</v>
          </cell>
          <cell r="Z67">
            <v>2016</v>
          </cell>
          <cell r="AA67">
            <v>42766</v>
          </cell>
          <cell r="AB67">
            <v>0.1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6</v>
          </cell>
          <cell r="AI67">
            <v>0</v>
          </cell>
          <cell r="AJ67">
            <v>60</v>
          </cell>
          <cell r="AK67">
            <v>0</v>
          </cell>
          <cell r="AL67">
            <v>0.75</v>
          </cell>
          <cell r="AM67">
            <v>6</v>
          </cell>
          <cell r="AN67">
            <v>0</v>
          </cell>
          <cell r="AO67">
            <v>0</v>
          </cell>
          <cell r="AP67">
            <v>1.5</v>
          </cell>
          <cell r="AQ67">
            <v>2</v>
          </cell>
          <cell r="AR67">
            <v>0</v>
          </cell>
          <cell r="AS67">
            <v>0.375</v>
          </cell>
          <cell r="AT67">
            <v>42429</v>
          </cell>
          <cell r="AU67">
            <v>42460</v>
          </cell>
          <cell r="AV67">
            <v>42490</v>
          </cell>
          <cell r="AW67">
            <v>44316</v>
          </cell>
          <cell r="AX67">
            <v>0</v>
          </cell>
          <cell r="AY67">
            <v>0</v>
          </cell>
        </row>
        <row r="68">
          <cell r="B68">
            <v>63</v>
          </cell>
          <cell r="C68">
            <v>5</v>
          </cell>
          <cell r="D68" t="str">
            <v>CEMHS</v>
          </cell>
          <cell r="E68" t="str">
            <v>BALADA DA BARRA BAR E RESTAURANTE LTDA0ME</v>
          </cell>
          <cell r="F68" t="str">
            <v>Tower 4</v>
          </cell>
          <cell r="G68" t="str">
            <v>Store 102A</v>
          </cell>
          <cell r="H68">
            <v>32.97</v>
          </cell>
          <cell r="I68">
            <v>2</v>
          </cell>
          <cell r="J68">
            <v>90</v>
          </cell>
          <cell r="K68">
            <v>3141.49</v>
          </cell>
          <cell r="L68">
            <v>3332.08</v>
          </cell>
          <cell r="M68">
            <v>95.283287837427963</v>
          </cell>
          <cell r="N68">
            <v>101.00028510767365</v>
          </cell>
          <cell r="O68">
            <v>0</v>
          </cell>
          <cell r="P68">
            <v>0</v>
          </cell>
          <cell r="Q68">
            <v>3259.97</v>
          </cell>
          <cell r="R68">
            <v>25</v>
          </cell>
          <cell r="S68" t="str">
            <v>IGP-M</v>
          </cell>
          <cell r="T68" t="str">
            <v>July</v>
          </cell>
          <cell r="U68">
            <v>7</v>
          </cell>
          <cell r="V68">
            <v>38908</v>
          </cell>
          <cell r="W68">
            <v>38929</v>
          </cell>
          <cell r="X68">
            <v>42552</v>
          </cell>
          <cell r="Y68">
            <v>42582</v>
          </cell>
          <cell r="Z68">
            <v>2016</v>
          </cell>
          <cell r="AA68">
            <v>40025</v>
          </cell>
          <cell r="AB68">
            <v>0.1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6</v>
          </cell>
          <cell r="AI68">
            <v>0</v>
          </cell>
          <cell r="AJ68">
            <v>60</v>
          </cell>
          <cell r="AK68">
            <v>0</v>
          </cell>
          <cell r="AL68">
            <v>0.75</v>
          </cell>
          <cell r="AM68">
            <v>6</v>
          </cell>
          <cell r="AN68">
            <v>0</v>
          </cell>
          <cell r="AO68">
            <v>0</v>
          </cell>
          <cell r="AP68">
            <v>1.5</v>
          </cell>
          <cell r="AQ68">
            <v>2</v>
          </cell>
          <cell r="AR68">
            <v>0</v>
          </cell>
          <cell r="AS68">
            <v>0.375</v>
          </cell>
          <cell r="AT68">
            <v>42613</v>
          </cell>
          <cell r="AU68">
            <v>42643</v>
          </cell>
          <cell r="AV68">
            <v>42674</v>
          </cell>
          <cell r="AW68">
            <v>44500</v>
          </cell>
          <cell r="AX68">
            <v>0</v>
          </cell>
          <cell r="AY68">
            <v>0</v>
          </cell>
        </row>
        <row r="69">
          <cell r="B69">
            <v>64</v>
          </cell>
          <cell r="C69">
            <v>5</v>
          </cell>
          <cell r="D69" t="str">
            <v>CEMHS</v>
          </cell>
          <cell r="E69" t="str">
            <v>BALADA DA BARRA BAR E RESTAURANTE LTDA0ME</v>
          </cell>
          <cell r="F69" t="str">
            <v>Tower 4</v>
          </cell>
          <cell r="G69" t="str">
            <v>StoreS 102B/C</v>
          </cell>
          <cell r="H69">
            <v>49.94</v>
          </cell>
          <cell r="I69">
            <v>2</v>
          </cell>
          <cell r="J69">
            <v>90</v>
          </cell>
          <cell r="K69">
            <v>4578.04</v>
          </cell>
          <cell r="L69">
            <v>4904.87</v>
          </cell>
          <cell r="M69">
            <v>91.67080496595915</v>
          </cell>
          <cell r="N69">
            <v>97.171053263916704</v>
          </cell>
          <cell r="O69">
            <v>0</v>
          </cell>
          <cell r="P69">
            <v>0</v>
          </cell>
          <cell r="Q69">
            <v>6519.94</v>
          </cell>
          <cell r="R69">
            <v>25</v>
          </cell>
          <cell r="S69" t="str">
            <v>IGP-M</v>
          </cell>
          <cell r="T69" t="str">
            <v>June</v>
          </cell>
          <cell r="U69">
            <v>6</v>
          </cell>
          <cell r="V69">
            <v>41426</v>
          </cell>
          <cell r="W69">
            <v>41455</v>
          </cell>
          <cell r="X69">
            <v>43281</v>
          </cell>
          <cell r="Y69">
            <v>43281</v>
          </cell>
          <cell r="Z69">
            <v>2018</v>
          </cell>
          <cell r="AA69">
            <v>42551</v>
          </cell>
          <cell r="AB69">
            <v>0.1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6</v>
          </cell>
          <cell r="AI69">
            <v>0</v>
          </cell>
          <cell r="AJ69">
            <v>60</v>
          </cell>
          <cell r="AK69">
            <v>0</v>
          </cell>
          <cell r="AL69">
            <v>0.75</v>
          </cell>
          <cell r="AM69">
            <v>6</v>
          </cell>
          <cell r="AN69">
            <v>0</v>
          </cell>
          <cell r="AO69">
            <v>0</v>
          </cell>
          <cell r="AP69">
            <v>1.5</v>
          </cell>
          <cell r="AQ69">
            <v>2</v>
          </cell>
          <cell r="AR69">
            <v>0</v>
          </cell>
          <cell r="AS69">
            <v>0.375</v>
          </cell>
          <cell r="AT69">
            <v>43312</v>
          </cell>
          <cell r="AU69">
            <v>43343</v>
          </cell>
          <cell r="AV69">
            <v>43373</v>
          </cell>
          <cell r="AW69">
            <v>45199</v>
          </cell>
          <cell r="AX69">
            <v>0</v>
          </cell>
          <cell r="AY69">
            <v>0</v>
          </cell>
        </row>
        <row r="70">
          <cell r="B70">
            <v>65</v>
          </cell>
          <cell r="C70">
            <v>5</v>
          </cell>
          <cell r="D70" t="str">
            <v>CEMHS</v>
          </cell>
          <cell r="E70" t="str">
            <v>CANCAFE COMERCIO LTDA.</v>
          </cell>
          <cell r="F70" t="str">
            <v>Tower 4</v>
          </cell>
          <cell r="G70" t="str">
            <v>StoreS LJ102D/E</v>
          </cell>
          <cell r="H70">
            <v>56.35</v>
          </cell>
          <cell r="I70">
            <v>2</v>
          </cell>
          <cell r="J70">
            <v>90</v>
          </cell>
          <cell r="K70">
            <v>5600</v>
          </cell>
          <cell r="L70">
            <v>5939.75</v>
          </cell>
          <cell r="M70">
            <v>99.378881987577643</v>
          </cell>
          <cell r="N70">
            <v>105.34161490683231</v>
          </cell>
          <cell r="O70">
            <v>0</v>
          </cell>
          <cell r="P70">
            <v>0</v>
          </cell>
          <cell r="Q70">
            <v>6519.94</v>
          </cell>
          <cell r="R70">
            <v>25</v>
          </cell>
          <cell r="S70" t="str">
            <v>IGP-M</v>
          </cell>
          <cell r="T70" t="str">
            <v>May</v>
          </cell>
          <cell r="U70">
            <v>5</v>
          </cell>
          <cell r="V70">
            <v>41518</v>
          </cell>
          <cell r="W70">
            <v>41547</v>
          </cell>
          <cell r="X70">
            <v>43343</v>
          </cell>
          <cell r="Y70">
            <v>43343</v>
          </cell>
          <cell r="Z70">
            <v>2018</v>
          </cell>
          <cell r="AA70">
            <v>42643</v>
          </cell>
          <cell r="AB70">
            <v>0.1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6</v>
          </cell>
          <cell r="AI70">
            <v>0</v>
          </cell>
          <cell r="AJ70">
            <v>60</v>
          </cell>
          <cell r="AK70">
            <v>0</v>
          </cell>
          <cell r="AL70">
            <v>0.75</v>
          </cell>
          <cell r="AM70">
            <v>6</v>
          </cell>
          <cell r="AN70">
            <v>0</v>
          </cell>
          <cell r="AO70">
            <v>0</v>
          </cell>
          <cell r="AP70">
            <v>1.5</v>
          </cell>
          <cell r="AQ70">
            <v>2</v>
          </cell>
          <cell r="AR70">
            <v>0</v>
          </cell>
          <cell r="AS70">
            <v>0.375</v>
          </cell>
          <cell r="AT70">
            <v>43373</v>
          </cell>
          <cell r="AU70">
            <v>43404</v>
          </cell>
          <cell r="AV70">
            <v>43434</v>
          </cell>
          <cell r="AW70">
            <v>45260</v>
          </cell>
          <cell r="AX70">
            <v>0</v>
          </cell>
          <cell r="AY70">
            <v>0</v>
          </cell>
        </row>
        <row r="71">
          <cell r="B71">
            <v>66</v>
          </cell>
          <cell r="C71">
            <v>5</v>
          </cell>
          <cell r="D71" t="str">
            <v>CEMHS</v>
          </cell>
          <cell r="E71" t="str">
            <v>CAFE 0 BAR SPICY SuiteDS LTDA0ME</v>
          </cell>
          <cell r="F71" t="str">
            <v>Tower 4</v>
          </cell>
          <cell r="G71" t="str">
            <v>Store 103E</v>
          </cell>
          <cell r="H71">
            <v>25.96</v>
          </cell>
          <cell r="I71">
            <v>0</v>
          </cell>
          <cell r="J71">
            <v>90</v>
          </cell>
          <cell r="K71">
            <v>3045.43</v>
          </cell>
          <cell r="L71">
            <v>3262.85</v>
          </cell>
          <cell r="M71">
            <v>117.31240369799691</v>
          </cell>
          <cell r="N71">
            <v>124.35114791987674</v>
          </cell>
          <cell r="O71">
            <v>0</v>
          </cell>
          <cell r="P71">
            <v>0</v>
          </cell>
          <cell r="Q71">
            <v>3259.97</v>
          </cell>
          <cell r="R71">
            <v>25</v>
          </cell>
          <cell r="S71" t="str">
            <v>IGP-M</v>
          </cell>
          <cell r="T71" t="str">
            <v>May</v>
          </cell>
          <cell r="U71">
            <v>5</v>
          </cell>
          <cell r="V71">
            <v>39022</v>
          </cell>
          <cell r="W71">
            <v>39051</v>
          </cell>
          <cell r="X71">
            <v>42491</v>
          </cell>
          <cell r="Y71">
            <v>42521</v>
          </cell>
          <cell r="Z71">
            <v>2016</v>
          </cell>
          <cell r="AA71">
            <v>41943</v>
          </cell>
          <cell r="AB71">
            <v>0.1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6</v>
          </cell>
          <cell r="AI71">
            <v>0</v>
          </cell>
          <cell r="AJ71">
            <v>60</v>
          </cell>
          <cell r="AK71">
            <v>0</v>
          </cell>
          <cell r="AL71">
            <v>0.75</v>
          </cell>
          <cell r="AM71">
            <v>6</v>
          </cell>
          <cell r="AN71">
            <v>0</v>
          </cell>
          <cell r="AO71">
            <v>0</v>
          </cell>
          <cell r="AP71">
            <v>1.5</v>
          </cell>
          <cell r="AQ71">
            <v>2</v>
          </cell>
          <cell r="AR71">
            <v>0</v>
          </cell>
          <cell r="AS71">
            <v>0.375</v>
          </cell>
          <cell r="AT71">
            <v>42551</v>
          </cell>
          <cell r="AU71">
            <v>42582</v>
          </cell>
          <cell r="AV71">
            <v>42613</v>
          </cell>
          <cell r="AW71">
            <v>44439</v>
          </cell>
          <cell r="AX71">
            <v>0</v>
          </cell>
          <cell r="AY71">
            <v>0</v>
          </cell>
        </row>
        <row r="72">
          <cell r="B72">
            <v>67</v>
          </cell>
          <cell r="C72">
            <v>5</v>
          </cell>
          <cell r="D72" t="str">
            <v>CEMHS</v>
          </cell>
          <cell r="E72" t="str">
            <v>CANTINHO DO CAFE COMERCIO LTDA</v>
          </cell>
          <cell r="F72" t="str">
            <v>Tower 4</v>
          </cell>
          <cell r="G72" t="str">
            <v>Store 104D</v>
          </cell>
          <cell r="H72">
            <v>32.93</v>
          </cell>
          <cell r="I72">
            <v>2</v>
          </cell>
          <cell r="J72">
            <v>90</v>
          </cell>
          <cell r="K72">
            <v>3241.47</v>
          </cell>
          <cell r="L72">
            <v>3447.1</v>
          </cell>
          <cell r="M72">
            <v>98.435165502581228</v>
          </cell>
          <cell r="N72">
            <v>104.34127543273611</v>
          </cell>
          <cell r="O72">
            <v>0</v>
          </cell>
          <cell r="P72">
            <v>0</v>
          </cell>
          <cell r="Q72">
            <v>3219.72</v>
          </cell>
          <cell r="R72">
            <v>25</v>
          </cell>
          <cell r="S72" t="str">
            <v>IGP-M</v>
          </cell>
          <cell r="T72" t="str">
            <v>June</v>
          </cell>
          <cell r="U72">
            <v>6</v>
          </cell>
          <cell r="V72">
            <v>38832</v>
          </cell>
          <cell r="W72">
            <v>38837</v>
          </cell>
          <cell r="X72">
            <v>41760</v>
          </cell>
          <cell r="Y72">
            <v>41790</v>
          </cell>
          <cell r="Z72">
            <v>2014</v>
          </cell>
          <cell r="AA72">
            <v>41790</v>
          </cell>
          <cell r="AB72">
            <v>0.1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6</v>
          </cell>
          <cell r="AI72">
            <v>0</v>
          </cell>
          <cell r="AJ72">
            <v>60</v>
          </cell>
          <cell r="AK72">
            <v>0</v>
          </cell>
          <cell r="AL72">
            <v>0.75</v>
          </cell>
          <cell r="AM72">
            <v>6</v>
          </cell>
          <cell r="AN72">
            <v>0</v>
          </cell>
          <cell r="AO72">
            <v>0</v>
          </cell>
          <cell r="AP72">
            <v>1.5</v>
          </cell>
          <cell r="AQ72">
            <v>2</v>
          </cell>
          <cell r="AR72">
            <v>0</v>
          </cell>
          <cell r="AS72">
            <v>0.375</v>
          </cell>
          <cell r="AT72">
            <v>42035</v>
          </cell>
          <cell r="AU72">
            <v>42063</v>
          </cell>
          <cell r="AV72">
            <v>42094</v>
          </cell>
          <cell r="AW72">
            <v>43921</v>
          </cell>
          <cell r="AX72">
            <v>0</v>
          </cell>
          <cell r="AY72">
            <v>0</v>
          </cell>
        </row>
        <row r="73">
          <cell r="B73">
            <v>68</v>
          </cell>
          <cell r="C73">
            <v>5</v>
          </cell>
          <cell r="D73" t="str">
            <v>CEMHS</v>
          </cell>
          <cell r="E73" t="str">
            <v>YAN DAMASCO ACCARINO</v>
          </cell>
          <cell r="F73" t="str">
            <v>Tower 4</v>
          </cell>
          <cell r="G73" t="str">
            <v>Stores 103A/B e 104A</v>
          </cell>
          <cell r="H73">
            <v>88.81</v>
          </cell>
          <cell r="I73">
            <v>0</v>
          </cell>
          <cell r="J73">
            <v>90</v>
          </cell>
          <cell r="K73">
            <v>9383.74</v>
          </cell>
          <cell r="L73">
            <v>9576.77</v>
          </cell>
          <cell r="M73">
            <v>105.6608490034906</v>
          </cell>
          <cell r="N73">
            <v>105.6608490034906</v>
          </cell>
          <cell r="O73">
            <v>0</v>
          </cell>
          <cell r="P73">
            <v>0</v>
          </cell>
          <cell r="Q73">
            <v>9739.7300000000014</v>
          </cell>
          <cell r="R73">
            <v>25</v>
          </cell>
          <cell r="S73" t="str">
            <v>IGP-M</v>
          </cell>
          <cell r="T73" t="str">
            <v>February</v>
          </cell>
          <cell r="U73">
            <v>2</v>
          </cell>
          <cell r="V73">
            <v>39630</v>
          </cell>
          <cell r="W73">
            <v>39660</v>
          </cell>
          <cell r="X73">
            <v>43132</v>
          </cell>
          <cell r="Y73">
            <v>43159</v>
          </cell>
          <cell r="Z73">
            <v>2018</v>
          </cell>
          <cell r="AA73">
            <v>42582</v>
          </cell>
          <cell r="AB73">
            <v>0.1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6</v>
          </cell>
          <cell r="AI73">
            <v>0</v>
          </cell>
          <cell r="AJ73">
            <v>60</v>
          </cell>
          <cell r="AK73">
            <v>0</v>
          </cell>
          <cell r="AL73">
            <v>0.75</v>
          </cell>
          <cell r="AM73">
            <v>6</v>
          </cell>
          <cell r="AN73">
            <v>0</v>
          </cell>
          <cell r="AO73">
            <v>0</v>
          </cell>
          <cell r="AP73">
            <v>1.5</v>
          </cell>
          <cell r="AQ73">
            <v>2</v>
          </cell>
          <cell r="AR73">
            <v>0</v>
          </cell>
          <cell r="AS73">
            <v>0.375</v>
          </cell>
          <cell r="AT73">
            <v>43190</v>
          </cell>
          <cell r="AU73">
            <v>43220</v>
          </cell>
          <cell r="AV73">
            <v>43251</v>
          </cell>
          <cell r="AW73">
            <v>45077</v>
          </cell>
          <cell r="AX73">
            <v>0</v>
          </cell>
          <cell r="AY73">
            <v>0</v>
          </cell>
        </row>
        <row r="74">
          <cell r="B74">
            <v>69</v>
          </cell>
          <cell r="C74">
            <v>5</v>
          </cell>
          <cell r="D74" t="str">
            <v>CEMHS</v>
          </cell>
          <cell r="E74" t="str">
            <v>URSULA CONDE VILLAR SCHNEIDER</v>
          </cell>
          <cell r="F74" t="str">
            <v>Tower 4</v>
          </cell>
          <cell r="G74" t="str">
            <v>Store 104B</v>
          </cell>
          <cell r="H74">
            <v>32.97</v>
          </cell>
          <cell r="I74">
            <v>2</v>
          </cell>
          <cell r="J74">
            <v>90</v>
          </cell>
          <cell r="K74">
            <v>3266.41</v>
          </cell>
          <cell r="L74">
            <v>3408.42</v>
          </cell>
          <cell r="M74">
            <v>99.072186836518043</v>
          </cell>
          <cell r="N74">
            <v>105.01651804670914</v>
          </cell>
          <cell r="O74">
            <v>0</v>
          </cell>
          <cell r="P74">
            <v>0</v>
          </cell>
          <cell r="Q74">
            <v>3219.72</v>
          </cell>
          <cell r="R74">
            <v>25</v>
          </cell>
          <cell r="S74" t="str">
            <v>IGP-M</v>
          </cell>
          <cell r="T74" t="str">
            <v>October</v>
          </cell>
          <cell r="U74">
            <v>10</v>
          </cell>
          <cell r="V74">
            <v>38565</v>
          </cell>
          <cell r="W74">
            <v>38595</v>
          </cell>
          <cell r="X74">
            <v>41912</v>
          </cell>
          <cell r="Y74">
            <v>41912</v>
          </cell>
          <cell r="Z74">
            <v>2014</v>
          </cell>
          <cell r="AA74">
            <v>41912</v>
          </cell>
          <cell r="AB74">
            <v>0.1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6</v>
          </cell>
          <cell r="AI74">
            <v>0</v>
          </cell>
          <cell r="AJ74">
            <v>60</v>
          </cell>
          <cell r="AK74">
            <v>0</v>
          </cell>
          <cell r="AL74">
            <v>0.75</v>
          </cell>
          <cell r="AM74">
            <v>6</v>
          </cell>
          <cell r="AN74">
            <v>0</v>
          </cell>
          <cell r="AO74">
            <v>0</v>
          </cell>
          <cell r="AP74">
            <v>1.5</v>
          </cell>
          <cell r="AQ74">
            <v>2</v>
          </cell>
          <cell r="AR74">
            <v>0</v>
          </cell>
          <cell r="AS74">
            <v>0.375</v>
          </cell>
          <cell r="AT74">
            <v>42035</v>
          </cell>
          <cell r="AU74">
            <v>42063</v>
          </cell>
          <cell r="AV74">
            <v>42094</v>
          </cell>
          <cell r="AW74">
            <v>43921</v>
          </cell>
          <cell r="AX74">
            <v>0</v>
          </cell>
          <cell r="AY74">
            <v>0</v>
          </cell>
        </row>
        <row r="75">
          <cell r="B75">
            <v>70</v>
          </cell>
          <cell r="C75">
            <v>5</v>
          </cell>
          <cell r="D75" t="str">
            <v>CEMHS</v>
          </cell>
          <cell r="E75" t="str">
            <v xml:space="preserve">YAN DAMASCO ACCARINO </v>
          </cell>
          <cell r="F75" t="str">
            <v>Tower 4</v>
          </cell>
          <cell r="G75" t="str">
            <v>StoreS LJ104C/E</v>
          </cell>
          <cell r="H75">
            <v>64.009999999999991</v>
          </cell>
          <cell r="I75">
            <v>2</v>
          </cell>
          <cell r="J75">
            <v>90</v>
          </cell>
          <cell r="K75">
            <v>6592.78</v>
          </cell>
          <cell r="L75">
            <v>6702.64</v>
          </cell>
          <cell r="M75">
            <v>102.99609436025622</v>
          </cell>
          <cell r="N75">
            <v>102.99609436025622</v>
          </cell>
          <cell r="O75">
            <v>0</v>
          </cell>
          <cell r="P75">
            <v>0</v>
          </cell>
          <cell r="Q75">
            <v>6439.5099999999993</v>
          </cell>
          <cell r="R75">
            <v>25</v>
          </cell>
          <cell r="S75" t="str">
            <v>IGP-M</v>
          </cell>
          <cell r="T75" t="str">
            <v>March</v>
          </cell>
          <cell r="U75">
            <v>3</v>
          </cell>
          <cell r="V75">
            <v>38425</v>
          </cell>
          <cell r="W75">
            <v>38442</v>
          </cell>
          <cell r="X75">
            <v>42767</v>
          </cell>
          <cell r="Y75">
            <v>42794</v>
          </cell>
          <cell r="Z75">
            <v>2017</v>
          </cell>
          <cell r="AA75">
            <v>42794</v>
          </cell>
          <cell r="AB75">
            <v>0.1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6</v>
          </cell>
          <cell r="AI75">
            <v>0</v>
          </cell>
          <cell r="AJ75">
            <v>60</v>
          </cell>
          <cell r="AK75">
            <v>0</v>
          </cell>
          <cell r="AL75">
            <v>0.75</v>
          </cell>
          <cell r="AM75">
            <v>6</v>
          </cell>
          <cell r="AN75">
            <v>0</v>
          </cell>
          <cell r="AO75">
            <v>0</v>
          </cell>
          <cell r="AP75">
            <v>1.5</v>
          </cell>
          <cell r="AQ75">
            <v>2</v>
          </cell>
          <cell r="AR75">
            <v>0</v>
          </cell>
          <cell r="AS75">
            <v>0.375</v>
          </cell>
          <cell r="AT75">
            <v>42825</v>
          </cell>
          <cell r="AU75">
            <v>42855</v>
          </cell>
          <cell r="AV75">
            <v>42886</v>
          </cell>
          <cell r="AW75">
            <v>44712</v>
          </cell>
          <cell r="AX75">
            <v>0</v>
          </cell>
          <cell r="AY75">
            <v>0</v>
          </cell>
        </row>
        <row r="76">
          <cell r="B76">
            <v>71</v>
          </cell>
          <cell r="C76">
            <v>5</v>
          </cell>
          <cell r="D76" t="str">
            <v>CEMHS</v>
          </cell>
          <cell r="E76" t="str">
            <v>RENATO ACCARINO</v>
          </cell>
          <cell r="F76" t="str">
            <v>Tower 4</v>
          </cell>
          <cell r="G76" t="str">
            <v>StoreS 103C/D e 104F</v>
          </cell>
          <cell r="H76">
            <v>81.55</v>
          </cell>
          <cell r="I76">
            <v>0</v>
          </cell>
          <cell r="J76">
            <v>90</v>
          </cell>
          <cell r="K76">
            <v>8500</v>
          </cell>
          <cell r="L76">
            <v>9039.2199999999993</v>
          </cell>
          <cell r="M76">
            <v>104.23053341508277</v>
          </cell>
          <cell r="N76">
            <v>110.48436541998775</v>
          </cell>
          <cell r="O76">
            <v>0</v>
          </cell>
          <cell r="P76">
            <v>0</v>
          </cell>
          <cell r="Q76">
            <v>9739.7300000000014</v>
          </cell>
          <cell r="R76">
            <v>25</v>
          </cell>
          <cell r="S76" t="str">
            <v>IGP-M</v>
          </cell>
          <cell r="T76" t="str">
            <v>July</v>
          </cell>
          <cell r="U76">
            <v>7</v>
          </cell>
          <cell r="V76">
            <v>41609</v>
          </cell>
          <cell r="W76">
            <v>41639</v>
          </cell>
          <cell r="X76">
            <v>43435</v>
          </cell>
          <cell r="Y76">
            <v>43465</v>
          </cell>
          <cell r="Z76">
            <v>2018</v>
          </cell>
          <cell r="AA76">
            <v>42735</v>
          </cell>
          <cell r="AB76">
            <v>0.1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6</v>
          </cell>
          <cell r="AI76">
            <v>0</v>
          </cell>
          <cell r="AJ76">
            <v>60</v>
          </cell>
          <cell r="AK76">
            <v>0</v>
          </cell>
          <cell r="AL76">
            <v>0.75</v>
          </cell>
          <cell r="AM76">
            <v>6</v>
          </cell>
          <cell r="AN76">
            <v>0</v>
          </cell>
          <cell r="AO76">
            <v>0</v>
          </cell>
          <cell r="AP76">
            <v>1.5</v>
          </cell>
          <cell r="AQ76">
            <v>2</v>
          </cell>
          <cell r="AR76">
            <v>0</v>
          </cell>
          <cell r="AS76">
            <v>0.375</v>
          </cell>
          <cell r="AT76">
            <v>43496</v>
          </cell>
          <cell r="AU76">
            <v>43524</v>
          </cell>
          <cell r="AV76">
            <v>43555</v>
          </cell>
          <cell r="AW76">
            <v>45382</v>
          </cell>
          <cell r="AX76">
            <v>0</v>
          </cell>
          <cell r="A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103.49323799784406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Q77">
            <v>0</v>
          </cell>
          <cell r="AR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Q78">
            <v>0</v>
          </cell>
          <cell r="AR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Q79">
            <v>0</v>
          </cell>
          <cell r="AR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Q80">
            <v>0</v>
          </cell>
          <cell r="AR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Q81">
            <v>0</v>
          </cell>
          <cell r="AR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Q82">
            <v>0</v>
          </cell>
          <cell r="AR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Q83">
            <v>0</v>
          </cell>
          <cell r="AR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Q84">
            <v>0</v>
          </cell>
          <cell r="AR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Q85">
            <v>0</v>
          </cell>
          <cell r="AR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Q86">
            <v>0</v>
          </cell>
          <cell r="AR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Q87">
            <v>0</v>
          </cell>
          <cell r="AR87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Q88">
            <v>0</v>
          </cell>
          <cell r="AR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Q89">
            <v>0</v>
          </cell>
          <cell r="AR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Q90">
            <v>0</v>
          </cell>
          <cell r="AR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Q91">
            <v>0</v>
          </cell>
          <cell r="AR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Q92">
            <v>0</v>
          </cell>
          <cell r="AR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Q93">
            <v>0</v>
          </cell>
          <cell r="AR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Q94">
            <v>0</v>
          </cell>
          <cell r="AR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Q95">
            <v>0</v>
          </cell>
          <cell r="AR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Q96">
            <v>0</v>
          </cell>
          <cell r="AR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Q97">
            <v>0</v>
          </cell>
          <cell r="AR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Q98">
            <v>0</v>
          </cell>
          <cell r="AR9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&amp;E Re-lease"/>
      <sheetName val="Reimbursements"/>
      <sheetName val="Majors"/>
      <sheetName val="Leasing"/>
      <sheetName val="Reconciling SF"/>
      <sheetName val="Realogic Rent Roll"/>
      <sheetName val="MLA"/>
      <sheetName val="Future Leasing"/>
      <sheetName val="CompStak"/>
      <sheetName val="Trophy &amp; Class A"/>
      <sheetName val="Lease Comps Output"/>
      <sheetName val="Rent Discounts &amp; CAGRs"/>
      <sheetName val="Rent vs. CAGR Sensi"/>
      <sheetName val="Mkt Sq SBS"/>
      <sheetName val="Output 2"/>
      <sheetName val="Output"/>
      <sheetName val="BREA Model"/>
      <sheetName val="Closing S&amp;U"/>
      <sheetName val="Hist Cap Rate"/>
      <sheetName val="Sheet2"/>
      <sheetName val="Sales Comps"/>
      <sheetName val="Existing Loan"/>
      <sheetName val="Acq. Debt"/>
      <sheetName val="Future Funding"/>
      <sheetName val="Refi. Debt"/>
      <sheetName val="ARGUS--&gt;&gt;"/>
      <sheetName val="Argus Choose Page"/>
      <sheetName val="Base Case"/>
      <sheetName val="10-12 - $61"/>
      <sheetName val="10-12 - $59"/>
      <sheetName val="10 - 12 - $67"/>
      <sheetName val="10 - 12 - $65"/>
      <sheetName val="Former Underwriting"/>
      <sheetName val="end Argus"/>
      <sheetName val="LIB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4">
          <cell r="M34">
            <v>2021</v>
          </cell>
        </row>
        <row r="61">
          <cell r="E61">
            <v>674781</v>
          </cell>
        </row>
        <row r="267">
          <cell r="Z267">
            <v>1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Roll-Up"/>
      <sheetName val="Rollup BREA"/>
      <sheetName val="Cash Flow Retail"/>
      <sheetName val="Center Plaza NOI Split"/>
      <sheetName val="Gross Rent"/>
      <sheetName val="SF"/>
      <sheetName val="Media Studios NOI Split"/>
      <sheetName val="Center Plaza"/>
      <sheetName val="Media Studios North"/>
      <sheetName val="Santa Clara Towers"/>
      <sheetName val="Summary"/>
      <sheetName val="Media Studios Argus"/>
      <sheetName val="Base Rent"/>
      <sheetName val="Reimb"/>
      <sheetName val="Abate"/>
      <sheetName val="Step Rent"/>
      <sheetName val="BREP RR"/>
      <sheetName val="Rollover Schedule"/>
      <sheetName val="MLA"/>
      <sheetName val="Argus RR"/>
      <sheetName val="Argus CFs"/>
      <sheetName val="Mapping"/>
      <sheetName val="Libor"/>
      <sheetName val="Occupancy"/>
      <sheetName val="Cash Flows"/>
      <sheetName val="Center Plaza CF"/>
      <sheetName val="Rollover"/>
      <sheetName val="Market Rent"/>
      <sheetName val="Domain 2 &amp; 7"/>
    </sheetNames>
    <sheetDataSet>
      <sheetData sheetId="0">
        <row r="1">
          <cell r="D1">
            <v>3</v>
          </cell>
        </row>
      </sheetData>
      <sheetData sheetId="1"/>
      <sheetData sheetId="2"/>
      <sheetData sheetId="3"/>
      <sheetData sheetId="4">
        <row r="26">
          <cell r="C26">
            <v>30567</v>
          </cell>
        </row>
      </sheetData>
      <sheetData sheetId="5">
        <row r="6">
          <cell r="A6">
            <v>1</v>
          </cell>
        </row>
      </sheetData>
      <sheetData sheetId="6">
        <row r="228">
          <cell r="W228">
            <v>0.61435291264701586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9">
          <cell r="I9">
            <v>1</v>
          </cell>
        </row>
      </sheetData>
      <sheetData sheetId="18">
        <row r="10">
          <cell r="AJ10" t="str">
            <v>Office</v>
          </cell>
        </row>
      </sheetData>
      <sheetData sheetId="19">
        <row r="13">
          <cell r="A13">
            <v>1</v>
          </cell>
        </row>
      </sheetData>
      <sheetData sheetId="20">
        <row r="17">
          <cell r="A17">
            <v>1</v>
          </cell>
          <cell r="C17">
            <v>0</v>
          </cell>
          <cell r="D17" t="str">
            <v>1CenterPlaza1 (1)</v>
          </cell>
          <cell r="E17" t="str">
            <v>Roesncranz, Dana</v>
          </cell>
          <cell r="F17" t="str">
            <v>Contract</v>
          </cell>
          <cell r="G17" t="str">
            <v>220</v>
          </cell>
          <cell r="H17">
            <v>35977</v>
          </cell>
          <cell r="I17">
            <v>42521</v>
          </cell>
          <cell r="J17">
            <v>3082</v>
          </cell>
          <cell r="K17">
            <v>0</v>
          </cell>
          <cell r="L17" t="str">
            <v> 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 t="str">
            <v>Rosencranz CY11/FY11</v>
          </cell>
          <cell r="S17">
            <v>37</v>
          </cell>
          <cell r="T17">
            <v>46</v>
          </cell>
          <cell r="U17">
            <v>0.80434782608695654</v>
          </cell>
          <cell r="V17" t="str">
            <v>Reabsorb</v>
          </cell>
          <cell r="W17" t="str">
            <v>Office</v>
          </cell>
          <cell r="X17" t="str">
            <v>Dep: $15,080.00 LOC._x000D_Prkg: 1 space @ FMR + 2 additional spaces upon request.</v>
          </cell>
        </row>
        <row r="18">
          <cell r="A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A19">
            <v>2</v>
          </cell>
          <cell r="C19">
            <v>0</v>
          </cell>
          <cell r="D19" t="str">
            <v>1CenterPlaza1 (1)</v>
          </cell>
          <cell r="E19" t="str">
            <v>STG - Rosencranz, Dana</v>
          </cell>
          <cell r="F19" t="str">
            <v>Contract</v>
          </cell>
          <cell r="G19" t="str">
            <v>STR02</v>
          </cell>
          <cell r="H19">
            <v>38108</v>
          </cell>
          <cell r="I19">
            <v>42582</v>
          </cell>
          <cell r="J19">
            <v>275</v>
          </cell>
          <cell r="K19">
            <v>0</v>
          </cell>
          <cell r="L19" t="str">
            <v> 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 t="str">
            <v>None</v>
          </cell>
          <cell r="S19">
            <v>12.68</v>
          </cell>
          <cell r="T19">
            <v>10</v>
          </cell>
          <cell r="U19">
            <v>1.268</v>
          </cell>
          <cell r="V19" t="str">
            <v>Market</v>
          </cell>
          <cell r="W19" t="str">
            <v>Storage</v>
          </cell>
          <cell r="X19">
            <v>0</v>
          </cell>
        </row>
        <row r="20">
          <cell r="A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</row>
        <row r="21">
          <cell r="A21">
            <v>3</v>
          </cell>
          <cell r="C21">
            <v>0</v>
          </cell>
          <cell r="D21" t="str">
            <v>1CenterPlaza1 (1)</v>
          </cell>
          <cell r="E21" t="str">
            <v>STG - Rosencranz, Dana</v>
          </cell>
          <cell r="F21" t="str">
            <v>Contract</v>
          </cell>
          <cell r="G21" t="str">
            <v>STR06</v>
          </cell>
          <cell r="H21">
            <v>37926</v>
          </cell>
          <cell r="I21">
            <v>42582</v>
          </cell>
          <cell r="J21">
            <v>260</v>
          </cell>
          <cell r="K21">
            <v>0</v>
          </cell>
          <cell r="L21" t="str">
            <v> 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 t="str">
            <v>None</v>
          </cell>
          <cell r="S21">
            <v>12.71</v>
          </cell>
          <cell r="T21">
            <v>10</v>
          </cell>
          <cell r="U21">
            <v>1.2710000000000001</v>
          </cell>
          <cell r="V21" t="str">
            <v>Market</v>
          </cell>
          <cell r="W21" t="str">
            <v>Storage</v>
          </cell>
          <cell r="X21">
            <v>0</v>
          </cell>
        </row>
        <row r="22">
          <cell r="A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A23">
            <v>4</v>
          </cell>
          <cell r="C23">
            <v>0</v>
          </cell>
          <cell r="D23" t="str">
            <v>1CenterPlaza1 (1)</v>
          </cell>
          <cell r="E23" t="str">
            <v>GTP Towers 1, LLC</v>
          </cell>
          <cell r="F23" t="str">
            <v>Contract</v>
          </cell>
          <cell r="G23" t="str">
            <v>TEL01</v>
          </cell>
          <cell r="H23">
            <v>39661</v>
          </cell>
          <cell r="I23">
            <v>42582</v>
          </cell>
          <cell r="J23">
            <v>1</v>
          </cell>
          <cell r="K23">
            <v>0</v>
          </cell>
          <cell r="L23" t="str">
            <v> 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 t="str">
            <v>None</v>
          </cell>
          <cell r="S23">
            <v>0</v>
          </cell>
          <cell r="T23">
            <v>0</v>
          </cell>
          <cell r="U23">
            <v>0</v>
          </cell>
          <cell r="V23" t="str">
            <v>Other</v>
          </cell>
          <cell r="W23" t="str">
            <v>Blank</v>
          </cell>
          <cell r="X23">
            <v>0</v>
          </cell>
        </row>
        <row r="24">
          <cell r="A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</row>
        <row r="25">
          <cell r="A25">
            <v>5</v>
          </cell>
          <cell r="C25">
            <v>0</v>
          </cell>
          <cell r="D25" t="str">
            <v>1CenterPlaza1 (1)</v>
          </cell>
          <cell r="E25" t="str">
            <v>American Arbitration Assoc.</v>
          </cell>
          <cell r="F25" t="str">
            <v>Contract</v>
          </cell>
          <cell r="G25" t="str">
            <v>300</v>
          </cell>
          <cell r="H25">
            <v>38930</v>
          </cell>
          <cell r="I25">
            <v>42613</v>
          </cell>
          <cell r="J25">
            <v>6868</v>
          </cell>
          <cell r="K25">
            <v>0</v>
          </cell>
          <cell r="L25" t="str">
            <v> 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 t="str">
            <v>Arbitration CY06/FY07</v>
          </cell>
          <cell r="S25">
            <v>31</v>
          </cell>
          <cell r="T25">
            <v>46</v>
          </cell>
          <cell r="U25">
            <v>0.67391304347826086</v>
          </cell>
          <cell r="V25" t="str">
            <v>Market</v>
          </cell>
          <cell r="W25" t="str">
            <v>Office</v>
          </cell>
          <cell r="X25" t="str">
            <v>Ren: 1-5yr option w/ 12-15mos notice @ FMR._x000D_Dep: $85,820.00._x000D_Prkg: 3 spaces @ $425/mo.</v>
          </cell>
        </row>
        <row r="26">
          <cell r="A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A27">
            <v>6</v>
          </cell>
          <cell r="C27">
            <v>0</v>
          </cell>
          <cell r="D27" t="str">
            <v>1CenterPlaza1 (1)</v>
          </cell>
          <cell r="E27" t="str">
            <v>GSA (FBI)</v>
          </cell>
          <cell r="F27" t="str">
            <v>Contract</v>
          </cell>
          <cell r="G27" t="str">
            <v>400</v>
          </cell>
          <cell r="H27">
            <v>34001</v>
          </cell>
          <cell r="I27">
            <v>42674</v>
          </cell>
          <cell r="J27">
            <v>27835</v>
          </cell>
          <cell r="K27">
            <v>0</v>
          </cell>
          <cell r="L27" t="str">
            <v> 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 t="str">
            <v>GSA CAM Esc.</v>
          </cell>
          <cell r="S27">
            <v>63.08</v>
          </cell>
          <cell r="T27">
            <v>46</v>
          </cell>
          <cell r="U27">
            <v>1.3713043478260869</v>
          </cell>
          <cell r="V27" t="str">
            <v>Vacate</v>
          </cell>
          <cell r="W27" t="str">
            <v>FBI Office</v>
          </cell>
          <cell r="X27" t="str">
            <v>Term: Option to terminate with 180 days notice._x000D_Reimb: CAM charges are $978,861.04 ($9.98/sf) as of February 2013 and are subject to annual CPI increases._x000D_Prkg: 125 secured spaces + 5 reserved spaces @ $475/mo.</v>
          </cell>
        </row>
        <row r="28">
          <cell r="A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A29">
            <v>7</v>
          </cell>
          <cell r="C29">
            <v>0</v>
          </cell>
          <cell r="D29" t="str">
            <v>1CenterPlaza1 (1)</v>
          </cell>
          <cell r="E29" t="str">
            <v>GSA (FBI)</v>
          </cell>
          <cell r="F29" t="str">
            <v>Contract</v>
          </cell>
          <cell r="G29" t="str">
            <v>500</v>
          </cell>
          <cell r="H29">
            <v>34001</v>
          </cell>
          <cell r="I29">
            <v>42674</v>
          </cell>
          <cell r="J29">
            <v>28175</v>
          </cell>
          <cell r="K29">
            <v>0</v>
          </cell>
          <cell r="L29" t="str">
            <v> 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 t="str">
            <v>GSA CAM Esc.</v>
          </cell>
          <cell r="S29">
            <v>63.08</v>
          </cell>
          <cell r="T29">
            <v>46</v>
          </cell>
          <cell r="U29">
            <v>1.3713043478260869</v>
          </cell>
          <cell r="V29" t="str">
            <v>Vacate</v>
          </cell>
          <cell r="W29" t="str">
            <v>FBI Office</v>
          </cell>
          <cell r="X29" t="str">
            <v>Term: Option to terminate with 180 days notice._x000D_Reimb: CAM charges are $978,861.04 ($9.98/sf) as of February 2013 and are subject to annual CPI increases._x000D_Prkg: 125 secured spaces + 5 reserved spaces @ $475/mo.</v>
          </cell>
        </row>
        <row r="30">
          <cell r="A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</row>
        <row r="31">
          <cell r="A31">
            <v>8</v>
          </cell>
          <cell r="C31">
            <v>0</v>
          </cell>
          <cell r="D31" t="str">
            <v>1CenterPlaza1 (1)</v>
          </cell>
          <cell r="E31" t="str">
            <v>GSA (FBI)</v>
          </cell>
          <cell r="F31" t="str">
            <v>Contract</v>
          </cell>
          <cell r="G31" t="str">
            <v>600</v>
          </cell>
          <cell r="H31">
            <v>34001</v>
          </cell>
          <cell r="I31">
            <v>42674</v>
          </cell>
          <cell r="J31">
            <v>28175</v>
          </cell>
          <cell r="K31">
            <v>0</v>
          </cell>
          <cell r="L31" t="str">
            <v> 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 t="str">
            <v>GSA CAM Esc.</v>
          </cell>
          <cell r="S31">
            <v>63.08</v>
          </cell>
          <cell r="T31">
            <v>46</v>
          </cell>
          <cell r="U31">
            <v>1.3713043478260869</v>
          </cell>
          <cell r="V31" t="str">
            <v>Vacate</v>
          </cell>
          <cell r="W31" t="str">
            <v>FBI Office</v>
          </cell>
          <cell r="X31" t="str">
            <v>Term: Option to terminate with 180 days notice._x000D_Reimb: CAM charges are $978,861.04 ($9.98/sf) as of February 2013 and are subject to annual CPI increases._x000D_Prkg: 125 secured spaces + 5 reserved spaces @ $475/mo.</v>
          </cell>
        </row>
        <row r="32">
          <cell r="A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</row>
        <row r="33">
          <cell r="A33">
            <v>9</v>
          </cell>
          <cell r="C33">
            <v>0</v>
          </cell>
          <cell r="D33" t="str">
            <v>1CenterPlaza1 (1)</v>
          </cell>
          <cell r="E33" t="str">
            <v>GSA (FBI)</v>
          </cell>
          <cell r="F33" t="str">
            <v>Contract</v>
          </cell>
          <cell r="G33" t="str">
            <v>700</v>
          </cell>
          <cell r="H33">
            <v>34001</v>
          </cell>
          <cell r="I33">
            <v>42674</v>
          </cell>
          <cell r="J33">
            <v>28175</v>
          </cell>
          <cell r="K33">
            <v>0</v>
          </cell>
          <cell r="L33" t="str">
            <v> 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str">
            <v>GSA CAM Esc.</v>
          </cell>
          <cell r="S33">
            <v>63.08</v>
          </cell>
          <cell r="T33">
            <v>46</v>
          </cell>
          <cell r="U33">
            <v>1.3713043478260869</v>
          </cell>
          <cell r="V33" t="str">
            <v>Vacate</v>
          </cell>
          <cell r="W33" t="str">
            <v>FBI Office</v>
          </cell>
          <cell r="X33" t="str">
            <v>Term: Option to terminate with 180 days notice._x000D_Reimb: CAM charges are $978,861.04 ($9.98/sf) as of February 2013 and are subject to annual CPI increases._x000D_Prkg: 125 secured spaces + 5 reserved spaces @ $475/mo.</v>
          </cell>
        </row>
        <row r="34">
          <cell r="A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A35">
            <v>10</v>
          </cell>
          <cell r="C35">
            <v>0</v>
          </cell>
          <cell r="D35" t="str">
            <v>1CenterPlaza1 (1)</v>
          </cell>
          <cell r="E35" t="str">
            <v>GSA (FBI)</v>
          </cell>
          <cell r="F35" t="str">
            <v>Contract</v>
          </cell>
          <cell r="G35" t="str">
            <v>800</v>
          </cell>
          <cell r="H35">
            <v>34001</v>
          </cell>
          <cell r="I35">
            <v>42674</v>
          </cell>
          <cell r="J35">
            <v>23434</v>
          </cell>
          <cell r="K35">
            <v>0</v>
          </cell>
          <cell r="L35" t="str">
            <v> 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 t="str">
            <v>GSA CAM Esc.</v>
          </cell>
          <cell r="S35">
            <v>63.08</v>
          </cell>
          <cell r="T35">
            <v>46</v>
          </cell>
          <cell r="U35">
            <v>1.3713043478260869</v>
          </cell>
          <cell r="V35" t="str">
            <v>Vacate</v>
          </cell>
          <cell r="W35" t="str">
            <v>FBI Office</v>
          </cell>
          <cell r="X35" t="str">
            <v>Term: Option to terminate with 180 days notice._x000D_Reimb: CAM charges are $978,861.04 ($9.98/sf) as of February 2013 and are subject to annual CPI increases._x000D_Prkg: 125 secured spaces + 5 reserved spaces @ $475/mo.</v>
          </cell>
        </row>
        <row r="36">
          <cell r="A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</row>
        <row r="37">
          <cell r="A37">
            <v>11</v>
          </cell>
          <cell r="C37">
            <v>0</v>
          </cell>
          <cell r="D37" t="str">
            <v>1CenterPlaza1 (1)</v>
          </cell>
          <cell r="E37" t="str">
            <v>STG - GSA (FBI)</v>
          </cell>
          <cell r="F37" t="str">
            <v>Contract</v>
          </cell>
          <cell r="G37" t="str">
            <v>STR10</v>
          </cell>
          <cell r="H37">
            <v>34516</v>
          </cell>
          <cell r="I37">
            <v>42674</v>
          </cell>
          <cell r="J37">
            <v>93</v>
          </cell>
          <cell r="K37">
            <v>0</v>
          </cell>
          <cell r="L37" t="str">
            <v> 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 t="str">
            <v>None</v>
          </cell>
          <cell r="S37">
            <v>26.21</v>
          </cell>
          <cell r="T37">
            <v>10</v>
          </cell>
          <cell r="U37">
            <v>2.621</v>
          </cell>
          <cell r="V37" t="str">
            <v>Vacate</v>
          </cell>
          <cell r="W37" t="str">
            <v>Storage</v>
          </cell>
          <cell r="X37" t="str">
            <v>Encompasses 304 SF storage, 216 SF shredder &amp; 312 SF penthouse (832 SF total).  Annual rent is $12,747.86 ($15.32/SF).  Shredder and penthouse SF were eliminated from rentable area due to remeasurement; the associated SF is not reflected in this model.  Penthouse is located in 2CP, but is tied to the 1CP lease; rent is therefore carried at 1CP.</v>
          </cell>
        </row>
        <row r="38">
          <cell r="A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</row>
        <row r="39">
          <cell r="A39">
            <v>12</v>
          </cell>
          <cell r="C39">
            <v>0</v>
          </cell>
          <cell r="D39" t="str">
            <v>1CenterPlaza1 (1)</v>
          </cell>
          <cell r="E39" t="str">
            <v>Waystack, Edward W.</v>
          </cell>
          <cell r="F39" t="str">
            <v>Contract</v>
          </cell>
          <cell r="G39" t="str">
            <v>310</v>
          </cell>
          <cell r="H39">
            <v>38565</v>
          </cell>
          <cell r="I39">
            <v>42735</v>
          </cell>
          <cell r="J39">
            <v>4969</v>
          </cell>
          <cell r="K39">
            <v>0</v>
          </cell>
          <cell r="L39" t="str">
            <v> 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 t="str">
            <v>Waystack CY11/FY12</v>
          </cell>
          <cell r="S39">
            <v>44</v>
          </cell>
          <cell r="T39">
            <v>46</v>
          </cell>
          <cell r="U39">
            <v>0.95652173913043481</v>
          </cell>
          <cell r="V39" t="str">
            <v>Market</v>
          </cell>
          <cell r="W39" t="str">
            <v>Office</v>
          </cell>
          <cell r="X39" t="str">
            <v>Dep: None; $70,000 deposit triggered in the event certain financial covenants are not met._x000D_Gtor: Edward W. Waystack._x000D_Prkg: 3 spaces @ FMR.</v>
          </cell>
        </row>
        <row r="40">
          <cell r="A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</row>
        <row r="41">
          <cell r="A41">
            <v>13</v>
          </cell>
          <cell r="C41">
            <v>0</v>
          </cell>
          <cell r="D41" t="str">
            <v>1CenterPlaza1 (1)</v>
          </cell>
          <cell r="E41" t="str">
            <v>CEDAC</v>
          </cell>
          <cell r="F41" t="str">
            <v>Contract</v>
          </cell>
          <cell r="G41" t="str">
            <v>330</v>
          </cell>
          <cell r="H41">
            <v>39934</v>
          </cell>
          <cell r="I41">
            <v>42735</v>
          </cell>
          <cell r="J41">
            <v>3119</v>
          </cell>
          <cell r="K41">
            <v>0</v>
          </cell>
          <cell r="L41" t="str">
            <v> 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>CEDAC CY09/FY10 - 330</v>
          </cell>
          <cell r="S41">
            <v>46</v>
          </cell>
          <cell r="T41">
            <v>46</v>
          </cell>
          <cell r="U41">
            <v>1</v>
          </cell>
          <cell r="V41" t="str">
            <v>Market</v>
          </cell>
          <cell r="W41" t="str">
            <v>Office</v>
          </cell>
          <cell r="X41" t="str">
            <v>Ren: 1-5yr option w/ 12-15mos notice @ FMR._x000D_Dep: $84,615.08 LOC._x000D_Prkg: 3 unreserved spaces @ $425/mo + 2 unreserved spaces @ $525/mo.</v>
          </cell>
        </row>
        <row r="42">
          <cell r="A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</row>
        <row r="43">
          <cell r="A43">
            <v>14</v>
          </cell>
          <cell r="C43">
            <v>0</v>
          </cell>
          <cell r="D43" t="str">
            <v>1CenterPlaza1 (1)</v>
          </cell>
          <cell r="E43" t="str">
            <v>CEDAC</v>
          </cell>
          <cell r="F43" t="str">
            <v>Contract</v>
          </cell>
          <cell r="G43" t="str">
            <v>350</v>
          </cell>
          <cell r="H43">
            <v>39022</v>
          </cell>
          <cell r="I43">
            <v>42735</v>
          </cell>
          <cell r="J43">
            <v>7962</v>
          </cell>
          <cell r="K43">
            <v>0</v>
          </cell>
          <cell r="L43" t="str">
            <v> 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>CEDAC CY06/FY07 - 350</v>
          </cell>
          <cell r="S43">
            <v>32</v>
          </cell>
          <cell r="T43">
            <v>46</v>
          </cell>
          <cell r="U43">
            <v>0.69565217391304346</v>
          </cell>
          <cell r="V43" t="str">
            <v>Market</v>
          </cell>
          <cell r="W43" t="str">
            <v>Office</v>
          </cell>
          <cell r="X43" t="str">
            <v>Ren: 1-5yr option w/ 12-15mos notice @ FMR._x000D_Dep: $84,615.08 LOC._x000D_Prkg: 3 unreserved spaces @ $425/mo + 2 unreserved spaces @ $525/mo.</v>
          </cell>
        </row>
        <row r="44">
          <cell r="A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</row>
        <row r="45">
          <cell r="A45">
            <v>15</v>
          </cell>
          <cell r="C45">
            <v>0</v>
          </cell>
          <cell r="D45" t="str">
            <v>1CenterPlaza1 (1)</v>
          </cell>
          <cell r="E45" t="str">
            <v>GTP Towers 1, LLC</v>
          </cell>
          <cell r="F45" t="str">
            <v>Contract</v>
          </cell>
          <cell r="G45" t="str">
            <v>TEL02</v>
          </cell>
          <cell r="H45">
            <v>39387</v>
          </cell>
          <cell r="I45">
            <v>43008</v>
          </cell>
          <cell r="J45">
            <v>1</v>
          </cell>
          <cell r="K45">
            <v>0</v>
          </cell>
          <cell r="L45" t="e">
            <v>#VALUE!</v>
          </cell>
          <cell r="M45">
            <v>0</v>
          </cell>
          <cell r="N45">
            <v>42736</v>
          </cell>
          <cell r="O45">
            <v>1</v>
          </cell>
          <cell r="P45">
            <v>1440</v>
          </cell>
          <cell r="Q45">
            <v>1440</v>
          </cell>
          <cell r="R45" t="str">
            <v>None</v>
          </cell>
          <cell r="S45">
            <v>1440</v>
          </cell>
          <cell r="T45">
            <v>0</v>
          </cell>
          <cell r="U45">
            <v>0</v>
          </cell>
          <cell r="V45" t="str">
            <v>Other</v>
          </cell>
          <cell r="W45" t="str">
            <v>Blank</v>
          </cell>
          <cell r="X45">
            <v>0</v>
          </cell>
        </row>
        <row r="46">
          <cell r="A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</row>
        <row r="47">
          <cell r="A47">
            <v>16</v>
          </cell>
          <cell r="C47">
            <v>0</v>
          </cell>
          <cell r="D47" t="str">
            <v>1CenterPlaza1 (1)</v>
          </cell>
          <cell r="E47" t="str">
            <v>GTP Towers 1, LLC</v>
          </cell>
          <cell r="F47" t="str">
            <v>Contract</v>
          </cell>
          <cell r="G47" t="str">
            <v>ANT01</v>
          </cell>
          <cell r="H47">
            <v>39387</v>
          </cell>
          <cell r="I47">
            <v>43069</v>
          </cell>
          <cell r="J47">
            <v>1</v>
          </cell>
          <cell r="K47">
            <v>0</v>
          </cell>
          <cell r="L47" t="e">
            <v>#VALUE!</v>
          </cell>
          <cell r="M47">
            <v>0</v>
          </cell>
          <cell r="N47">
            <v>42736</v>
          </cell>
          <cell r="O47">
            <v>1</v>
          </cell>
          <cell r="P47">
            <v>5316</v>
          </cell>
          <cell r="Q47">
            <v>5316</v>
          </cell>
          <cell r="R47" t="str">
            <v>None</v>
          </cell>
          <cell r="S47">
            <v>5328</v>
          </cell>
          <cell r="T47">
            <v>0</v>
          </cell>
          <cell r="U47">
            <v>0</v>
          </cell>
          <cell r="V47" t="str">
            <v>Other</v>
          </cell>
          <cell r="W47" t="str">
            <v>Blank</v>
          </cell>
          <cell r="X47">
            <v>0</v>
          </cell>
        </row>
        <row r="48">
          <cell r="A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</row>
        <row r="49">
          <cell r="A49">
            <v>17</v>
          </cell>
          <cell r="C49">
            <v>0</v>
          </cell>
          <cell r="D49" t="str">
            <v>1CenterPlaza1 (1)</v>
          </cell>
          <cell r="E49" t="str">
            <v>The Kinsale Irish Pub</v>
          </cell>
          <cell r="F49" t="str">
            <v>Contract</v>
          </cell>
          <cell r="G49" t="str">
            <v>103</v>
          </cell>
          <cell r="H49">
            <v>35796</v>
          </cell>
          <cell r="I49">
            <v>43100</v>
          </cell>
          <cell r="J49">
            <v>3828</v>
          </cell>
          <cell r="K49">
            <v>0</v>
          </cell>
          <cell r="L49" t="e">
            <v>#VALUE!</v>
          </cell>
          <cell r="M49">
            <v>0</v>
          </cell>
          <cell r="N49">
            <v>42736</v>
          </cell>
          <cell r="O49">
            <v>3828</v>
          </cell>
          <cell r="P49">
            <v>37</v>
          </cell>
          <cell r="Q49">
            <v>141636</v>
          </cell>
          <cell r="R49" t="str">
            <v>Kinsale NNN</v>
          </cell>
          <cell r="S49">
            <v>37</v>
          </cell>
          <cell r="T49">
            <v>46.35</v>
          </cell>
          <cell r="U49">
            <v>0.79827400215749733</v>
          </cell>
          <cell r="V49" t="str">
            <v>Market</v>
          </cell>
          <cell r="W49" t="str">
            <v>Retail - 1 Center Plaza</v>
          </cell>
          <cell r="X49" t="str">
            <v>Ren: 2-5yr options w/ 12mos notice @ $42.39/sf &amp; $47.77/sf._x000D_Gtor: Burton M. Sack &amp; Ronald Brown._x000D_Pctg Rent: 4% above $4.5M ($808.19/sf); $4.8M &amp; $5.2M in renewals (sales=$592.36/sf)._x000D_Reimb: Pays $4.83/sf CAM charges, increasing annually by the lesser of 5% or CPI thereafter._x000D_Prkg: discounted rate for customers._x000D_</v>
          </cell>
        </row>
        <row r="50">
          <cell r="A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</row>
        <row r="51">
          <cell r="A51">
            <v>18</v>
          </cell>
          <cell r="C51">
            <v>0</v>
          </cell>
          <cell r="D51" t="str">
            <v>1CenterPlaza1 (1)</v>
          </cell>
          <cell r="E51" t="str">
            <v>MA Trial Court</v>
          </cell>
          <cell r="F51" t="str">
            <v>Contract</v>
          </cell>
          <cell r="G51" t="str">
            <v>900</v>
          </cell>
          <cell r="H51">
            <v>32387</v>
          </cell>
          <cell r="I51">
            <v>43373</v>
          </cell>
          <cell r="J51">
            <v>6190</v>
          </cell>
          <cell r="K51">
            <v>0</v>
          </cell>
          <cell r="L51" t="e">
            <v>#VALUE!</v>
          </cell>
          <cell r="M51">
            <v>0</v>
          </cell>
          <cell r="N51">
            <v>42736</v>
          </cell>
          <cell r="O51">
            <v>6190</v>
          </cell>
          <cell r="P51">
            <v>49.548949919224555</v>
          </cell>
          <cell r="Q51">
            <v>306708</v>
          </cell>
          <cell r="R51" t="str">
            <v>None</v>
          </cell>
          <cell r="S51">
            <v>50.6</v>
          </cell>
          <cell r="T51">
            <v>50.72</v>
          </cell>
          <cell r="U51">
            <v>0.99763406940063093</v>
          </cell>
          <cell r="V51" t="str">
            <v>Market</v>
          </cell>
          <cell r="W51" t="str">
            <v>Office</v>
          </cell>
          <cell r="X51" t="str">
            <v>Term: Tenant may terminate in the event that sufficient funds are not appropriated from the State of Massachusetts._x000D_Prkg: 12 reserved spaces @ $545/mo.</v>
          </cell>
        </row>
        <row r="52">
          <cell r="A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43009</v>
          </cell>
          <cell r="O52">
            <v>0</v>
          </cell>
          <cell r="P52">
            <v>50.601615508885295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</row>
        <row r="53">
          <cell r="A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</row>
        <row r="54">
          <cell r="A54">
            <v>19</v>
          </cell>
          <cell r="C54">
            <v>0</v>
          </cell>
          <cell r="D54" t="str">
            <v>1CenterPlaza1 (1)</v>
          </cell>
          <cell r="E54" t="str">
            <v>GBREB</v>
          </cell>
          <cell r="F54" t="str">
            <v>Contract</v>
          </cell>
          <cell r="G54" t="str">
            <v>100M</v>
          </cell>
          <cell r="H54">
            <v>40148</v>
          </cell>
          <cell r="I54">
            <v>43830</v>
          </cell>
          <cell r="J54">
            <v>9251</v>
          </cell>
          <cell r="K54">
            <v>0</v>
          </cell>
          <cell r="L54" t="e">
            <v>#VALUE!</v>
          </cell>
          <cell r="M54">
            <v>0</v>
          </cell>
          <cell r="N54">
            <v>42736</v>
          </cell>
          <cell r="O54">
            <v>9251</v>
          </cell>
          <cell r="P54">
            <v>29.599827045724787</v>
          </cell>
          <cell r="Q54">
            <v>273828</v>
          </cell>
          <cell r="R54" t="str">
            <v>GBREB CY10/FY10 - 100M</v>
          </cell>
          <cell r="S54">
            <v>31.6</v>
          </cell>
          <cell r="T54">
            <v>37.47</v>
          </cell>
          <cell r="U54">
            <v>0.84334133973845748</v>
          </cell>
          <cell r="V54" t="str">
            <v>Market</v>
          </cell>
          <cell r="W54" t="str">
            <v>Mezzanine</v>
          </cell>
          <cell r="X54" t="str">
            <v>Ren: 2-5yr options w/ 12-15mos notice @ FMR._x000D_Exp: ROFO to lease mezzanine space @ FMR before 12/1/18.</v>
          </cell>
        </row>
        <row r="55">
          <cell r="A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43101</v>
          </cell>
          <cell r="O55">
            <v>0</v>
          </cell>
          <cell r="P55">
            <v>30.599935142146794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</row>
        <row r="56">
          <cell r="A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43466</v>
          </cell>
          <cell r="O56">
            <v>0</v>
          </cell>
          <cell r="P56">
            <v>31.600043238568805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</row>
        <row r="57">
          <cell r="A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</row>
        <row r="58">
          <cell r="A58">
            <v>20</v>
          </cell>
          <cell r="C58">
            <v>0</v>
          </cell>
          <cell r="D58" t="str">
            <v>1CenterPlaza1 (1)</v>
          </cell>
          <cell r="E58" t="str">
            <v>GBREB</v>
          </cell>
          <cell r="F58" t="str">
            <v>Contract</v>
          </cell>
          <cell r="G58" t="str">
            <v>230M</v>
          </cell>
          <cell r="H58">
            <v>40148</v>
          </cell>
          <cell r="I58">
            <v>43830</v>
          </cell>
          <cell r="J58">
            <v>1545</v>
          </cell>
          <cell r="K58">
            <v>0</v>
          </cell>
          <cell r="L58" t="e">
            <v>#VALUE!</v>
          </cell>
          <cell r="M58">
            <v>0</v>
          </cell>
          <cell r="N58">
            <v>42736</v>
          </cell>
          <cell r="O58">
            <v>1545</v>
          </cell>
          <cell r="P58">
            <v>29.6</v>
          </cell>
          <cell r="Q58">
            <v>45732</v>
          </cell>
          <cell r="R58" t="str">
            <v>GBREB CY10/FY10 - 230M</v>
          </cell>
          <cell r="S58">
            <v>31.6</v>
          </cell>
          <cell r="T58">
            <v>37.47</v>
          </cell>
          <cell r="U58">
            <v>0.84334133973845748</v>
          </cell>
          <cell r="V58" t="str">
            <v>Market</v>
          </cell>
          <cell r="W58" t="str">
            <v>Mezzanine</v>
          </cell>
          <cell r="X58" t="str">
            <v>Ren: 2-5yr options w/ 12-15mos notice @ FMR._x000D_Exp: ROFO to lease mezzanine space @ FMR before 12/1/18.</v>
          </cell>
        </row>
        <row r="59">
          <cell r="A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43101</v>
          </cell>
          <cell r="O59">
            <v>0</v>
          </cell>
          <cell r="P59">
            <v>30.601941747572816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</row>
        <row r="60">
          <cell r="A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43466</v>
          </cell>
          <cell r="O60">
            <v>0</v>
          </cell>
          <cell r="P60">
            <v>31.603883495145631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</row>
        <row r="61">
          <cell r="A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</row>
        <row r="62">
          <cell r="A62">
            <v>21</v>
          </cell>
          <cell r="C62">
            <v>0</v>
          </cell>
          <cell r="D62" t="str">
            <v>1CenterPlaza1 (1)</v>
          </cell>
          <cell r="E62" t="str">
            <v>Massachusetts Property Und.</v>
          </cell>
          <cell r="F62" t="str">
            <v>Contract</v>
          </cell>
          <cell r="G62" t="str">
            <v>810</v>
          </cell>
          <cell r="H62">
            <v>33725</v>
          </cell>
          <cell r="I62">
            <v>43830</v>
          </cell>
          <cell r="J62">
            <v>4883</v>
          </cell>
          <cell r="K62">
            <v>0</v>
          </cell>
          <cell r="L62" t="e">
            <v>#VALUE!</v>
          </cell>
          <cell r="M62">
            <v>0</v>
          </cell>
          <cell r="N62">
            <v>42736</v>
          </cell>
          <cell r="O62">
            <v>4883</v>
          </cell>
          <cell r="P62">
            <v>30.998976039320091</v>
          </cell>
          <cell r="Q62">
            <v>151368</v>
          </cell>
          <cell r="R62" t="str">
            <v>MAProps CY10/FY10</v>
          </cell>
          <cell r="S62">
            <v>31</v>
          </cell>
          <cell r="T62">
            <v>52.24</v>
          </cell>
          <cell r="U62">
            <v>0.59341500765696786</v>
          </cell>
          <cell r="V62" t="str">
            <v>Market</v>
          </cell>
          <cell r="W62" t="str">
            <v>Office</v>
          </cell>
          <cell r="X62" t="str">
            <v>Ren: 1-5yr option w/ 12-15mos notice @ FMR._x000D_Exp: 1-time ROFO to lease any contiguous 8th floor space @ 1 CP @ FMR._x000D_Prkg: 5 unreserved spaces @ $0/mo + 4 unreserved spaces @ $375/mo (as of Jan-10) increasing by 3% annually.</v>
          </cell>
        </row>
        <row r="63">
          <cell r="A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</row>
        <row r="64">
          <cell r="A64">
            <v>22</v>
          </cell>
          <cell r="C64">
            <v>0</v>
          </cell>
          <cell r="D64" t="str">
            <v>1CenterPlaza1 (1)</v>
          </cell>
          <cell r="E64" t="str">
            <v>Professional Fire Fighters</v>
          </cell>
          <cell r="F64" t="str">
            <v>Contract</v>
          </cell>
          <cell r="G64" t="str">
            <v>004M</v>
          </cell>
          <cell r="H64">
            <v>40940</v>
          </cell>
          <cell r="I64">
            <v>44712</v>
          </cell>
          <cell r="J64">
            <v>4701</v>
          </cell>
          <cell r="K64">
            <v>0</v>
          </cell>
          <cell r="L64" t="e">
            <v>#VALUE!</v>
          </cell>
          <cell r="M64">
            <v>0</v>
          </cell>
          <cell r="N64">
            <v>42736</v>
          </cell>
          <cell r="O64">
            <v>4701</v>
          </cell>
          <cell r="P64">
            <v>26.590938098276961</v>
          </cell>
          <cell r="Q64">
            <v>125004</v>
          </cell>
          <cell r="R64" t="str">
            <v>None</v>
          </cell>
          <cell r="S64">
            <v>26.59</v>
          </cell>
          <cell r="T64">
            <v>40.950000000000003</v>
          </cell>
          <cell r="U64">
            <v>0.64932844932844924</v>
          </cell>
          <cell r="V64" t="str">
            <v>Market</v>
          </cell>
          <cell r="W64" t="str">
            <v>Mezzanine</v>
          </cell>
          <cell r="X64" t="str">
            <v>Dep: $10,416.67 w/ reductions._x000D_Prkg: 2 unreserved spaces free in years 1-5, reverting to FMR thereafter.</v>
          </cell>
        </row>
        <row r="65">
          <cell r="A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</row>
        <row r="66">
          <cell r="A66">
            <v>23</v>
          </cell>
          <cell r="C66">
            <v>0</v>
          </cell>
          <cell r="D66" t="str">
            <v>1CenterPlaza1 (1)</v>
          </cell>
          <cell r="E66" t="str">
            <v>Meister Consultants Group</v>
          </cell>
          <cell r="F66" t="str">
            <v>Contract</v>
          </cell>
          <cell r="G66" t="str">
            <v>320</v>
          </cell>
          <cell r="H66">
            <v>42186</v>
          </cell>
          <cell r="I66">
            <v>44834</v>
          </cell>
          <cell r="J66">
            <v>5299</v>
          </cell>
          <cell r="K66">
            <v>0</v>
          </cell>
          <cell r="L66" t="e">
            <v>#VALUE!</v>
          </cell>
          <cell r="M66">
            <v>0</v>
          </cell>
          <cell r="N66">
            <v>42736</v>
          </cell>
          <cell r="O66">
            <v>5299</v>
          </cell>
          <cell r="P66">
            <v>40.289111153047742</v>
          </cell>
          <cell r="Q66">
            <v>213492</v>
          </cell>
          <cell r="R66" t="str">
            <v>New Base Stop</v>
          </cell>
          <cell r="S66">
            <v>42.03</v>
          </cell>
          <cell r="T66">
            <v>57.08</v>
          </cell>
          <cell r="U66">
            <v>0.73633496846531188</v>
          </cell>
          <cell r="V66" t="str">
            <v>Market</v>
          </cell>
          <cell r="W66" t="str">
            <v>Office</v>
          </cell>
          <cell r="X66">
            <v>0</v>
          </cell>
        </row>
        <row r="67">
          <cell r="A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42917</v>
          </cell>
          <cell r="O67">
            <v>0</v>
          </cell>
          <cell r="P67">
            <v>40.578977165502927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</row>
        <row r="68">
          <cell r="A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43282</v>
          </cell>
          <cell r="O68">
            <v>0</v>
          </cell>
          <cell r="P68">
            <v>40.868843177958105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</row>
        <row r="69">
          <cell r="A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43647</v>
          </cell>
          <cell r="O69">
            <v>0</v>
          </cell>
          <cell r="P69">
            <v>41.158709190413283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</row>
        <row r="70">
          <cell r="A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44013</v>
          </cell>
          <cell r="O70">
            <v>0</v>
          </cell>
          <cell r="P70">
            <v>41.448575202868469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</row>
        <row r="71">
          <cell r="A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44378</v>
          </cell>
          <cell r="O71">
            <v>0</v>
          </cell>
          <cell r="P71">
            <v>41.740705793545949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</row>
        <row r="72">
          <cell r="A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44743</v>
          </cell>
          <cell r="O72">
            <v>0</v>
          </cell>
          <cell r="P72">
            <v>42.028307227778825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</row>
        <row r="73">
          <cell r="A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</row>
        <row r="74">
          <cell r="A74">
            <v>24</v>
          </cell>
          <cell r="C74">
            <v>0</v>
          </cell>
          <cell r="D74" t="str">
            <v>1CenterPlaza1 (1)</v>
          </cell>
          <cell r="E74" t="str">
            <v>Captivate Network</v>
          </cell>
          <cell r="F74" t="str">
            <v>Contract</v>
          </cell>
          <cell r="G74" t="str">
            <v>CAP01</v>
          </cell>
          <cell r="H74">
            <v>40909</v>
          </cell>
          <cell r="I74">
            <v>44926</v>
          </cell>
          <cell r="J74">
            <v>1</v>
          </cell>
          <cell r="K74">
            <v>0</v>
          </cell>
          <cell r="L74" t="e">
            <v>#VALUE!</v>
          </cell>
          <cell r="M74">
            <v>0</v>
          </cell>
          <cell r="N74">
            <v>42736</v>
          </cell>
          <cell r="O74">
            <v>1</v>
          </cell>
          <cell r="P74">
            <v>0</v>
          </cell>
          <cell r="Q74">
            <v>0</v>
          </cell>
          <cell r="R74" t="str">
            <v>None</v>
          </cell>
          <cell r="S74">
            <v>0</v>
          </cell>
          <cell r="T74">
            <v>0</v>
          </cell>
          <cell r="U74">
            <v>0</v>
          </cell>
          <cell r="V74" t="str">
            <v>Other</v>
          </cell>
          <cell r="W74" t="str">
            <v>Blank</v>
          </cell>
          <cell r="X74">
            <v>0</v>
          </cell>
        </row>
        <row r="75">
          <cell r="A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</row>
        <row r="76">
          <cell r="A76">
            <v>25</v>
          </cell>
          <cell r="C76">
            <v>0</v>
          </cell>
          <cell r="D76" t="str">
            <v>1CenterPlaza1 (1)</v>
          </cell>
          <cell r="E76" t="str">
            <v>STG - Building</v>
          </cell>
          <cell r="F76" t="str">
            <v>Contract</v>
          </cell>
          <cell r="G76" t="str">
            <v>STR08</v>
          </cell>
          <cell r="H76">
            <v>41275</v>
          </cell>
          <cell r="I76">
            <v>48579</v>
          </cell>
          <cell r="J76">
            <v>218</v>
          </cell>
          <cell r="K76">
            <v>0</v>
          </cell>
          <cell r="L76" t="e">
            <v>#VALUE!</v>
          </cell>
          <cell r="M76">
            <v>0</v>
          </cell>
          <cell r="N76">
            <v>42736</v>
          </cell>
          <cell r="O76">
            <v>218</v>
          </cell>
          <cell r="P76">
            <v>0</v>
          </cell>
          <cell r="Q76">
            <v>0</v>
          </cell>
          <cell r="R76" t="str">
            <v>None</v>
          </cell>
          <cell r="S76">
            <v>0</v>
          </cell>
          <cell r="T76" t="str">
            <v>Expires after Report Term</v>
          </cell>
          <cell r="U76">
            <v>0</v>
          </cell>
          <cell r="V76" t="str">
            <v>Market</v>
          </cell>
          <cell r="W76" t="str">
            <v>Storage</v>
          </cell>
          <cell r="X76">
            <v>0</v>
          </cell>
        </row>
        <row r="77">
          <cell r="A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 t="str">
            <v>Rent continues after Report Term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</row>
        <row r="78">
          <cell r="A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</row>
        <row r="79">
          <cell r="A79">
            <v>26</v>
          </cell>
          <cell r="C79">
            <v>0</v>
          </cell>
          <cell r="D79" t="str">
            <v>1CenterPlaza1 (1)</v>
          </cell>
          <cell r="E79" t="str">
            <v>STG - Building</v>
          </cell>
          <cell r="F79" t="str">
            <v>Contract</v>
          </cell>
          <cell r="G79" t="str">
            <v>STR09</v>
          </cell>
          <cell r="H79">
            <v>41275</v>
          </cell>
          <cell r="I79">
            <v>48579</v>
          </cell>
          <cell r="J79">
            <v>294</v>
          </cell>
          <cell r="K79">
            <v>0</v>
          </cell>
          <cell r="L79" t="e">
            <v>#VALUE!</v>
          </cell>
          <cell r="M79">
            <v>0</v>
          </cell>
          <cell r="N79">
            <v>42736</v>
          </cell>
          <cell r="O79">
            <v>294</v>
          </cell>
          <cell r="P79">
            <v>0</v>
          </cell>
          <cell r="Q79">
            <v>0</v>
          </cell>
          <cell r="R79" t="str">
            <v>None</v>
          </cell>
          <cell r="S79">
            <v>0</v>
          </cell>
          <cell r="T79" t="str">
            <v>Expires after Report Term</v>
          </cell>
          <cell r="U79">
            <v>0</v>
          </cell>
          <cell r="V79" t="str">
            <v>Market</v>
          </cell>
          <cell r="W79" t="str">
            <v>Storage</v>
          </cell>
          <cell r="X79">
            <v>0</v>
          </cell>
        </row>
        <row r="80">
          <cell r="A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 t="str">
            <v>Rent continues after Report Term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</row>
        <row r="81">
          <cell r="A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</row>
        <row r="82">
          <cell r="A82">
            <v>27</v>
          </cell>
          <cell r="C82">
            <v>0</v>
          </cell>
          <cell r="D82" t="str">
            <v>1CenterPlaza1 (1)</v>
          </cell>
          <cell r="E82" t="str">
            <v>STG - Building</v>
          </cell>
          <cell r="F82" t="str">
            <v>Contract</v>
          </cell>
          <cell r="G82" t="str">
            <v>STR11</v>
          </cell>
          <cell r="H82">
            <v>41275</v>
          </cell>
          <cell r="I82">
            <v>48579</v>
          </cell>
          <cell r="J82">
            <v>263</v>
          </cell>
          <cell r="K82">
            <v>0</v>
          </cell>
          <cell r="L82" t="e">
            <v>#VALUE!</v>
          </cell>
          <cell r="M82">
            <v>0</v>
          </cell>
          <cell r="N82">
            <v>42736</v>
          </cell>
          <cell r="O82">
            <v>263</v>
          </cell>
          <cell r="P82">
            <v>0</v>
          </cell>
          <cell r="Q82">
            <v>0</v>
          </cell>
          <cell r="R82" t="str">
            <v>None</v>
          </cell>
          <cell r="S82">
            <v>0</v>
          </cell>
          <cell r="T82" t="str">
            <v>Expires after Report Term</v>
          </cell>
          <cell r="U82">
            <v>0</v>
          </cell>
          <cell r="V82" t="str">
            <v>Market</v>
          </cell>
          <cell r="W82" t="str">
            <v>Storage</v>
          </cell>
          <cell r="X82">
            <v>0</v>
          </cell>
        </row>
        <row r="83">
          <cell r="A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 t="str">
            <v>Rent continues after Report Term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</row>
        <row r="84">
          <cell r="A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</row>
        <row r="85">
          <cell r="A85">
            <v>28</v>
          </cell>
          <cell r="C85">
            <v>0</v>
          </cell>
          <cell r="D85" t="str">
            <v>1CenterPlaza1 (1)</v>
          </cell>
          <cell r="E85" t="str">
            <v>STG - Building</v>
          </cell>
          <cell r="F85" t="str">
            <v>Contract</v>
          </cell>
          <cell r="G85" t="str">
            <v>STR13</v>
          </cell>
          <cell r="H85">
            <v>41275</v>
          </cell>
          <cell r="I85">
            <v>48579</v>
          </cell>
          <cell r="J85">
            <v>246</v>
          </cell>
          <cell r="K85">
            <v>0</v>
          </cell>
          <cell r="L85" t="e">
            <v>#VALUE!</v>
          </cell>
          <cell r="M85">
            <v>0</v>
          </cell>
          <cell r="N85">
            <v>42736</v>
          </cell>
          <cell r="O85">
            <v>246</v>
          </cell>
          <cell r="P85">
            <v>0</v>
          </cell>
          <cell r="Q85">
            <v>0</v>
          </cell>
          <cell r="R85" t="str">
            <v>None</v>
          </cell>
          <cell r="S85">
            <v>0</v>
          </cell>
          <cell r="T85" t="str">
            <v>Expires after Report Term</v>
          </cell>
          <cell r="U85">
            <v>0</v>
          </cell>
          <cell r="V85" t="str">
            <v>Market</v>
          </cell>
          <cell r="W85" t="str">
            <v>Storage</v>
          </cell>
          <cell r="X85">
            <v>0</v>
          </cell>
        </row>
        <row r="86">
          <cell r="A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 t="str">
            <v>Rent continues after Report Term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</row>
        <row r="87">
          <cell r="A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</row>
        <row r="88">
          <cell r="A88">
            <v>29</v>
          </cell>
          <cell r="C88">
            <v>0</v>
          </cell>
          <cell r="D88" t="str">
            <v>1CenterPlaza1 (1)</v>
          </cell>
          <cell r="E88" t="str">
            <v>SUITES 100-101-102</v>
          </cell>
          <cell r="F88" t="str">
            <v>Speculative</v>
          </cell>
          <cell r="G88">
            <v>0</v>
          </cell>
          <cell r="H88">
            <v>43009</v>
          </cell>
          <cell r="I88">
            <v>46660</v>
          </cell>
          <cell r="J88">
            <v>9981</v>
          </cell>
          <cell r="K88">
            <v>0</v>
          </cell>
          <cell r="L88" t="str">
            <v> </v>
          </cell>
          <cell r="M88">
            <v>0</v>
          </cell>
          <cell r="N88">
            <v>43009</v>
          </cell>
          <cell r="O88">
            <v>9981</v>
          </cell>
          <cell r="P88">
            <v>45.000300571085063</v>
          </cell>
          <cell r="Q88">
            <v>0</v>
          </cell>
          <cell r="R88" t="str">
            <v>New NNN</v>
          </cell>
          <cell r="S88">
            <v>56.2</v>
          </cell>
          <cell r="T88">
            <v>62.29</v>
          </cell>
          <cell r="U88">
            <v>0.90223149783271794</v>
          </cell>
          <cell r="V88" t="str">
            <v>Market</v>
          </cell>
          <cell r="W88" t="str">
            <v>Retail - 1 Center Plaza</v>
          </cell>
          <cell r="X88">
            <v>0</v>
          </cell>
        </row>
        <row r="89">
          <cell r="A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43374</v>
          </cell>
          <cell r="O89">
            <v>0</v>
          </cell>
          <cell r="P89">
            <v>46.124436429215507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</row>
        <row r="90">
          <cell r="A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43739</v>
          </cell>
          <cell r="O90">
            <v>0</v>
          </cell>
          <cell r="P90">
            <v>47.278629395852121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</row>
        <row r="91">
          <cell r="A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44105</v>
          </cell>
          <cell r="O91">
            <v>0</v>
          </cell>
          <cell r="P91">
            <v>48.45927261797415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</row>
        <row r="92">
          <cell r="A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44470</v>
          </cell>
          <cell r="O92">
            <v>0</v>
          </cell>
          <cell r="P92">
            <v>49.671175232942588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</row>
        <row r="93">
          <cell r="A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44835</v>
          </cell>
          <cell r="O93">
            <v>0</v>
          </cell>
          <cell r="P93">
            <v>50.913134956417196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</row>
        <row r="94">
          <cell r="A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45200</v>
          </cell>
          <cell r="O94">
            <v>0</v>
          </cell>
          <cell r="P94">
            <v>52.186354072738204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</row>
        <row r="95">
          <cell r="A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45566</v>
          </cell>
          <cell r="O95">
            <v>0</v>
          </cell>
          <cell r="P95">
            <v>53.490832581905622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45931</v>
          </cell>
          <cell r="O96">
            <v>0</v>
          </cell>
          <cell r="P96">
            <v>54.827772768259692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46296</v>
          </cell>
          <cell r="O97">
            <v>0</v>
          </cell>
          <cell r="P97">
            <v>56.199579200480912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</row>
        <row r="98">
          <cell r="A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</row>
        <row r="99">
          <cell r="A99">
            <v>30</v>
          </cell>
          <cell r="C99">
            <v>0</v>
          </cell>
          <cell r="D99" t="str">
            <v>1CenterPlaza1 (1)</v>
          </cell>
          <cell r="E99" t="str">
            <v>SUITE 410</v>
          </cell>
          <cell r="F99" t="str">
            <v>Speculative</v>
          </cell>
          <cell r="G99">
            <v>0</v>
          </cell>
          <cell r="H99">
            <v>42795</v>
          </cell>
          <cell r="I99">
            <v>45412</v>
          </cell>
          <cell r="J99">
            <v>340</v>
          </cell>
          <cell r="K99">
            <v>0</v>
          </cell>
          <cell r="L99" t="str">
            <v> </v>
          </cell>
          <cell r="M99">
            <v>0</v>
          </cell>
          <cell r="N99">
            <v>42795</v>
          </cell>
          <cell r="O99">
            <v>340</v>
          </cell>
          <cell r="P99">
            <v>45.988235294117644</v>
          </cell>
          <cell r="Q99">
            <v>0</v>
          </cell>
          <cell r="R99" t="str">
            <v>New Base Stop</v>
          </cell>
          <cell r="S99">
            <v>51.99</v>
          </cell>
          <cell r="T99">
            <v>60.56</v>
          </cell>
          <cell r="U99">
            <v>0.85848745046235142</v>
          </cell>
          <cell r="V99" t="str">
            <v>Market</v>
          </cell>
          <cell r="W99" t="str">
            <v>Office</v>
          </cell>
          <cell r="X99">
            <v>0</v>
          </cell>
        </row>
        <row r="100">
          <cell r="A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43282</v>
          </cell>
          <cell r="O100">
            <v>0</v>
          </cell>
          <cell r="P100">
            <v>46.976470588235294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</row>
        <row r="101">
          <cell r="A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43647</v>
          </cell>
          <cell r="O101">
            <v>0</v>
          </cell>
          <cell r="P101">
            <v>48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</row>
        <row r="102">
          <cell r="A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44013</v>
          </cell>
          <cell r="O102">
            <v>0</v>
          </cell>
          <cell r="P102">
            <v>48.988235294117644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</row>
        <row r="103">
          <cell r="A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44378</v>
          </cell>
          <cell r="O103">
            <v>0</v>
          </cell>
          <cell r="P103">
            <v>49.976470588235294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44743</v>
          </cell>
          <cell r="O104">
            <v>0</v>
          </cell>
          <cell r="P104">
            <v>51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</row>
        <row r="105">
          <cell r="A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45108</v>
          </cell>
          <cell r="O105">
            <v>0</v>
          </cell>
          <cell r="P105">
            <v>51.988235294117644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</row>
        <row r="106">
          <cell r="A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</row>
        <row r="107">
          <cell r="A107">
            <v>31</v>
          </cell>
          <cell r="C107">
            <v>0</v>
          </cell>
          <cell r="D107" t="str">
            <v>1CenterPlaza1 (1)</v>
          </cell>
          <cell r="E107" t="str">
            <v>SUITE 910</v>
          </cell>
          <cell r="F107" t="str">
            <v>Speculative</v>
          </cell>
          <cell r="G107">
            <v>0</v>
          </cell>
          <cell r="H107">
            <v>42856</v>
          </cell>
          <cell r="I107">
            <v>45473</v>
          </cell>
          <cell r="J107">
            <v>4572</v>
          </cell>
          <cell r="K107">
            <v>0</v>
          </cell>
          <cell r="L107" t="str">
            <v> </v>
          </cell>
          <cell r="M107">
            <v>0</v>
          </cell>
          <cell r="N107">
            <v>42856</v>
          </cell>
          <cell r="O107">
            <v>4572</v>
          </cell>
          <cell r="P107">
            <v>46</v>
          </cell>
          <cell r="Q107">
            <v>0</v>
          </cell>
          <cell r="R107" t="str">
            <v>New Base Stop</v>
          </cell>
          <cell r="S107">
            <v>52</v>
          </cell>
          <cell r="T107">
            <v>60.56</v>
          </cell>
          <cell r="U107">
            <v>0.85865257595772781</v>
          </cell>
          <cell r="V107" t="str">
            <v>Market</v>
          </cell>
          <cell r="W107" t="str">
            <v>Office</v>
          </cell>
          <cell r="X107">
            <v>0</v>
          </cell>
        </row>
        <row r="108">
          <cell r="A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43344</v>
          </cell>
          <cell r="O108">
            <v>0</v>
          </cell>
          <cell r="P108">
            <v>47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43709</v>
          </cell>
          <cell r="O109">
            <v>0</v>
          </cell>
          <cell r="P109">
            <v>48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44075</v>
          </cell>
          <cell r="O110">
            <v>0</v>
          </cell>
          <cell r="P110">
            <v>49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44440</v>
          </cell>
          <cell r="O111">
            <v>0</v>
          </cell>
          <cell r="P111">
            <v>50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44805</v>
          </cell>
          <cell r="O112">
            <v>0</v>
          </cell>
          <cell r="P112">
            <v>51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45170</v>
          </cell>
          <cell r="O113">
            <v>0</v>
          </cell>
          <cell r="P113">
            <v>52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</row>
        <row r="114">
          <cell r="A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32</v>
          </cell>
          <cell r="C115">
            <v>0</v>
          </cell>
          <cell r="D115" t="str">
            <v>1CenterPlaza1 (1)</v>
          </cell>
          <cell r="E115" t="str">
            <v>2ND FLOOR NORTH</v>
          </cell>
          <cell r="F115" t="str">
            <v>Speculative</v>
          </cell>
          <cell r="G115">
            <v>0</v>
          </cell>
          <cell r="H115">
            <v>42917</v>
          </cell>
          <cell r="I115">
            <v>45535</v>
          </cell>
          <cell r="J115">
            <v>13106</v>
          </cell>
          <cell r="K115">
            <v>0</v>
          </cell>
          <cell r="L115" t="str">
            <v> </v>
          </cell>
          <cell r="M115">
            <v>0</v>
          </cell>
          <cell r="N115">
            <v>42917</v>
          </cell>
          <cell r="O115">
            <v>13106</v>
          </cell>
          <cell r="P115">
            <v>46.000305203723485</v>
          </cell>
          <cell r="Q115">
            <v>0</v>
          </cell>
          <cell r="R115" t="str">
            <v>New Base Stop</v>
          </cell>
          <cell r="S115">
            <v>52</v>
          </cell>
          <cell r="T115">
            <v>60.56</v>
          </cell>
          <cell r="U115">
            <v>0.85865257595772781</v>
          </cell>
          <cell r="V115" t="str">
            <v>Market</v>
          </cell>
          <cell r="W115" t="str">
            <v>Office</v>
          </cell>
          <cell r="X115">
            <v>0</v>
          </cell>
        </row>
        <row r="116">
          <cell r="A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43405</v>
          </cell>
          <cell r="O116">
            <v>0</v>
          </cell>
          <cell r="P116">
            <v>47.000152601861743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</row>
        <row r="117">
          <cell r="A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43770</v>
          </cell>
          <cell r="O117">
            <v>0</v>
          </cell>
          <cell r="P117">
            <v>48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</row>
        <row r="118">
          <cell r="A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44136</v>
          </cell>
          <cell r="O118">
            <v>0</v>
          </cell>
          <cell r="P118">
            <v>49.000763009308713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</row>
        <row r="119">
          <cell r="A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44501</v>
          </cell>
          <cell r="O119">
            <v>0</v>
          </cell>
          <cell r="P119">
            <v>50.00061040744697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</row>
        <row r="120">
          <cell r="A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44866</v>
          </cell>
          <cell r="O120">
            <v>0</v>
          </cell>
          <cell r="P120">
            <v>51.000457805585228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45231</v>
          </cell>
          <cell r="O121">
            <v>0</v>
          </cell>
          <cell r="P121">
            <v>52.000305203723485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</row>
        <row r="122">
          <cell r="A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</row>
        <row r="123">
          <cell r="A123">
            <v>33</v>
          </cell>
          <cell r="C123">
            <v>0</v>
          </cell>
          <cell r="D123" t="str">
            <v>1CenterPlaza1 (1)</v>
          </cell>
          <cell r="E123" t="str">
            <v>2ND FLOOR SOUTH</v>
          </cell>
          <cell r="F123" t="str">
            <v>Speculative</v>
          </cell>
          <cell r="G123">
            <v>0</v>
          </cell>
          <cell r="H123">
            <v>42979</v>
          </cell>
          <cell r="I123">
            <v>45596</v>
          </cell>
          <cell r="J123">
            <v>19597</v>
          </cell>
          <cell r="K123">
            <v>0</v>
          </cell>
          <cell r="L123" t="str">
            <v> </v>
          </cell>
          <cell r="M123">
            <v>0</v>
          </cell>
          <cell r="N123">
            <v>42979</v>
          </cell>
          <cell r="O123">
            <v>19597</v>
          </cell>
          <cell r="P123">
            <v>46.000102056437207</v>
          </cell>
          <cell r="Q123">
            <v>0</v>
          </cell>
          <cell r="R123" t="str">
            <v>New Base Stop</v>
          </cell>
          <cell r="S123">
            <v>52</v>
          </cell>
          <cell r="T123">
            <v>60.56</v>
          </cell>
          <cell r="U123">
            <v>0.85865257595772781</v>
          </cell>
          <cell r="V123" t="str">
            <v>Market</v>
          </cell>
          <cell r="W123" t="str">
            <v>Office</v>
          </cell>
          <cell r="X123">
            <v>0</v>
          </cell>
        </row>
        <row r="124">
          <cell r="A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43466</v>
          </cell>
          <cell r="O124">
            <v>0</v>
          </cell>
          <cell r="P124">
            <v>47.000051028218607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</row>
        <row r="125">
          <cell r="A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43831</v>
          </cell>
          <cell r="O125">
            <v>0</v>
          </cell>
          <cell r="P125">
            <v>48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</row>
        <row r="126">
          <cell r="A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44197</v>
          </cell>
          <cell r="O126">
            <v>0</v>
          </cell>
          <cell r="P126">
            <v>48.999948971781393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</row>
        <row r="127">
          <cell r="A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44562</v>
          </cell>
          <cell r="O127">
            <v>0</v>
          </cell>
          <cell r="P127">
            <v>49.999897943562793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</row>
        <row r="128">
          <cell r="A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44927</v>
          </cell>
          <cell r="O128">
            <v>0</v>
          </cell>
          <cell r="P128">
            <v>50.999846915344186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</row>
        <row r="129">
          <cell r="A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45292</v>
          </cell>
          <cell r="O129">
            <v>0</v>
          </cell>
          <cell r="P129">
            <v>51.999795887125579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</row>
        <row r="130">
          <cell r="A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</row>
        <row r="131">
          <cell r="A131">
            <v>34</v>
          </cell>
          <cell r="C131">
            <v>0</v>
          </cell>
          <cell r="D131" t="str">
            <v>1CenterPlaza1 (1)</v>
          </cell>
          <cell r="E131" t="str">
            <v>SUITE 200M</v>
          </cell>
          <cell r="F131" t="str">
            <v>Speculative</v>
          </cell>
          <cell r="G131">
            <v>0</v>
          </cell>
          <cell r="H131">
            <v>43040</v>
          </cell>
          <cell r="I131">
            <v>45657</v>
          </cell>
          <cell r="J131">
            <v>3764</v>
          </cell>
          <cell r="K131">
            <v>0</v>
          </cell>
          <cell r="L131" t="str">
            <v> </v>
          </cell>
          <cell r="M131">
            <v>0</v>
          </cell>
          <cell r="N131">
            <v>43040</v>
          </cell>
          <cell r="O131">
            <v>3764</v>
          </cell>
          <cell r="P131">
            <v>33</v>
          </cell>
          <cell r="Q131">
            <v>0</v>
          </cell>
          <cell r="R131" t="str">
            <v>New Base Stop</v>
          </cell>
          <cell r="S131">
            <v>39</v>
          </cell>
          <cell r="T131">
            <v>43.44</v>
          </cell>
          <cell r="U131">
            <v>0.89779005524861888</v>
          </cell>
          <cell r="V131" t="str">
            <v>Market</v>
          </cell>
          <cell r="W131" t="str">
            <v>Mezzanine</v>
          </cell>
          <cell r="X131">
            <v>0</v>
          </cell>
        </row>
        <row r="132">
          <cell r="A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43466</v>
          </cell>
          <cell r="O132">
            <v>0</v>
          </cell>
          <cell r="P132">
            <v>34.00106269925611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</row>
        <row r="133">
          <cell r="A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43831</v>
          </cell>
          <cell r="O133">
            <v>0</v>
          </cell>
          <cell r="P133">
            <v>34.99893730074389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</row>
        <row r="134">
          <cell r="A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44197</v>
          </cell>
          <cell r="O134">
            <v>0</v>
          </cell>
          <cell r="P134">
            <v>36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</row>
        <row r="135">
          <cell r="A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44562</v>
          </cell>
          <cell r="O135">
            <v>0</v>
          </cell>
          <cell r="P135">
            <v>37.00106269925611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</row>
        <row r="136">
          <cell r="A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44927</v>
          </cell>
          <cell r="O136">
            <v>0</v>
          </cell>
          <cell r="P136">
            <v>37.99893730074389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</row>
        <row r="137">
          <cell r="A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45292</v>
          </cell>
          <cell r="O137">
            <v>0</v>
          </cell>
          <cell r="P137">
            <v>39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</row>
        <row r="138">
          <cell r="A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</row>
        <row r="139">
          <cell r="A139">
            <v>35</v>
          </cell>
          <cell r="C139">
            <v>0</v>
          </cell>
          <cell r="D139" t="str">
            <v>1CenterPlaza1 (1)</v>
          </cell>
          <cell r="E139" t="str">
            <v>SUITE ST-03</v>
          </cell>
          <cell r="F139" t="str">
            <v>Speculative</v>
          </cell>
          <cell r="G139">
            <v>0</v>
          </cell>
          <cell r="H139">
            <v>43101</v>
          </cell>
          <cell r="I139">
            <v>44196</v>
          </cell>
          <cell r="J139">
            <v>77</v>
          </cell>
          <cell r="K139">
            <v>0</v>
          </cell>
          <cell r="L139" t="str">
            <v> </v>
          </cell>
          <cell r="M139">
            <v>0</v>
          </cell>
          <cell r="N139">
            <v>43101</v>
          </cell>
          <cell r="O139">
            <v>77</v>
          </cell>
          <cell r="P139">
            <v>9.9740259740259738</v>
          </cell>
          <cell r="Q139">
            <v>0</v>
          </cell>
          <cell r="R139" t="str">
            <v>None</v>
          </cell>
          <cell r="S139">
            <v>10.130000000000001</v>
          </cell>
          <cell r="T139">
            <v>11.26</v>
          </cell>
          <cell r="U139">
            <v>0.89964476021314399</v>
          </cell>
          <cell r="V139" t="str">
            <v>Market</v>
          </cell>
          <cell r="W139" t="str">
            <v>Storage</v>
          </cell>
          <cell r="X139">
            <v>0</v>
          </cell>
        </row>
        <row r="140">
          <cell r="A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</row>
        <row r="141">
          <cell r="A141">
            <v>36</v>
          </cell>
          <cell r="C141">
            <v>0</v>
          </cell>
          <cell r="D141" t="str">
            <v>1CenterPlaza1 (1)</v>
          </cell>
          <cell r="E141" t="str">
            <v>SUITE ST-04</v>
          </cell>
          <cell r="F141" t="str">
            <v>Speculative</v>
          </cell>
          <cell r="G141">
            <v>0</v>
          </cell>
          <cell r="H141">
            <v>43101</v>
          </cell>
          <cell r="I141">
            <v>44196</v>
          </cell>
          <cell r="J141">
            <v>311</v>
          </cell>
          <cell r="K141">
            <v>0</v>
          </cell>
          <cell r="L141" t="str">
            <v> </v>
          </cell>
          <cell r="M141">
            <v>0</v>
          </cell>
          <cell r="N141">
            <v>43101</v>
          </cell>
          <cell r="O141">
            <v>311</v>
          </cell>
          <cell r="P141">
            <v>9.9935691318327979</v>
          </cell>
          <cell r="Q141">
            <v>0</v>
          </cell>
          <cell r="R141" t="str">
            <v>None</v>
          </cell>
          <cell r="S141">
            <v>10.029999999999999</v>
          </cell>
          <cell r="T141">
            <v>11.26</v>
          </cell>
          <cell r="U141">
            <v>0.89076376554174064</v>
          </cell>
          <cell r="V141" t="str">
            <v>Market</v>
          </cell>
          <cell r="W141" t="str">
            <v>Storage</v>
          </cell>
          <cell r="X141">
            <v>0</v>
          </cell>
        </row>
        <row r="142">
          <cell r="A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</row>
        <row r="143">
          <cell r="A143">
            <v>37</v>
          </cell>
          <cell r="C143">
            <v>0</v>
          </cell>
          <cell r="D143" t="str">
            <v>1CenterPlaza1 (1)</v>
          </cell>
          <cell r="E143" t="str">
            <v>SUITE ST-05</v>
          </cell>
          <cell r="F143" t="str">
            <v>Speculative</v>
          </cell>
          <cell r="G143">
            <v>0</v>
          </cell>
          <cell r="H143">
            <v>43101</v>
          </cell>
          <cell r="I143">
            <v>44196</v>
          </cell>
          <cell r="J143">
            <v>397</v>
          </cell>
          <cell r="K143">
            <v>0</v>
          </cell>
          <cell r="L143" t="str">
            <v> </v>
          </cell>
          <cell r="M143">
            <v>0</v>
          </cell>
          <cell r="N143">
            <v>43101</v>
          </cell>
          <cell r="O143">
            <v>397</v>
          </cell>
          <cell r="P143">
            <v>10.005037783375315</v>
          </cell>
          <cell r="Q143">
            <v>0</v>
          </cell>
          <cell r="R143" t="str">
            <v>None</v>
          </cell>
          <cell r="S143">
            <v>9.9700000000000006</v>
          </cell>
          <cell r="T143">
            <v>11.26</v>
          </cell>
          <cell r="U143">
            <v>0.88543516873889883</v>
          </cell>
          <cell r="V143" t="str">
            <v>Market</v>
          </cell>
          <cell r="W143" t="str">
            <v>Storage</v>
          </cell>
          <cell r="X143">
            <v>0</v>
          </cell>
        </row>
        <row r="144">
          <cell r="A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</row>
        <row r="145">
          <cell r="A145">
            <v>38</v>
          </cell>
          <cell r="C145">
            <v>0</v>
          </cell>
          <cell r="D145" t="str">
            <v>1CenterPlaza1 (1)</v>
          </cell>
          <cell r="E145" t="str">
            <v>SUITE ST-10</v>
          </cell>
          <cell r="F145" t="str">
            <v>Speculative</v>
          </cell>
          <cell r="G145">
            <v>0</v>
          </cell>
          <cell r="H145">
            <v>43101</v>
          </cell>
          <cell r="I145">
            <v>44196</v>
          </cell>
          <cell r="J145">
            <v>93</v>
          </cell>
          <cell r="K145">
            <v>0</v>
          </cell>
          <cell r="L145" t="str">
            <v> </v>
          </cell>
          <cell r="M145">
            <v>0</v>
          </cell>
          <cell r="N145">
            <v>43101</v>
          </cell>
          <cell r="O145">
            <v>93</v>
          </cell>
          <cell r="P145">
            <v>10.064516129032258</v>
          </cell>
          <cell r="Q145">
            <v>0</v>
          </cell>
          <cell r="R145" t="str">
            <v>None</v>
          </cell>
          <cell r="S145">
            <v>9.94</v>
          </cell>
          <cell r="T145">
            <v>11.26</v>
          </cell>
          <cell r="U145">
            <v>0.88277087033747781</v>
          </cell>
          <cell r="V145" t="str">
            <v>Market</v>
          </cell>
          <cell r="W145" t="str">
            <v>Storage</v>
          </cell>
          <cell r="X145">
            <v>0</v>
          </cell>
        </row>
        <row r="146">
          <cell r="A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</row>
        <row r="147">
          <cell r="A147">
            <v>39</v>
          </cell>
          <cell r="C147">
            <v>0</v>
          </cell>
          <cell r="D147" t="str">
            <v>1CenterPlaza1 (1)</v>
          </cell>
          <cell r="E147" t="str">
            <v>SUITE ST-14</v>
          </cell>
          <cell r="F147" t="str">
            <v>Speculative</v>
          </cell>
          <cell r="G147">
            <v>0</v>
          </cell>
          <cell r="H147">
            <v>43101</v>
          </cell>
          <cell r="I147">
            <v>44196</v>
          </cell>
          <cell r="J147">
            <v>177</v>
          </cell>
          <cell r="K147">
            <v>0</v>
          </cell>
          <cell r="L147" t="str">
            <v> </v>
          </cell>
          <cell r="M147">
            <v>0</v>
          </cell>
          <cell r="N147">
            <v>43101</v>
          </cell>
          <cell r="O147">
            <v>177</v>
          </cell>
          <cell r="P147">
            <v>10.033898305084746</v>
          </cell>
          <cell r="Q147">
            <v>0</v>
          </cell>
          <cell r="R147" t="str">
            <v>None</v>
          </cell>
          <cell r="S147">
            <v>9.9700000000000006</v>
          </cell>
          <cell r="T147">
            <v>11.26</v>
          </cell>
          <cell r="U147">
            <v>0.88543516873889883</v>
          </cell>
          <cell r="V147" t="str">
            <v>Market</v>
          </cell>
          <cell r="W147" t="str">
            <v>Storage</v>
          </cell>
          <cell r="X147">
            <v>0</v>
          </cell>
        </row>
        <row r="148">
          <cell r="A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</row>
        <row r="149">
          <cell r="A149">
            <v>40</v>
          </cell>
          <cell r="C149">
            <v>0</v>
          </cell>
          <cell r="D149" t="str">
            <v>1CenterPlaza1 (1)</v>
          </cell>
          <cell r="E149" t="str">
            <v>SUITE ST-15</v>
          </cell>
          <cell r="F149" t="str">
            <v>Speculative</v>
          </cell>
          <cell r="G149">
            <v>0</v>
          </cell>
          <cell r="H149">
            <v>43101</v>
          </cell>
          <cell r="I149">
            <v>44196</v>
          </cell>
          <cell r="J149">
            <v>213</v>
          </cell>
          <cell r="K149">
            <v>0</v>
          </cell>
          <cell r="L149" t="str">
            <v> </v>
          </cell>
          <cell r="M149">
            <v>0</v>
          </cell>
          <cell r="N149">
            <v>43101</v>
          </cell>
          <cell r="O149">
            <v>213</v>
          </cell>
          <cell r="P149">
            <v>10.028169014084508</v>
          </cell>
          <cell r="Q149">
            <v>0</v>
          </cell>
          <cell r="R149" t="str">
            <v>None</v>
          </cell>
          <cell r="S149">
            <v>9.9700000000000006</v>
          </cell>
          <cell r="T149">
            <v>11.26</v>
          </cell>
          <cell r="U149">
            <v>0.88543516873889883</v>
          </cell>
          <cell r="V149" t="str">
            <v>Market</v>
          </cell>
          <cell r="W149" t="str">
            <v>Storage</v>
          </cell>
          <cell r="X149">
            <v>0</v>
          </cell>
        </row>
        <row r="150">
          <cell r="A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</row>
        <row r="151">
          <cell r="A151">
            <v>41</v>
          </cell>
          <cell r="C151">
            <v>0</v>
          </cell>
          <cell r="D151" t="str">
            <v>1CenterPlaza1 (1)</v>
          </cell>
          <cell r="E151" t="str">
            <v>SUITE ST-16</v>
          </cell>
          <cell r="F151" t="str">
            <v>Speculative</v>
          </cell>
          <cell r="G151">
            <v>0</v>
          </cell>
          <cell r="H151">
            <v>43101</v>
          </cell>
          <cell r="I151">
            <v>44196</v>
          </cell>
          <cell r="J151">
            <v>319</v>
          </cell>
          <cell r="K151">
            <v>0</v>
          </cell>
          <cell r="L151" t="str">
            <v> </v>
          </cell>
          <cell r="M151">
            <v>0</v>
          </cell>
          <cell r="N151">
            <v>43101</v>
          </cell>
          <cell r="O151">
            <v>319</v>
          </cell>
          <cell r="P151">
            <v>10.006269592476489</v>
          </cell>
          <cell r="Q151">
            <v>0</v>
          </cell>
          <cell r="R151" t="str">
            <v>None</v>
          </cell>
          <cell r="S151">
            <v>9.9700000000000006</v>
          </cell>
          <cell r="T151">
            <v>11.26</v>
          </cell>
          <cell r="U151">
            <v>0.88543516873889883</v>
          </cell>
          <cell r="V151" t="str">
            <v>Market</v>
          </cell>
          <cell r="W151" t="str">
            <v>Storage</v>
          </cell>
          <cell r="X151">
            <v>0</v>
          </cell>
        </row>
        <row r="152">
          <cell r="A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</row>
        <row r="153">
          <cell r="A153">
            <v>42</v>
          </cell>
          <cell r="C153">
            <v>0</v>
          </cell>
          <cell r="D153" t="str">
            <v>1CenterPlaza1 (1)</v>
          </cell>
          <cell r="E153" t="str">
            <v>SUITE STR04</v>
          </cell>
          <cell r="F153" t="str">
            <v>Speculative</v>
          </cell>
          <cell r="G153">
            <v>0</v>
          </cell>
          <cell r="H153">
            <v>43101</v>
          </cell>
          <cell r="I153">
            <v>44196</v>
          </cell>
          <cell r="J153">
            <v>185</v>
          </cell>
          <cell r="K153">
            <v>0</v>
          </cell>
          <cell r="L153" t="str">
            <v> </v>
          </cell>
          <cell r="M153">
            <v>0</v>
          </cell>
          <cell r="N153">
            <v>43101</v>
          </cell>
          <cell r="O153">
            <v>185</v>
          </cell>
          <cell r="P153">
            <v>9.9891891891891884</v>
          </cell>
          <cell r="Q153">
            <v>0</v>
          </cell>
          <cell r="R153" t="str">
            <v>None</v>
          </cell>
          <cell r="S153">
            <v>10.050000000000001</v>
          </cell>
          <cell r="T153">
            <v>11.26</v>
          </cell>
          <cell r="U153">
            <v>0.89253996447602135</v>
          </cell>
          <cell r="V153" t="str">
            <v>Market</v>
          </cell>
          <cell r="W153" t="str">
            <v>Storage</v>
          </cell>
          <cell r="X153">
            <v>0</v>
          </cell>
        </row>
        <row r="154">
          <cell r="A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</row>
        <row r="155">
          <cell r="A155">
            <v>43</v>
          </cell>
          <cell r="C155">
            <v>0</v>
          </cell>
          <cell r="D155" t="str">
            <v>1CenterPlaza2 (1)</v>
          </cell>
          <cell r="E155" t="str">
            <v>Bley, Daniel</v>
          </cell>
          <cell r="F155" t="str">
            <v>Contract</v>
          </cell>
          <cell r="G155" t="str">
            <v>001M</v>
          </cell>
          <cell r="H155">
            <v>36708</v>
          </cell>
          <cell r="I155">
            <v>44012</v>
          </cell>
          <cell r="J155">
            <v>1646</v>
          </cell>
          <cell r="K155">
            <v>0</v>
          </cell>
          <cell r="L155" t="e">
            <v>#VALUE!</v>
          </cell>
          <cell r="M155">
            <v>0</v>
          </cell>
          <cell r="N155">
            <v>42736</v>
          </cell>
          <cell r="O155">
            <v>1646</v>
          </cell>
          <cell r="P155">
            <v>31.997569866342648</v>
          </cell>
          <cell r="Q155">
            <v>52668</v>
          </cell>
          <cell r="R155" t="str">
            <v>Bley CY10/FY11</v>
          </cell>
          <cell r="S155">
            <v>34.99</v>
          </cell>
          <cell r="T155">
            <v>38.6</v>
          </cell>
          <cell r="U155">
            <v>0.90647668393782388</v>
          </cell>
          <cell r="V155" t="str">
            <v>Market</v>
          </cell>
          <cell r="W155" t="str">
            <v>Mezzanine</v>
          </cell>
          <cell r="X155" t="str">
            <v>Ren: 1-5yr option w/ 9-12mos notice @ FMR._x000D_Dep: $8,230.00.</v>
          </cell>
        </row>
        <row r="156">
          <cell r="A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42917</v>
          </cell>
          <cell r="O156">
            <v>0</v>
          </cell>
          <cell r="P156">
            <v>35.001215066828678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</row>
        <row r="157">
          <cell r="A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</row>
        <row r="158">
          <cell r="A158">
            <v>44</v>
          </cell>
          <cell r="C158">
            <v>0</v>
          </cell>
          <cell r="D158" t="str">
            <v>1CenterPlaza2 (1)</v>
          </cell>
          <cell r="E158" t="str">
            <v>Training Room</v>
          </cell>
          <cell r="F158" t="str">
            <v>Contract</v>
          </cell>
          <cell r="G158" t="str">
            <v>002M</v>
          </cell>
          <cell r="H158">
            <v>42370</v>
          </cell>
          <cell r="I158">
            <v>47848</v>
          </cell>
          <cell r="J158">
            <v>1836</v>
          </cell>
          <cell r="K158">
            <v>0</v>
          </cell>
          <cell r="L158" t="e">
            <v>#VALUE!</v>
          </cell>
          <cell r="M158">
            <v>0</v>
          </cell>
          <cell r="N158">
            <v>42736</v>
          </cell>
          <cell r="O158">
            <v>1836</v>
          </cell>
          <cell r="P158">
            <v>0</v>
          </cell>
          <cell r="Q158">
            <v>0</v>
          </cell>
          <cell r="R158" t="str">
            <v>None</v>
          </cell>
          <cell r="S158">
            <v>0</v>
          </cell>
          <cell r="T158" t="str">
            <v>Expires after Report Term</v>
          </cell>
          <cell r="U158">
            <v>0</v>
          </cell>
          <cell r="V158" t="str">
            <v>Market</v>
          </cell>
          <cell r="W158" t="str">
            <v>Mezzanine</v>
          </cell>
          <cell r="X158">
            <v>0</v>
          </cell>
        </row>
        <row r="159">
          <cell r="A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 t="str">
            <v>Rent continues after Report Term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</row>
        <row r="160">
          <cell r="A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</row>
        <row r="161">
          <cell r="A161">
            <v>45</v>
          </cell>
          <cell r="C161">
            <v>0</v>
          </cell>
          <cell r="D161" t="str">
            <v>1CenterPlaza2 (1)</v>
          </cell>
          <cell r="E161" t="str">
            <v>Conference Room</v>
          </cell>
          <cell r="F161" t="str">
            <v>Contract</v>
          </cell>
          <cell r="G161" t="str">
            <v>003M</v>
          </cell>
          <cell r="H161">
            <v>42370</v>
          </cell>
          <cell r="I161">
            <v>47848</v>
          </cell>
          <cell r="J161">
            <v>1230</v>
          </cell>
          <cell r="K161">
            <v>0</v>
          </cell>
          <cell r="L161" t="e">
            <v>#VALUE!</v>
          </cell>
          <cell r="M161">
            <v>0</v>
          </cell>
          <cell r="N161">
            <v>42736</v>
          </cell>
          <cell r="O161">
            <v>1230</v>
          </cell>
          <cell r="P161">
            <v>0</v>
          </cell>
          <cell r="Q161">
            <v>0</v>
          </cell>
          <cell r="R161" t="str">
            <v>None</v>
          </cell>
          <cell r="S161">
            <v>0</v>
          </cell>
          <cell r="T161" t="str">
            <v>Expires after Report Term</v>
          </cell>
          <cell r="U161">
            <v>0</v>
          </cell>
          <cell r="V161" t="str">
            <v>Market</v>
          </cell>
          <cell r="W161" t="str">
            <v>Mezzanine</v>
          </cell>
          <cell r="X161">
            <v>0</v>
          </cell>
        </row>
        <row r="162">
          <cell r="A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 t="str">
            <v>Rent continues after Report Term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</row>
        <row r="163">
          <cell r="A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</row>
        <row r="164">
          <cell r="A164">
            <v>46</v>
          </cell>
          <cell r="C164">
            <v>0</v>
          </cell>
          <cell r="D164" t="str">
            <v>1CenterPlaza2 (1)</v>
          </cell>
          <cell r="E164" t="str">
            <v>The Kinsale Irish Pub</v>
          </cell>
          <cell r="F164" t="str">
            <v>Contract</v>
          </cell>
          <cell r="G164" t="str">
            <v>101</v>
          </cell>
          <cell r="H164">
            <v>35796</v>
          </cell>
          <cell r="I164">
            <v>43100</v>
          </cell>
          <cell r="J164">
            <v>1740</v>
          </cell>
          <cell r="K164">
            <v>0</v>
          </cell>
          <cell r="L164" t="e">
            <v>#VALUE!</v>
          </cell>
          <cell r="M164">
            <v>0</v>
          </cell>
          <cell r="N164">
            <v>42736</v>
          </cell>
          <cell r="O164">
            <v>1740</v>
          </cell>
          <cell r="P164">
            <v>37</v>
          </cell>
          <cell r="Q164">
            <v>64380</v>
          </cell>
          <cell r="R164" t="str">
            <v>Kinsale NNN</v>
          </cell>
          <cell r="S164">
            <v>37</v>
          </cell>
          <cell r="T164">
            <v>51.5</v>
          </cell>
          <cell r="U164">
            <v>0.71844660194174759</v>
          </cell>
          <cell r="V164" t="str">
            <v>Market</v>
          </cell>
          <cell r="W164" t="str">
            <v>Retail - 2 Center Plaza</v>
          </cell>
          <cell r="X164" t="str">
            <v>Ren: 2-5yr options w/ 12mos notice @ $42.39/sf &amp; $47.77/sf._x000D_Gtor: Burton Sack &amp; Ronald Brown._x000D_Pctg Rent: 4% above $4.5M; $4.8M &amp; $5.2M in renewals (sales=$592.36/sf)_x000D_Reimb: Pays $4.83/sf CAM charges increasing annually by the lesser of 5% or CPI thereafter._x000D_Prkg: discounted rate for customers._x000D_Misc: $630/mo dumspter rent.</v>
          </cell>
        </row>
        <row r="165">
          <cell r="A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</row>
        <row r="166">
          <cell r="A166">
            <v>47</v>
          </cell>
          <cell r="C166">
            <v>0</v>
          </cell>
          <cell r="D166" t="str">
            <v>1CenterPlaza2 (1)</v>
          </cell>
          <cell r="E166" t="str">
            <v>FedEx Office &amp; Print</v>
          </cell>
          <cell r="F166" t="str">
            <v>Contract</v>
          </cell>
          <cell r="G166" t="str">
            <v>102</v>
          </cell>
          <cell r="H166">
            <v>35186</v>
          </cell>
          <cell r="I166">
            <v>42490</v>
          </cell>
          <cell r="J166">
            <v>6252</v>
          </cell>
          <cell r="K166">
            <v>0</v>
          </cell>
          <cell r="L166" t="str">
            <v> 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 t="str">
            <v>Fedex NNN</v>
          </cell>
          <cell r="S166">
            <v>38</v>
          </cell>
          <cell r="T166">
            <v>50</v>
          </cell>
          <cell r="U166">
            <v>0.76</v>
          </cell>
          <cell r="V166" t="str">
            <v>Option</v>
          </cell>
          <cell r="W166" t="str">
            <v>Retail - 2 Center Plaza</v>
          </cell>
          <cell r="X166" t="str">
            <v>Reimb: CAM charges initially fixed @ $4.00/sf, increasing at annually @ lesser of 4% or CPI (presently $6.16/sf)._x000D_Prkg: 1 unreserved space @ FMR.</v>
          </cell>
        </row>
        <row r="167">
          <cell r="A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</row>
        <row r="168">
          <cell r="A168">
            <v>48</v>
          </cell>
          <cell r="C168">
            <v>0</v>
          </cell>
          <cell r="D168" t="str">
            <v>1CenterPlaza2 (1)</v>
          </cell>
          <cell r="E168" t="str">
            <v>FedEx Office &amp; Print</v>
          </cell>
          <cell r="F168" t="str">
            <v>Contract</v>
          </cell>
          <cell r="G168" t="str">
            <v>102</v>
          </cell>
          <cell r="H168">
            <v>42491</v>
          </cell>
          <cell r="I168">
            <v>46142</v>
          </cell>
          <cell r="J168">
            <v>6252</v>
          </cell>
          <cell r="K168">
            <v>0</v>
          </cell>
          <cell r="L168" t="e">
            <v>#VALUE!</v>
          </cell>
          <cell r="M168">
            <v>0</v>
          </cell>
          <cell r="N168">
            <v>42736</v>
          </cell>
          <cell r="O168">
            <v>6252</v>
          </cell>
          <cell r="P168">
            <v>53</v>
          </cell>
          <cell r="Q168">
            <v>331356</v>
          </cell>
          <cell r="R168" t="str">
            <v>Fedex NNN</v>
          </cell>
          <cell r="S168">
            <v>66.2</v>
          </cell>
          <cell r="T168">
            <v>67.2</v>
          </cell>
          <cell r="U168">
            <v>0.98511904761904767</v>
          </cell>
          <cell r="V168" t="str">
            <v>Market</v>
          </cell>
          <cell r="W168" t="str">
            <v>Retail - 2 Center Plaza</v>
          </cell>
          <cell r="X168" t="str">
            <v>Reimb: CAM charges initially fixed @ $4.00/sf, increasing at annually @ lesser of 4% or CPI (presently $6.16/sf)._x000D_Prkg: 1 unreserved space @ FMR.</v>
          </cell>
        </row>
        <row r="169">
          <cell r="A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42856</v>
          </cell>
          <cell r="O169">
            <v>0</v>
          </cell>
          <cell r="P169">
            <v>54.330134357005761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</row>
        <row r="170">
          <cell r="A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43221</v>
          </cell>
          <cell r="O170">
            <v>0</v>
          </cell>
          <cell r="P170">
            <v>55.689059500959694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</row>
        <row r="171">
          <cell r="A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43586</v>
          </cell>
          <cell r="O171">
            <v>0</v>
          </cell>
          <cell r="P171">
            <v>57.080614203454893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</row>
        <row r="172">
          <cell r="A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43952</v>
          </cell>
          <cell r="O172">
            <v>0</v>
          </cell>
          <cell r="P172">
            <v>58.510556621881001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</row>
        <row r="173">
          <cell r="A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44317</v>
          </cell>
          <cell r="O173">
            <v>0</v>
          </cell>
          <cell r="P173">
            <v>59.969289827255281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</row>
        <row r="174">
          <cell r="A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44682</v>
          </cell>
          <cell r="O174">
            <v>0</v>
          </cell>
          <cell r="P174">
            <v>61.470249520153551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</row>
        <row r="175">
          <cell r="A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45047</v>
          </cell>
          <cell r="O175">
            <v>0</v>
          </cell>
          <cell r="P175">
            <v>63.009596928982724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</row>
        <row r="176">
          <cell r="A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45413</v>
          </cell>
          <cell r="O176">
            <v>0</v>
          </cell>
          <cell r="P176">
            <v>64.591170825335894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7">
          <cell r="A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45778</v>
          </cell>
          <cell r="O177">
            <v>0</v>
          </cell>
          <cell r="P177">
            <v>66.199616122840695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</row>
        <row r="178">
          <cell r="A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</row>
        <row r="179">
          <cell r="A179">
            <v>49</v>
          </cell>
          <cell r="C179">
            <v>0</v>
          </cell>
          <cell r="D179" t="str">
            <v>1CenterPlaza2 (1)</v>
          </cell>
          <cell r="E179" t="str">
            <v>CVS Pharmacy</v>
          </cell>
          <cell r="F179" t="str">
            <v>Contract</v>
          </cell>
          <cell r="G179" t="str">
            <v>107</v>
          </cell>
          <cell r="H179">
            <v>35765</v>
          </cell>
          <cell r="I179">
            <v>42766</v>
          </cell>
          <cell r="J179">
            <v>7433</v>
          </cell>
          <cell r="K179">
            <v>0</v>
          </cell>
          <cell r="L179" t="e">
            <v>#VALUE!</v>
          </cell>
          <cell r="M179">
            <v>0</v>
          </cell>
          <cell r="N179">
            <v>42736</v>
          </cell>
          <cell r="O179">
            <v>7433</v>
          </cell>
          <cell r="P179">
            <v>33.350733216736174</v>
          </cell>
          <cell r="Q179">
            <v>247896</v>
          </cell>
          <cell r="R179" t="str">
            <v>CVS NNN - 107</v>
          </cell>
          <cell r="S179">
            <v>33.35</v>
          </cell>
          <cell r="T179">
            <v>51.5</v>
          </cell>
          <cell r="U179">
            <v>0.64757281553398061</v>
          </cell>
          <cell r="V179" t="str">
            <v>Option</v>
          </cell>
          <cell r="W179" t="str">
            <v>Retail - 2 Center Plaza</v>
          </cell>
          <cell r="X179" t="str">
            <v>Gtor: CVS Corporation._x000D_Reimb: CAM charges initially fixed @ $4.00/sf, increasing at annually @ lesser of 5% or CPI (presently $5.67/sf)._x000D_Excl: Sole right to operate a pharmacy._x000D_Pctg Rent: 2.5% of sales above $14,927,390.75 (sales=$662.68/sf).</v>
          </cell>
        </row>
        <row r="180">
          <cell r="A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</row>
        <row r="181">
          <cell r="A181">
            <v>50</v>
          </cell>
          <cell r="C181">
            <v>0</v>
          </cell>
          <cell r="D181" t="str">
            <v>1CenterPlaza2 (1)</v>
          </cell>
          <cell r="E181" t="str">
            <v>CVS Pharmacy</v>
          </cell>
          <cell r="F181" t="str">
            <v>Speculative</v>
          </cell>
          <cell r="G181" t="str">
            <v>107</v>
          </cell>
          <cell r="H181">
            <v>42767</v>
          </cell>
          <cell r="I181">
            <v>46418</v>
          </cell>
          <cell r="J181">
            <v>7433</v>
          </cell>
          <cell r="K181">
            <v>0</v>
          </cell>
          <cell r="L181" t="str">
            <v> </v>
          </cell>
          <cell r="M181">
            <v>0</v>
          </cell>
          <cell r="N181">
            <v>42767</v>
          </cell>
          <cell r="O181">
            <v>7433</v>
          </cell>
          <cell r="P181">
            <v>55.999461859276202</v>
          </cell>
          <cell r="Q181">
            <v>0</v>
          </cell>
          <cell r="R181" t="str">
            <v>CVS NNN - 107</v>
          </cell>
          <cell r="S181">
            <v>61.6</v>
          </cell>
          <cell r="T181">
            <v>69.209999999999994</v>
          </cell>
          <cell r="U181">
            <v>0.89004479121514246</v>
          </cell>
          <cell r="V181" t="str">
            <v>Market</v>
          </cell>
          <cell r="W181" t="str">
            <v>Retail - 2 Center Plaza</v>
          </cell>
          <cell r="X181" t="str">
            <v>Gtor: CVS Corporation._x000D_Reimb: CAM charges initially fixed @ $4.00/sf, increasing at annually @ lesser of 5% or CPI (presently $5.67/sf)._x000D_Excl: Sole right to operate a pharmacy._x000D_Pctg Rent: 2.5% of sales above $14,927,390.75 (sales=$662.68/sf).</v>
          </cell>
        </row>
        <row r="182">
          <cell r="A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44593</v>
          </cell>
          <cell r="O182">
            <v>0</v>
          </cell>
          <cell r="P182">
            <v>61.59989237185524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</row>
        <row r="183">
          <cell r="A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</row>
        <row r="184">
          <cell r="A184">
            <v>51</v>
          </cell>
          <cell r="C184">
            <v>0</v>
          </cell>
          <cell r="D184" t="str">
            <v>1CenterPlaza2 (1)</v>
          </cell>
          <cell r="E184" t="str">
            <v>CVS Pharmacy</v>
          </cell>
          <cell r="F184" t="str">
            <v>Contract</v>
          </cell>
          <cell r="G184" t="str">
            <v>108</v>
          </cell>
          <cell r="H184">
            <v>37288</v>
          </cell>
          <cell r="I184">
            <v>42766</v>
          </cell>
          <cell r="J184">
            <v>3757</v>
          </cell>
          <cell r="K184">
            <v>0</v>
          </cell>
          <cell r="L184" t="e">
            <v>#VALUE!</v>
          </cell>
          <cell r="M184">
            <v>0</v>
          </cell>
          <cell r="N184">
            <v>42736</v>
          </cell>
          <cell r="O184">
            <v>3757</v>
          </cell>
          <cell r="P184">
            <v>33.348948629225447</v>
          </cell>
          <cell r="Q184">
            <v>125292</v>
          </cell>
          <cell r="R184" t="str">
            <v>CVS NNN - 108</v>
          </cell>
          <cell r="S184">
            <v>33.35</v>
          </cell>
          <cell r="T184">
            <v>51.5</v>
          </cell>
          <cell r="U184">
            <v>0.64757281553398061</v>
          </cell>
          <cell r="V184" t="str">
            <v>Option</v>
          </cell>
          <cell r="W184" t="str">
            <v>Retail - 2 Center Plaza</v>
          </cell>
          <cell r="X184" t="str">
            <v>Gtor: CVS Corporation._x000D_Reimb: CAM charges initially fixed @ $4.00/sf, increasing at annually @ lesser of 5% or CPI (presently $5.19/sf)._x000D_Excl: Sole right to operate a pharmacy._x000D_Pctg Rent: 2.5% of sales above $14,927,390.75; (sales=$662.68/sf).</v>
          </cell>
        </row>
        <row r="185">
          <cell r="A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</row>
        <row r="186">
          <cell r="A186">
            <v>52</v>
          </cell>
          <cell r="C186">
            <v>0</v>
          </cell>
          <cell r="D186" t="str">
            <v>1CenterPlaza2 (1)</v>
          </cell>
          <cell r="E186" t="str">
            <v>CVS Pharmacy</v>
          </cell>
          <cell r="F186" t="str">
            <v>Speculative</v>
          </cell>
          <cell r="G186" t="str">
            <v>108</v>
          </cell>
          <cell r="H186">
            <v>42767</v>
          </cell>
          <cell r="I186">
            <v>46418</v>
          </cell>
          <cell r="J186">
            <v>3757</v>
          </cell>
          <cell r="K186">
            <v>0</v>
          </cell>
          <cell r="L186" t="str">
            <v> </v>
          </cell>
          <cell r="M186">
            <v>0</v>
          </cell>
          <cell r="N186">
            <v>42767</v>
          </cell>
          <cell r="O186">
            <v>3757</v>
          </cell>
          <cell r="P186">
            <v>56.001064679265369</v>
          </cell>
          <cell r="Q186">
            <v>0</v>
          </cell>
          <cell r="R186" t="str">
            <v>CVS NNN - 108</v>
          </cell>
          <cell r="S186">
            <v>61.6</v>
          </cell>
          <cell r="T186">
            <v>69.209999999999994</v>
          </cell>
          <cell r="U186">
            <v>0.89004479121514246</v>
          </cell>
          <cell r="V186" t="str">
            <v>Market</v>
          </cell>
          <cell r="W186" t="str">
            <v>Retail - 2 Center Plaza</v>
          </cell>
          <cell r="X186" t="str">
            <v>Gtor: CVS Corporation._x000D_Reimb: CAM charges initially fixed @ $4.00/sf, increasing at annually @ lesser of 5% or CPI (presently $5.19/sf)._x000D_Excl: Sole right to operate a pharmacy._x000D_Pctg Rent: 2.5% of sales above $14,927,390.75; (sales=$662.68/sf).</v>
          </cell>
        </row>
        <row r="187">
          <cell r="A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44593</v>
          </cell>
          <cell r="O187">
            <v>0</v>
          </cell>
          <cell r="P187">
            <v>61.600212935853072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</row>
        <row r="188">
          <cell r="A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</row>
        <row r="189">
          <cell r="A189">
            <v>53</v>
          </cell>
          <cell r="C189">
            <v>0</v>
          </cell>
          <cell r="D189" t="str">
            <v>1CenterPlaza2 (1)</v>
          </cell>
          <cell r="E189" t="str">
            <v>MA Technology Collaborative</v>
          </cell>
          <cell r="F189" t="str">
            <v>Contract</v>
          </cell>
          <cell r="G189" t="str">
            <v>200</v>
          </cell>
          <cell r="H189">
            <v>41030</v>
          </cell>
          <cell r="I189">
            <v>43738</v>
          </cell>
          <cell r="J189">
            <v>3373</v>
          </cell>
          <cell r="K189">
            <v>0</v>
          </cell>
          <cell r="L189" t="e">
            <v>#VALUE!</v>
          </cell>
          <cell r="M189">
            <v>0</v>
          </cell>
          <cell r="N189">
            <v>42736</v>
          </cell>
          <cell r="O189">
            <v>3373</v>
          </cell>
          <cell r="P189">
            <v>35.498369404091314</v>
          </cell>
          <cell r="Q189">
            <v>119736</v>
          </cell>
          <cell r="R189" t="str">
            <v>MATech CY12/FY13</v>
          </cell>
          <cell r="S189">
            <v>37.5</v>
          </cell>
          <cell r="T189">
            <v>52.24</v>
          </cell>
          <cell r="U189">
            <v>0.71784073506891266</v>
          </cell>
          <cell r="V189" t="str">
            <v>Market</v>
          </cell>
          <cell r="W189" t="str">
            <v>Office</v>
          </cell>
          <cell r="X189" t="str">
            <v>Ren: 1-5yr option w/ 12-15mos notice @ FMR._x000D_Term: Option to terminate entire premises on 9/30/17 w/ 12mos notice; fee=$300,295._x000D_Dep: $51,686.76._x000D_Prkg: 5 unreserved spaces @ $520/mo.</v>
          </cell>
        </row>
        <row r="190">
          <cell r="A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43009</v>
          </cell>
          <cell r="O190">
            <v>0</v>
          </cell>
          <cell r="P190">
            <v>36.501630595908686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</row>
        <row r="191">
          <cell r="A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43374</v>
          </cell>
          <cell r="O191">
            <v>0</v>
          </cell>
          <cell r="P191">
            <v>37.50133412392529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</row>
        <row r="192">
          <cell r="A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</row>
        <row r="193">
          <cell r="A193">
            <v>54</v>
          </cell>
          <cell r="C193">
            <v>0</v>
          </cell>
          <cell r="D193" t="str">
            <v>1CenterPlaza2 (1)</v>
          </cell>
          <cell r="E193" t="str">
            <v>Limited to Endodontics</v>
          </cell>
          <cell r="F193" t="str">
            <v>Contract</v>
          </cell>
          <cell r="G193" t="str">
            <v>230</v>
          </cell>
          <cell r="H193">
            <v>30498</v>
          </cell>
          <cell r="I193">
            <v>43465</v>
          </cell>
          <cell r="J193">
            <v>1230</v>
          </cell>
          <cell r="K193">
            <v>0</v>
          </cell>
          <cell r="L193" t="e">
            <v>#VALUE!</v>
          </cell>
          <cell r="M193">
            <v>0</v>
          </cell>
          <cell r="N193">
            <v>42736</v>
          </cell>
          <cell r="O193">
            <v>1230</v>
          </cell>
          <cell r="P193">
            <v>51.00487804878049</v>
          </cell>
          <cell r="Q193">
            <v>62736</v>
          </cell>
          <cell r="R193" t="str">
            <v>Endodontics CY09/FY09</v>
          </cell>
          <cell r="S193">
            <v>52</v>
          </cell>
          <cell r="T193">
            <v>50.72</v>
          </cell>
          <cell r="U193">
            <v>1.025236593059937</v>
          </cell>
          <cell r="V193" t="str">
            <v>Market</v>
          </cell>
          <cell r="W193" t="str">
            <v>Office</v>
          </cell>
          <cell r="X193" t="str">
            <v>Prkg: 2 unreserved spaces @ FMR.</v>
          </cell>
        </row>
        <row r="194">
          <cell r="A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43101</v>
          </cell>
          <cell r="O194">
            <v>0</v>
          </cell>
          <cell r="P194">
            <v>52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</row>
        <row r="195">
          <cell r="A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</row>
        <row r="196">
          <cell r="A196">
            <v>55</v>
          </cell>
          <cell r="C196">
            <v>0</v>
          </cell>
          <cell r="D196" t="str">
            <v>1CenterPlaza2 (1)</v>
          </cell>
          <cell r="E196" t="str">
            <v>Localytics</v>
          </cell>
          <cell r="F196" t="str">
            <v>Contract</v>
          </cell>
          <cell r="G196" t="str">
            <v>300</v>
          </cell>
          <cell r="H196">
            <v>42430</v>
          </cell>
          <cell r="I196">
            <v>45169</v>
          </cell>
          <cell r="J196">
            <v>26575</v>
          </cell>
          <cell r="K196">
            <v>0</v>
          </cell>
          <cell r="L196" t="e">
            <v>#VALUE!</v>
          </cell>
          <cell r="M196">
            <v>0</v>
          </cell>
          <cell r="N196">
            <v>42736</v>
          </cell>
          <cell r="O196">
            <v>26575</v>
          </cell>
          <cell r="P196">
            <v>44.000150517403576</v>
          </cell>
          <cell r="Q196">
            <v>1169304</v>
          </cell>
          <cell r="R196" t="str">
            <v>New Base Stop</v>
          </cell>
          <cell r="S196">
            <v>51</v>
          </cell>
          <cell r="T196">
            <v>58.79</v>
          </cell>
          <cell r="U196">
            <v>0.8674944718489539</v>
          </cell>
          <cell r="V196" t="str">
            <v>Market</v>
          </cell>
          <cell r="W196" t="str">
            <v>Office</v>
          </cell>
          <cell r="X196">
            <v>0</v>
          </cell>
        </row>
        <row r="197">
          <cell r="A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42856</v>
          </cell>
          <cell r="O197">
            <v>0</v>
          </cell>
          <cell r="P197">
            <v>44.999887111947316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</row>
        <row r="198">
          <cell r="A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43221</v>
          </cell>
          <cell r="O198">
            <v>0</v>
          </cell>
          <cell r="P198">
            <v>46.000075258701784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</row>
        <row r="199">
          <cell r="A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43586</v>
          </cell>
          <cell r="O199">
            <v>0</v>
          </cell>
          <cell r="P199">
            <v>46.999811853245532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</row>
        <row r="200">
          <cell r="A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43952</v>
          </cell>
          <cell r="O200">
            <v>0</v>
          </cell>
          <cell r="P200">
            <v>48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</row>
        <row r="201">
          <cell r="A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44317</v>
          </cell>
          <cell r="O201">
            <v>0</v>
          </cell>
          <cell r="P201">
            <v>49.000188146754468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</row>
        <row r="202">
          <cell r="A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44682</v>
          </cell>
          <cell r="O202">
            <v>0</v>
          </cell>
          <cell r="P202">
            <v>49.999924741298216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</row>
        <row r="203">
          <cell r="A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45047</v>
          </cell>
          <cell r="O203">
            <v>0</v>
          </cell>
          <cell r="P203">
            <v>51.000112888052684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</row>
        <row r="204">
          <cell r="A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</row>
        <row r="205">
          <cell r="A205">
            <v>56</v>
          </cell>
          <cell r="C205">
            <v>0</v>
          </cell>
          <cell r="D205" t="str">
            <v>1CenterPlaza2 (1)</v>
          </cell>
          <cell r="E205" t="str">
            <v>Great Point Investors</v>
          </cell>
          <cell r="F205" t="str">
            <v>Contract</v>
          </cell>
          <cell r="G205" t="str">
            <v>410</v>
          </cell>
          <cell r="H205">
            <v>38626</v>
          </cell>
          <cell r="I205">
            <v>43008</v>
          </cell>
          <cell r="J205">
            <v>9384</v>
          </cell>
          <cell r="K205">
            <v>0</v>
          </cell>
          <cell r="L205" t="e">
            <v>#VALUE!</v>
          </cell>
          <cell r="M205">
            <v>0</v>
          </cell>
          <cell r="N205">
            <v>42736</v>
          </cell>
          <cell r="O205">
            <v>9384</v>
          </cell>
          <cell r="P205">
            <v>36</v>
          </cell>
          <cell r="Q205">
            <v>337824</v>
          </cell>
          <cell r="R205" t="str">
            <v>Great CY13/FY13</v>
          </cell>
          <cell r="S205">
            <v>36</v>
          </cell>
          <cell r="T205">
            <v>48.3</v>
          </cell>
          <cell r="U205">
            <v>0.74534161490683237</v>
          </cell>
          <cell r="V205" t="str">
            <v>Market</v>
          </cell>
          <cell r="W205" t="str">
            <v>Office</v>
          </cell>
          <cell r="X205" t="str">
            <v>Ren: 1-5yr option w/ 12-15mos notice @ FMR._x000D_Dep: $89,930.00 w/ reductions._x000D_Prkg: 4 unreserved spaces @ FMR.</v>
          </cell>
        </row>
        <row r="206">
          <cell r="A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</row>
        <row r="207">
          <cell r="A207">
            <v>57</v>
          </cell>
          <cell r="C207">
            <v>0</v>
          </cell>
          <cell r="D207" t="str">
            <v>1CenterPlaza2 (1)</v>
          </cell>
          <cell r="E207" t="str">
            <v>Nitsch Engineering</v>
          </cell>
          <cell r="F207" t="str">
            <v>Contract</v>
          </cell>
          <cell r="G207" t="str">
            <v>430</v>
          </cell>
          <cell r="H207">
            <v>41244</v>
          </cell>
          <cell r="I207">
            <v>45046</v>
          </cell>
          <cell r="J207">
            <v>18025</v>
          </cell>
          <cell r="K207">
            <v>0</v>
          </cell>
          <cell r="L207" t="e">
            <v>#VALUE!</v>
          </cell>
          <cell r="M207">
            <v>0</v>
          </cell>
          <cell r="N207">
            <v>42736</v>
          </cell>
          <cell r="O207">
            <v>18025</v>
          </cell>
          <cell r="P207">
            <v>35.000055478502084</v>
          </cell>
          <cell r="Q207">
            <v>630876</v>
          </cell>
          <cell r="R207" t="str">
            <v>Nitsch CY13/FY13</v>
          </cell>
          <cell r="S207">
            <v>37</v>
          </cell>
          <cell r="T207">
            <v>58.79</v>
          </cell>
          <cell r="U207">
            <v>0.62935873447865287</v>
          </cell>
          <cell r="V207" t="str">
            <v>Market</v>
          </cell>
          <cell r="W207" t="str">
            <v>Office</v>
          </cell>
          <cell r="X207" t="str">
            <v>Ren: 1-5yr option w/ 12-18mos notice @ FMR._x000D_Exp: 1-time ROFO to lease 9,358 SF in Suite 410 @ FMR before 12/31/20._x000D_Dep: $210,291.68 LOC w/ reductions._x000D_Prkg: 9 unreserved spaces @ FMR.</v>
          </cell>
        </row>
        <row r="208">
          <cell r="A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44197</v>
          </cell>
          <cell r="O208">
            <v>0</v>
          </cell>
          <cell r="P208">
            <v>36.999944521497916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</row>
        <row r="209">
          <cell r="A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</row>
        <row r="210">
          <cell r="A210">
            <v>58</v>
          </cell>
          <cell r="C210">
            <v>0</v>
          </cell>
          <cell r="D210" t="str">
            <v>1CenterPlaza2 (1)</v>
          </cell>
          <cell r="E210" t="str">
            <v>IANS</v>
          </cell>
          <cell r="F210" t="str">
            <v>Contract</v>
          </cell>
          <cell r="G210" t="str">
            <v>500</v>
          </cell>
          <cell r="H210">
            <v>42278</v>
          </cell>
          <cell r="I210">
            <v>46112</v>
          </cell>
          <cell r="J210">
            <v>9602</v>
          </cell>
          <cell r="K210">
            <v>0</v>
          </cell>
          <cell r="L210" t="e">
            <v>#VALUE!</v>
          </cell>
          <cell r="M210">
            <v>0</v>
          </cell>
          <cell r="N210">
            <v>42736</v>
          </cell>
          <cell r="O210">
            <v>9602</v>
          </cell>
          <cell r="P210">
            <v>40.000416579879193</v>
          </cell>
          <cell r="Q210">
            <v>384084</v>
          </cell>
          <cell r="R210" t="str">
            <v>New Base Stop</v>
          </cell>
          <cell r="S210">
            <v>49</v>
          </cell>
          <cell r="T210">
            <v>64.239999999999995</v>
          </cell>
          <cell r="U210">
            <v>0.76276463262764638</v>
          </cell>
          <cell r="V210" t="str">
            <v>Market</v>
          </cell>
          <cell r="W210" t="str">
            <v>Office</v>
          </cell>
          <cell r="X210">
            <v>0</v>
          </cell>
        </row>
        <row r="211">
          <cell r="A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42826</v>
          </cell>
          <cell r="O211">
            <v>0</v>
          </cell>
          <cell r="P211">
            <v>40.998958550302021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</row>
        <row r="212">
          <cell r="A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43191</v>
          </cell>
          <cell r="O212">
            <v>0</v>
          </cell>
          <cell r="P212">
            <v>42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</row>
        <row r="213">
          <cell r="A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43556</v>
          </cell>
          <cell r="O213">
            <v>0</v>
          </cell>
          <cell r="P213">
            <v>42.999791710060407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</row>
        <row r="214">
          <cell r="A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43922</v>
          </cell>
          <cell r="O214">
            <v>0</v>
          </cell>
          <cell r="P214">
            <v>43.999583420120807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</row>
        <row r="215">
          <cell r="A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44287</v>
          </cell>
          <cell r="O215">
            <v>0</v>
          </cell>
          <cell r="P215">
            <v>45.000624869818786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</row>
        <row r="216">
          <cell r="A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44652</v>
          </cell>
          <cell r="O216">
            <v>0</v>
          </cell>
          <cell r="P216">
            <v>46.000416579879193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</row>
        <row r="217">
          <cell r="A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45017</v>
          </cell>
          <cell r="O217">
            <v>0</v>
          </cell>
          <cell r="P217">
            <v>46.998958550302021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</row>
        <row r="218">
          <cell r="A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45383</v>
          </cell>
          <cell r="O218">
            <v>0</v>
          </cell>
          <cell r="P218">
            <v>48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</row>
        <row r="219">
          <cell r="A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45748</v>
          </cell>
          <cell r="O219">
            <v>0</v>
          </cell>
          <cell r="P219">
            <v>48.999791710060407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</row>
        <row r="220">
          <cell r="A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</row>
        <row r="221">
          <cell r="A221">
            <v>59</v>
          </cell>
          <cell r="C221">
            <v>0</v>
          </cell>
          <cell r="D221" t="str">
            <v>1CenterPlaza2 (1)</v>
          </cell>
          <cell r="E221" t="str">
            <v>Shapiro &amp; Associates</v>
          </cell>
          <cell r="F221" t="str">
            <v>Contract</v>
          </cell>
          <cell r="G221" t="str">
            <v>520</v>
          </cell>
          <cell r="H221">
            <v>37288</v>
          </cell>
          <cell r="I221">
            <v>42400</v>
          </cell>
          <cell r="J221">
            <v>3123</v>
          </cell>
          <cell r="K221">
            <v>0</v>
          </cell>
          <cell r="L221" t="str">
            <v> 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 t="str">
            <v>Shapiro CY11/FY12</v>
          </cell>
          <cell r="S221">
            <v>30</v>
          </cell>
          <cell r="T221">
            <v>46</v>
          </cell>
          <cell r="U221">
            <v>0.65217391304347827</v>
          </cell>
          <cell r="V221" t="str">
            <v>Reabsorb</v>
          </cell>
          <cell r="W221" t="str">
            <v>Office</v>
          </cell>
          <cell r="X221" t="str">
            <v>None.</v>
          </cell>
        </row>
        <row r="222">
          <cell r="A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</row>
        <row r="223">
          <cell r="A223">
            <v>60</v>
          </cell>
          <cell r="C223">
            <v>0</v>
          </cell>
          <cell r="D223" t="str">
            <v>1CenterPlaza2 (1)</v>
          </cell>
          <cell r="E223" t="str">
            <v>Kevin MacMuray (expansion)</v>
          </cell>
          <cell r="F223" t="str">
            <v>Contract</v>
          </cell>
          <cell r="G223" t="str">
            <v>520</v>
          </cell>
          <cell r="H223">
            <v>42491</v>
          </cell>
          <cell r="I223">
            <v>45107</v>
          </cell>
          <cell r="J223">
            <v>3304</v>
          </cell>
          <cell r="K223">
            <v>0</v>
          </cell>
          <cell r="L223" t="e">
            <v>#VALUE!</v>
          </cell>
          <cell r="M223">
            <v>0</v>
          </cell>
          <cell r="N223">
            <v>42736</v>
          </cell>
          <cell r="O223">
            <v>3304</v>
          </cell>
          <cell r="P223">
            <v>38.150121065375302</v>
          </cell>
          <cell r="Q223">
            <v>126048</v>
          </cell>
          <cell r="R223" t="str">
            <v>New Base Stop</v>
          </cell>
          <cell r="S223">
            <v>53</v>
          </cell>
          <cell r="T223">
            <v>58.79</v>
          </cell>
          <cell r="U223">
            <v>0.90151386290185409</v>
          </cell>
          <cell r="V223" t="str">
            <v>Market</v>
          </cell>
          <cell r="W223" t="str">
            <v>Office</v>
          </cell>
          <cell r="X223">
            <v>0</v>
          </cell>
        </row>
        <row r="224">
          <cell r="A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42917</v>
          </cell>
          <cell r="O224">
            <v>0</v>
          </cell>
          <cell r="P224">
            <v>43.071428571428569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</row>
        <row r="225">
          <cell r="A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43282</v>
          </cell>
          <cell r="O225">
            <v>0</v>
          </cell>
          <cell r="P225">
            <v>48.998789346246973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</row>
        <row r="226">
          <cell r="A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43647</v>
          </cell>
          <cell r="O226">
            <v>0</v>
          </cell>
          <cell r="P226">
            <v>50.001210653753027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</row>
        <row r="227">
          <cell r="A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44013</v>
          </cell>
          <cell r="O227">
            <v>0</v>
          </cell>
          <cell r="P227">
            <v>51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</row>
        <row r="228">
          <cell r="A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44378</v>
          </cell>
          <cell r="O228">
            <v>0</v>
          </cell>
          <cell r="P228">
            <v>51.998789346246973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</row>
        <row r="229">
          <cell r="A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44743</v>
          </cell>
          <cell r="O229">
            <v>0</v>
          </cell>
          <cell r="P229">
            <v>53.001210653753027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</row>
        <row r="230">
          <cell r="A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</row>
        <row r="231">
          <cell r="A231">
            <v>61</v>
          </cell>
          <cell r="C231">
            <v>0</v>
          </cell>
          <cell r="D231" t="str">
            <v>1CenterPlaza2 (1)</v>
          </cell>
          <cell r="E231" t="str">
            <v>Breakstone, White &amp; Gluck</v>
          </cell>
          <cell r="F231" t="str">
            <v>Contract</v>
          </cell>
          <cell r="G231" t="str">
            <v>530</v>
          </cell>
          <cell r="H231">
            <v>36982</v>
          </cell>
          <cell r="I231">
            <v>43555</v>
          </cell>
          <cell r="J231">
            <v>3118</v>
          </cell>
          <cell r="K231">
            <v>0</v>
          </cell>
          <cell r="L231" t="e">
            <v>#VALUE!</v>
          </cell>
          <cell r="M231">
            <v>0</v>
          </cell>
          <cell r="N231">
            <v>42736</v>
          </cell>
          <cell r="O231">
            <v>3118</v>
          </cell>
          <cell r="P231">
            <v>37.000641436818476</v>
          </cell>
          <cell r="Q231">
            <v>115368</v>
          </cell>
          <cell r="R231" t="str">
            <v>Breakstone CY12/FY12</v>
          </cell>
          <cell r="S231">
            <v>39</v>
          </cell>
          <cell r="T231">
            <v>52.24</v>
          </cell>
          <cell r="U231">
            <v>0.74655436447166923</v>
          </cell>
          <cell r="V231" t="str">
            <v>Market</v>
          </cell>
          <cell r="W231" t="str">
            <v>Office</v>
          </cell>
          <cell r="X231" t="str">
            <v>Dep: $21,700.68.</v>
          </cell>
        </row>
        <row r="232">
          <cell r="A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42826</v>
          </cell>
          <cell r="O232">
            <v>0</v>
          </cell>
          <cell r="P232">
            <v>38.001282873636946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</row>
        <row r="233">
          <cell r="A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43191</v>
          </cell>
          <cell r="O233">
            <v>0</v>
          </cell>
          <cell r="P233">
            <v>39.001924310455422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</row>
        <row r="234">
          <cell r="A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</row>
        <row r="235">
          <cell r="A235">
            <v>62</v>
          </cell>
          <cell r="C235">
            <v>0</v>
          </cell>
          <cell r="D235" t="str">
            <v>1CenterPlaza2 (1)</v>
          </cell>
          <cell r="E235" t="str">
            <v>Mass Trial Court</v>
          </cell>
          <cell r="F235" t="str">
            <v>Contract</v>
          </cell>
          <cell r="G235" t="str">
            <v>540</v>
          </cell>
          <cell r="H235">
            <v>32387</v>
          </cell>
          <cell r="I235">
            <v>43373</v>
          </cell>
          <cell r="J235">
            <v>9867</v>
          </cell>
          <cell r="K235">
            <v>0</v>
          </cell>
          <cell r="L235" t="e">
            <v>#VALUE!</v>
          </cell>
          <cell r="M235">
            <v>0</v>
          </cell>
          <cell r="N235">
            <v>42736</v>
          </cell>
          <cell r="O235">
            <v>9867</v>
          </cell>
          <cell r="P235">
            <v>73.57008209182122</v>
          </cell>
          <cell r="Q235">
            <v>725916</v>
          </cell>
          <cell r="R235" t="str">
            <v>None</v>
          </cell>
          <cell r="S235">
            <v>75.13</v>
          </cell>
          <cell r="T235">
            <v>50.72</v>
          </cell>
          <cell r="U235">
            <v>1.4812697160883279</v>
          </cell>
          <cell r="V235" t="str">
            <v>Market</v>
          </cell>
          <cell r="W235" t="str">
            <v>Office</v>
          </cell>
          <cell r="X235" t="str">
            <v>Term: Tenant may terminate in the event that sufficient funds are not appropriated from the State of Massachusetts._x000D_Prkg: 12 reserved spaces @ $545/mo.</v>
          </cell>
        </row>
        <row r="236">
          <cell r="A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43009</v>
          </cell>
          <cell r="O236">
            <v>0</v>
          </cell>
          <cell r="P236">
            <v>75.129218607479473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</row>
        <row r="237">
          <cell r="A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</row>
        <row r="238">
          <cell r="A238">
            <v>63</v>
          </cell>
          <cell r="C238">
            <v>0</v>
          </cell>
          <cell r="D238" t="str">
            <v>1CenterPlaza2 (1)</v>
          </cell>
          <cell r="E238" t="str">
            <v>MacMurray, Kevin</v>
          </cell>
          <cell r="F238" t="str">
            <v>Contract</v>
          </cell>
          <cell r="G238" t="str">
            <v>550</v>
          </cell>
          <cell r="H238">
            <v>40603</v>
          </cell>
          <cell r="I238">
            <v>42521</v>
          </cell>
          <cell r="J238">
            <v>1377</v>
          </cell>
          <cell r="K238">
            <v>0</v>
          </cell>
          <cell r="L238" t="str">
            <v> 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 t="str">
            <v>MacMurray CY13/FY13</v>
          </cell>
          <cell r="S238">
            <v>41.78</v>
          </cell>
          <cell r="T238">
            <v>46</v>
          </cell>
          <cell r="U238">
            <v>0.90826086956521745</v>
          </cell>
          <cell r="V238" t="str">
            <v>Option</v>
          </cell>
          <cell r="W238" t="str">
            <v>Office</v>
          </cell>
          <cell r="X238" t="str">
            <v>Dep: $3,954.50.</v>
          </cell>
        </row>
        <row r="239">
          <cell r="A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</row>
        <row r="240">
          <cell r="A240">
            <v>64</v>
          </cell>
          <cell r="C240">
            <v>0</v>
          </cell>
          <cell r="D240" t="str">
            <v>1CenterPlaza2 (1)</v>
          </cell>
          <cell r="E240" t="str">
            <v>MacMurray, Kevin</v>
          </cell>
          <cell r="F240" t="str">
            <v>Contract</v>
          </cell>
          <cell r="G240" t="str">
            <v>550</v>
          </cell>
          <cell r="H240">
            <v>42522</v>
          </cell>
          <cell r="I240">
            <v>45107</v>
          </cell>
          <cell r="J240">
            <v>1377</v>
          </cell>
          <cell r="K240">
            <v>0</v>
          </cell>
          <cell r="L240" t="e">
            <v>#VALUE!</v>
          </cell>
          <cell r="M240">
            <v>0</v>
          </cell>
          <cell r="N240">
            <v>42736</v>
          </cell>
          <cell r="O240">
            <v>1377</v>
          </cell>
          <cell r="P240">
            <v>38.152505446623096</v>
          </cell>
          <cell r="Q240">
            <v>52536</v>
          </cell>
          <cell r="R240" t="str">
            <v>New Base Stop</v>
          </cell>
          <cell r="S240">
            <v>52.99</v>
          </cell>
          <cell r="T240">
            <v>58.79</v>
          </cell>
          <cell r="U240">
            <v>0.9013437659465896</v>
          </cell>
          <cell r="V240" t="str">
            <v>Market</v>
          </cell>
          <cell r="W240" t="str">
            <v>Office</v>
          </cell>
          <cell r="X240" t="str">
            <v>Dep: $3,954.50.</v>
          </cell>
        </row>
        <row r="241">
          <cell r="A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42917</v>
          </cell>
          <cell r="O241">
            <v>0</v>
          </cell>
          <cell r="P241">
            <v>43.067538126361654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</row>
        <row r="242">
          <cell r="A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43282</v>
          </cell>
          <cell r="O242">
            <v>0</v>
          </cell>
          <cell r="P242">
            <v>49.002178649237472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</row>
        <row r="243">
          <cell r="A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43647</v>
          </cell>
          <cell r="O243">
            <v>0</v>
          </cell>
          <cell r="P243">
            <v>49.995642701525057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</row>
        <row r="244">
          <cell r="A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44013</v>
          </cell>
          <cell r="O244">
            <v>0</v>
          </cell>
          <cell r="P244">
            <v>51.006535947712422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</row>
        <row r="245">
          <cell r="A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44378</v>
          </cell>
          <cell r="O245">
            <v>0</v>
          </cell>
          <cell r="P245">
            <v>52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</row>
        <row r="246">
          <cell r="A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44743</v>
          </cell>
          <cell r="O246">
            <v>0</v>
          </cell>
          <cell r="P246">
            <v>53.002178649237472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</row>
        <row r="247">
          <cell r="A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</row>
        <row r="248">
          <cell r="A248">
            <v>65</v>
          </cell>
          <cell r="C248">
            <v>0</v>
          </cell>
          <cell r="D248" t="str">
            <v>1CenterPlaza2 (1)</v>
          </cell>
          <cell r="E248" t="str">
            <v>Meehan Boyle Black</v>
          </cell>
          <cell r="F248" t="str">
            <v>Contract</v>
          </cell>
          <cell r="G248" t="str">
            <v>600</v>
          </cell>
          <cell r="H248">
            <v>38353</v>
          </cell>
          <cell r="I248">
            <v>42735</v>
          </cell>
          <cell r="J248">
            <v>5439</v>
          </cell>
          <cell r="K248">
            <v>0</v>
          </cell>
          <cell r="L248" t="str">
            <v> 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 t="str">
            <v>Meehan CY10/FY11 - 600</v>
          </cell>
          <cell r="S248">
            <v>38</v>
          </cell>
          <cell r="T248">
            <v>46</v>
          </cell>
          <cell r="U248">
            <v>0.82608695652173914</v>
          </cell>
          <cell r="V248" t="str">
            <v>Market</v>
          </cell>
          <cell r="W248" t="str">
            <v>Office</v>
          </cell>
          <cell r="X248" t="str">
            <v>Ren: 1-5yr option w/ 9-12mos notice @ FMR._x000D_Prkg: 9 unreserved spaces @ FMR.</v>
          </cell>
        </row>
        <row r="249">
          <cell r="A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</row>
        <row r="250">
          <cell r="A250">
            <v>66</v>
          </cell>
          <cell r="C250">
            <v>0</v>
          </cell>
          <cell r="D250" t="str">
            <v>1CenterPlaza2 (1)</v>
          </cell>
          <cell r="E250" t="str">
            <v>GSA (FBI)</v>
          </cell>
          <cell r="F250" t="str">
            <v>Contract</v>
          </cell>
          <cell r="G250" t="str">
            <v>601</v>
          </cell>
          <cell r="H250">
            <v>38626</v>
          </cell>
          <cell r="I250">
            <v>42674</v>
          </cell>
          <cell r="J250">
            <v>10869</v>
          </cell>
          <cell r="K250">
            <v>0</v>
          </cell>
          <cell r="L250" t="str">
            <v> 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 t="str">
            <v>GSA FY06 + CAM</v>
          </cell>
          <cell r="S250">
            <v>26.5</v>
          </cell>
          <cell r="T250">
            <v>46</v>
          </cell>
          <cell r="U250">
            <v>0.57608695652173914</v>
          </cell>
          <cell r="V250" t="str">
            <v>Vacate</v>
          </cell>
          <cell r="W250" t="str">
            <v>FBI Office</v>
          </cell>
          <cell r="X250" t="str">
            <v>Term: Ongoing termination option on any portion of the premises w/ 120 days notice._x000D_Reimb: Tenant's CAM reimbursements are calculated based on CPI increases above a base rate of $5.93/sf; current CAM recoveries = $1.01/sf.</v>
          </cell>
        </row>
        <row r="251">
          <cell r="A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</row>
        <row r="252">
          <cell r="A252">
            <v>67</v>
          </cell>
          <cell r="C252">
            <v>0</v>
          </cell>
          <cell r="D252" t="str">
            <v>1CenterPlaza2 (1)</v>
          </cell>
          <cell r="E252" t="str">
            <v>Mirick, O'Connell, DeMallie</v>
          </cell>
          <cell r="F252" t="str">
            <v>Contract</v>
          </cell>
          <cell r="G252" t="str">
            <v>605</v>
          </cell>
          <cell r="H252">
            <v>39600</v>
          </cell>
          <cell r="I252">
            <v>42551</v>
          </cell>
          <cell r="J252">
            <v>1485</v>
          </cell>
          <cell r="K252">
            <v>0</v>
          </cell>
          <cell r="L252" t="str">
            <v> 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 t="str">
            <v>Mirick CY11/FY12</v>
          </cell>
          <cell r="S252">
            <v>36</v>
          </cell>
          <cell r="T252">
            <v>46</v>
          </cell>
          <cell r="U252">
            <v>0.78260869565217395</v>
          </cell>
          <cell r="V252" t="str">
            <v>Vacate</v>
          </cell>
          <cell r="W252" t="str">
            <v>Office</v>
          </cell>
          <cell r="X252" t="str">
            <v>Dep: $19,061.25.</v>
          </cell>
        </row>
        <row r="253">
          <cell r="A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</row>
        <row r="254">
          <cell r="A254">
            <v>68</v>
          </cell>
          <cell r="C254">
            <v>0</v>
          </cell>
          <cell r="D254" t="str">
            <v>1CenterPlaza2 (1)</v>
          </cell>
          <cell r="E254" t="str">
            <v>Rosencranz &amp; Associates</v>
          </cell>
          <cell r="F254" t="str">
            <v>Contract</v>
          </cell>
          <cell r="G254" t="str">
            <v>610</v>
          </cell>
          <cell r="H254">
            <v>42522</v>
          </cell>
          <cell r="I254">
            <v>44561</v>
          </cell>
          <cell r="J254">
            <v>3359</v>
          </cell>
          <cell r="K254">
            <v>0</v>
          </cell>
          <cell r="L254" t="e">
            <v>#VALUE!</v>
          </cell>
          <cell r="M254">
            <v>0</v>
          </cell>
          <cell r="N254">
            <v>42736</v>
          </cell>
          <cell r="O254">
            <v>3359</v>
          </cell>
          <cell r="P254">
            <v>44.999106877046742</v>
          </cell>
          <cell r="Q254">
            <v>151152</v>
          </cell>
          <cell r="R254" t="str">
            <v>New Base Stop</v>
          </cell>
          <cell r="S254">
            <v>50</v>
          </cell>
          <cell r="T254">
            <v>55.42</v>
          </cell>
          <cell r="U254">
            <v>0.90220137134608447</v>
          </cell>
          <cell r="V254" t="str">
            <v>Market</v>
          </cell>
          <cell r="W254" t="str">
            <v>Office</v>
          </cell>
          <cell r="X254">
            <v>0</v>
          </cell>
        </row>
        <row r="255">
          <cell r="A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42887</v>
          </cell>
          <cell r="O255">
            <v>0</v>
          </cell>
          <cell r="P255">
            <v>45.999404584697828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</row>
        <row r="256">
          <cell r="A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43252</v>
          </cell>
          <cell r="O256">
            <v>0</v>
          </cell>
          <cell r="P256">
            <v>46.999702292348914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</row>
        <row r="257">
          <cell r="A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43617</v>
          </cell>
          <cell r="O257">
            <v>0</v>
          </cell>
          <cell r="P257">
            <v>47.996427508186962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</row>
        <row r="258">
          <cell r="A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43983</v>
          </cell>
          <cell r="O258">
            <v>0</v>
          </cell>
          <cell r="P258">
            <v>49.000297707651086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</row>
        <row r="259">
          <cell r="A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44348</v>
          </cell>
          <cell r="O259">
            <v>0</v>
          </cell>
          <cell r="P259">
            <v>49.997022923489133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</row>
        <row r="260">
          <cell r="A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</row>
        <row r="261">
          <cell r="A261">
            <v>69</v>
          </cell>
          <cell r="C261">
            <v>0</v>
          </cell>
          <cell r="D261" t="str">
            <v>1CenterPlaza2 (1)</v>
          </cell>
          <cell r="E261" t="str">
            <v>Murray Law Office</v>
          </cell>
          <cell r="F261" t="str">
            <v>Contract</v>
          </cell>
          <cell r="G261" t="str">
            <v>620</v>
          </cell>
          <cell r="H261">
            <v>40878</v>
          </cell>
          <cell r="I261">
            <v>42735</v>
          </cell>
          <cell r="J261">
            <v>5445</v>
          </cell>
          <cell r="K261">
            <v>0</v>
          </cell>
          <cell r="L261" t="str">
            <v> 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 t="str">
            <v>Murray CY10/FY11</v>
          </cell>
          <cell r="S261">
            <v>39</v>
          </cell>
          <cell r="T261">
            <v>46</v>
          </cell>
          <cell r="U261">
            <v>0.84782608695652173</v>
          </cell>
          <cell r="V261" t="str">
            <v>Option</v>
          </cell>
          <cell r="W261" t="str">
            <v>Office</v>
          </cell>
          <cell r="X261" t="str">
            <v>Ren: 1-5yr option w/ 9-12mos notice @ FMR.</v>
          </cell>
        </row>
        <row r="262">
          <cell r="A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</row>
        <row r="263">
          <cell r="A263">
            <v>70</v>
          </cell>
          <cell r="C263">
            <v>0</v>
          </cell>
          <cell r="D263" t="str">
            <v>1CenterPlaza2 (1)</v>
          </cell>
          <cell r="E263" t="str">
            <v>Murray Law Office</v>
          </cell>
          <cell r="F263" t="str">
            <v>Speculative</v>
          </cell>
          <cell r="G263" t="str">
            <v>620</v>
          </cell>
          <cell r="H263">
            <v>42736</v>
          </cell>
          <cell r="I263">
            <v>43465</v>
          </cell>
          <cell r="J263">
            <v>5445</v>
          </cell>
          <cell r="K263">
            <v>0</v>
          </cell>
          <cell r="L263" t="e">
            <v>#VALUE!</v>
          </cell>
          <cell r="M263">
            <v>0</v>
          </cell>
          <cell r="N263">
            <v>42736</v>
          </cell>
          <cell r="O263">
            <v>5445</v>
          </cell>
          <cell r="P263">
            <v>44</v>
          </cell>
          <cell r="Q263">
            <v>239580</v>
          </cell>
          <cell r="R263" t="str">
            <v>Murray CY10/FY11</v>
          </cell>
          <cell r="S263">
            <v>44</v>
          </cell>
          <cell r="T263">
            <v>50.72</v>
          </cell>
          <cell r="U263">
            <v>0.86750788643533128</v>
          </cell>
          <cell r="V263" t="str">
            <v>Market</v>
          </cell>
          <cell r="W263" t="str">
            <v>Office</v>
          </cell>
          <cell r="X263" t="str">
            <v>Ren: 1-5yr option w/ 9-12mos notice @ FMR.</v>
          </cell>
        </row>
        <row r="264">
          <cell r="A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</row>
        <row r="265">
          <cell r="A265">
            <v>71</v>
          </cell>
          <cell r="C265">
            <v>0</v>
          </cell>
          <cell r="D265" t="str">
            <v>1CenterPlaza2 (1)</v>
          </cell>
          <cell r="E265" t="str">
            <v>Meehan Boyle Black</v>
          </cell>
          <cell r="F265" t="str">
            <v>Contract</v>
          </cell>
          <cell r="G265" t="str">
            <v>630</v>
          </cell>
          <cell r="H265">
            <v>40330</v>
          </cell>
          <cell r="I265">
            <v>42735</v>
          </cell>
          <cell r="J265">
            <v>988</v>
          </cell>
          <cell r="K265">
            <v>0</v>
          </cell>
          <cell r="L265" t="str">
            <v> 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 t="str">
            <v>Meehan CY10/FY11 - 630</v>
          </cell>
          <cell r="S265">
            <v>38.01</v>
          </cell>
          <cell r="T265">
            <v>46</v>
          </cell>
          <cell r="U265">
            <v>0.82630434782608686</v>
          </cell>
          <cell r="V265" t="str">
            <v>Market</v>
          </cell>
          <cell r="W265" t="str">
            <v>Office</v>
          </cell>
          <cell r="X265" t="str">
            <v>Ren: 1-5yr option w/ 9-12mos notice @ FMR._x000D_Prkg: 9 unreserved spaces @ FMR.</v>
          </cell>
        </row>
        <row r="266">
          <cell r="A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</row>
        <row r="267">
          <cell r="A267">
            <v>72</v>
          </cell>
          <cell r="C267">
            <v>0</v>
          </cell>
          <cell r="D267" t="str">
            <v>1CenterPlaza2 (1)</v>
          </cell>
          <cell r="E267" t="str">
            <v>Beacon Communities</v>
          </cell>
          <cell r="F267" t="str">
            <v>Contract</v>
          </cell>
          <cell r="G267" t="str">
            <v>700</v>
          </cell>
          <cell r="H267">
            <v>40878</v>
          </cell>
          <cell r="I267">
            <v>44651</v>
          </cell>
          <cell r="J267">
            <v>23605</v>
          </cell>
          <cell r="K267">
            <v>0</v>
          </cell>
          <cell r="L267" t="e">
            <v>#VALUE!</v>
          </cell>
          <cell r="M267">
            <v>0</v>
          </cell>
          <cell r="N267">
            <v>42736</v>
          </cell>
          <cell r="O267">
            <v>23605</v>
          </cell>
          <cell r="P267">
            <v>34.000084727811902</v>
          </cell>
          <cell r="Q267">
            <v>802572</v>
          </cell>
          <cell r="R267" t="str">
            <v>Beacon CY12/FY12 - 700</v>
          </cell>
          <cell r="S267">
            <v>37</v>
          </cell>
          <cell r="T267">
            <v>57.08</v>
          </cell>
          <cell r="U267">
            <v>0.64821303433777155</v>
          </cell>
          <cell r="V267" t="str">
            <v>Market</v>
          </cell>
          <cell r="W267" t="str">
            <v>Office</v>
          </cell>
          <cell r="X267" t="str">
            <v>Ren: 1-5yr option w/ 12-18mos notice @ FMR._x000D_Term: Option to terminate entire premises on 3/31/20 w/ 12mos notice; fee=$398,408.43._x000D_Dep: $195,748.77 LOC w/ reductions._x000D_Prkg: 13 unreserved spaces @ FMR._x000D_Misc: Pays $835.05/mo TI rent.</v>
          </cell>
        </row>
        <row r="268">
          <cell r="A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43556</v>
          </cell>
          <cell r="O268">
            <v>0</v>
          </cell>
          <cell r="P268">
            <v>36.999957636094045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</row>
        <row r="269">
          <cell r="A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</row>
        <row r="270">
          <cell r="A270">
            <v>73</v>
          </cell>
          <cell r="C270">
            <v>0</v>
          </cell>
          <cell r="D270" t="str">
            <v>1CenterPlaza2 (1)</v>
          </cell>
          <cell r="E270" t="str">
            <v>Beacon Communities</v>
          </cell>
          <cell r="F270" t="str">
            <v>Contract</v>
          </cell>
          <cell r="G270" t="str">
            <v>710</v>
          </cell>
          <cell r="H270">
            <v>41244</v>
          </cell>
          <cell r="I270">
            <v>44651</v>
          </cell>
          <cell r="J270">
            <v>3778</v>
          </cell>
          <cell r="K270">
            <v>0</v>
          </cell>
          <cell r="L270" t="e">
            <v>#VALUE!</v>
          </cell>
          <cell r="M270">
            <v>0</v>
          </cell>
          <cell r="N270">
            <v>42736</v>
          </cell>
          <cell r="O270">
            <v>3778</v>
          </cell>
          <cell r="P270">
            <v>37.00052938062467</v>
          </cell>
          <cell r="Q270">
            <v>139788</v>
          </cell>
          <cell r="R270" t="str">
            <v>Beacon CY13/FY14 - 710</v>
          </cell>
          <cell r="S270">
            <v>42</v>
          </cell>
          <cell r="T270">
            <v>57.08</v>
          </cell>
          <cell r="U270">
            <v>0.73580939032936232</v>
          </cell>
          <cell r="V270" t="str">
            <v>Market</v>
          </cell>
          <cell r="W270" t="str">
            <v>Office</v>
          </cell>
          <cell r="X270" t="str">
            <v>Ren: 1-5yr option w/ 12-18mos notice @ FMR._x000D_Term: Option to terminate entire premises on 3/31/20 w/ 12mos notice; fee=$398,408.43._x000D_Dep: $195,748.77 LOC w/ reductions._x000D_Prkg: 13 unreserved spaces @ FMR.</v>
          </cell>
        </row>
        <row r="271">
          <cell r="A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42826</v>
          </cell>
          <cell r="O271">
            <v>0</v>
          </cell>
          <cell r="P271">
            <v>38.00105876124934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</row>
        <row r="272">
          <cell r="A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43191</v>
          </cell>
          <cell r="O272">
            <v>0</v>
          </cell>
          <cell r="P272">
            <v>39.001588141874009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</row>
        <row r="273">
          <cell r="A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43556</v>
          </cell>
          <cell r="O273">
            <v>0</v>
          </cell>
          <cell r="P273">
            <v>39.99894123875066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</row>
        <row r="274">
          <cell r="A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43922</v>
          </cell>
          <cell r="O274">
            <v>0</v>
          </cell>
          <cell r="P274">
            <v>40.99947061937533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</row>
        <row r="275">
          <cell r="A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44287</v>
          </cell>
          <cell r="O275">
            <v>0</v>
          </cell>
          <cell r="P275">
            <v>42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</row>
        <row r="276">
          <cell r="A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</row>
        <row r="277">
          <cell r="A277">
            <v>74</v>
          </cell>
          <cell r="C277">
            <v>0</v>
          </cell>
          <cell r="D277" t="str">
            <v>1CenterPlaza2 (1)</v>
          </cell>
          <cell r="E277" t="str">
            <v>Massachusetts Property Und.</v>
          </cell>
          <cell r="F277" t="str">
            <v>Contract</v>
          </cell>
          <cell r="G277" t="str">
            <v>800</v>
          </cell>
          <cell r="H277">
            <v>33725</v>
          </cell>
          <cell r="I277">
            <v>43830</v>
          </cell>
          <cell r="J277">
            <v>27374</v>
          </cell>
          <cell r="K277">
            <v>0</v>
          </cell>
          <cell r="L277" t="e">
            <v>#VALUE!</v>
          </cell>
          <cell r="M277">
            <v>0</v>
          </cell>
          <cell r="N277">
            <v>42736</v>
          </cell>
          <cell r="O277">
            <v>27374</v>
          </cell>
          <cell r="P277">
            <v>30.999926937970336</v>
          </cell>
          <cell r="Q277">
            <v>848592</v>
          </cell>
          <cell r="R277" t="str">
            <v>MAProps CY10/FY10</v>
          </cell>
          <cell r="S277">
            <v>31</v>
          </cell>
          <cell r="T277">
            <v>52.24</v>
          </cell>
          <cell r="U277">
            <v>0.59341500765696786</v>
          </cell>
          <cell r="V277" t="str">
            <v>Market</v>
          </cell>
          <cell r="W277" t="str">
            <v>Office</v>
          </cell>
          <cell r="X277" t="str">
            <v>Ren: 1-5yr option w/ 12-15mos notice @ FMR._x000D_Exp: 1-time ROFO to lease any contiguous 8th floor space @ 1 CP @ FMR._x000D_Prkg: 5 unreserved spaces @ $0/mo + 4 unreserved spaces @ $375/mo (as of Jan-10) increasing by 3% annually.</v>
          </cell>
        </row>
        <row r="278">
          <cell r="A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</row>
        <row r="279">
          <cell r="A279">
            <v>75</v>
          </cell>
          <cell r="C279">
            <v>0</v>
          </cell>
          <cell r="D279" t="str">
            <v>1CenterPlaza2 (1)</v>
          </cell>
          <cell r="E279" t="str">
            <v>Mass Trial Court</v>
          </cell>
          <cell r="F279" t="str">
            <v>Contract</v>
          </cell>
          <cell r="G279" t="str">
            <v>900</v>
          </cell>
          <cell r="H279">
            <v>32387</v>
          </cell>
          <cell r="I279">
            <v>43373</v>
          </cell>
          <cell r="J279">
            <v>15422</v>
          </cell>
          <cell r="K279">
            <v>0</v>
          </cell>
          <cell r="L279" t="e">
            <v>#VALUE!</v>
          </cell>
          <cell r="M279">
            <v>0</v>
          </cell>
          <cell r="N279">
            <v>42736</v>
          </cell>
          <cell r="O279">
            <v>15422</v>
          </cell>
          <cell r="P279">
            <v>59.988328362080146</v>
          </cell>
          <cell r="Q279">
            <v>925140</v>
          </cell>
          <cell r="R279" t="str">
            <v>None</v>
          </cell>
          <cell r="S279">
            <v>61.26</v>
          </cell>
          <cell r="T279">
            <v>50.72</v>
          </cell>
          <cell r="U279">
            <v>1.2078075709779179</v>
          </cell>
          <cell r="V279" t="str">
            <v>Market</v>
          </cell>
          <cell r="W279" t="str">
            <v>Office</v>
          </cell>
          <cell r="X279" t="str">
            <v>Term: Tenant may terminate in the event that sufficient funds are not appropriated from the State of Massachusetts._x000D_Prkg: 12 reserved spaces @ $545/mo.</v>
          </cell>
        </row>
        <row r="280">
          <cell r="A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43009</v>
          </cell>
          <cell r="O280">
            <v>0</v>
          </cell>
          <cell r="P280">
            <v>61.260536895344316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</row>
        <row r="281">
          <cell r="A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</row>
        <row r="282">
          <cell r="A282">
            <v>76</v>
          </cell>
          <cell r="C282">
            <v>0</v>
          </cell>
          <cell r="D282" t="str">
            <v>1CenterPlaza2 (1)</v>
          </cell>
          <cell r="E282" t="str">
            <v>GTP Towes 1, LLC</v>
          </cell>
          <cell r="F282" t="str">
            <v>Contract</v>
          </cell>
          <cell r="G282" t="str">
            <v>ANT01</v>
          </cell>
          <cell r="H282">
            <v>39387</v>
          </cell>
          <cell r="I282">
            <v>43069</v>
          </cell>
          <cell r="J282">
            <v>1</v>
          </cell>
          <cell r="K282">
            <v>0</v>
          </cell>
          <cell r="L282" t="e">
            <v>#VALUE!</v>
          </cell>
          <cell r="M282">
            <v>0</v>
          </cell>
          <cell r="N282">
            <v>42736</v>
          </cell>
          <cell r="O282">
            <v>1</v>
          </cell>
          <cell r="P282">
            <v>0</v>
          </cell>
          <cell r="Q282">
            <v>0</v>
          </cell>
          <cell r="R282" t="str">
            <v>None</v>
          </cell>
          <cell r="S282">
            <v>0</v>
          </cell>
          <cell r="T282">
            <v>0</v>
          </cell>
          <cell r="U282">
            <v>0</v>
          </cell>
          <cell r="V282" t="str">
            <v>Other</v>
          </cell>
          <cell r="W282" t="str">
            <v>Blank</v>
          </cell>
          <cell r="X282">
            <v>0</v>
          </cell>
        </row>
        <row r="283">
          <cell r="A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</row>
        <row r="284">
          <cell r="A284">
            <v>77</v>
          </cell>
          <cell r="C284">
            <v>0</v>
          </cell>
          <cell r="D284" t="str">
            <v>1CenterPlaza2 (1)</v>
          </cell>
          <cell r="E284" t="str">
            <v>Captivate Network</v>
          </cell>
          <cell r="F284" t="str">
            <v>Contract</v>
          </cell>
          <cell r="G284" t="str">
            <v>CAP01</v>
          </cell>
          <cell r="H284">
            <v>40909</v>
          </cell>
          <cell r="I284">
            <v>44926</v>
          </cell>
          <cell r="J284">
            <v>1</v>
          </cell>
          <cell r="K284">
            <v>0</v>
          </cell>
          <cell r="L284" t="e">
            <v>#VALUE!</v>
          </cell>
          <cell r="M284">
            <v>0</v>
          </cell>
          <cell r="N284">
            <v>42736</v>
          </cell>
          <cell r="O284">
            <v>1</v>
          </cell>
          <cell r="P284">
            <v>0</v>
          </cell>
          <cell r="Q284">
            <v>0</v>
          </cell>
          <cell r="R284" t="str">
            <v>None</v>
          </cell>
          <cell r="S284">
            <v>0</v>
          </cell>
          <cell r="T284">
            <v>0</v>
          </cell>
          <cell r="U284">
            <v>0</v>
          </cell>
          <cell r="V284" t="str">
            <v>Other</v>
          </cell>
          <cell r="W284" t="str">
            <v>Blank</v>
          </cell>
          <cell r="X284">
            <v>0</v>
          </cell>
        </row>
        <row r="285">
          <cell r="A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</row>
        <row r="286">
          <cell r="A286">
            <v>78</v>
          </cell>
          <cell r="C286">
            <v>0</v>
          </cell>
          <cell r="D286" t="str">
            <v>1CenterPlaza2 (1)</v>
          </cell>
          <cell r="E286" t="str">
            <v>STG - GSA (FBI)</v>
          </cell>
          <cell r="F286" t="str">
            <v>Contract</v>
          </cell>
          <cell r="G286" t="str">
            <v>STR01</v>
          </cell>
          <cell r="H286">
            <v>34001</v>
          </cell>
          <cell r="I286">
            <v>42674</v>
          </cell>
          <cell r="J286">
            <v>312</v>
          </cell>
          <cell r="K286">
            <v>0</v>
          </cell>
          <cell r="L286" t="str">
            <v> 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 t="str">
            <v>None</v>
          </cell>
          <cell r="S286">
            <v>15.35</v>
          </cell>
          <cell r="T286">
            <v>10</v>
          </cell>
          <cell r="U286">
            <v>1.5349999999999999</v>
          </cell>
          <cell r="V286" t="str">
            <v>Vacate</v>
          </cell>
          <cell r="W286" t="str">
            <v>Storage</v>
          </cell>
          <cell r="X286">
            <v>0</v>
          </cell>
        </row>
        <row r="287">
          <cell r="A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</row>
        <row r="288">
          <cell r="A288">
            <v>79</v>
          </cell>
          <cell r="C288">
            <v>0</v>
          </cell>
          <cell r="D288" t="str">
            <v>1CenterPlaza2 (1)</v>
          </cell>
          <cell r="E288" t="str">
            <v>STG - Bley, Daniel</v>
          </cell>
          <cell r="F288" t="str">
            <v>Contract</v>
          </cell>
          <cell r="G288" t="str">
            <v>STR02</v>
          </cell>
          <cell r="H288">
            <v>36708</v>
          </cell>
          <cell r="I288">
            <v>44012</v>
          </cell>
          <cell r="J288">
            <v>263</v>
          </cell>
          <cell r="K288">
            <v>0</v>
          </cell>
          <cell r="L288" t="e">
            <v>#VALUE!</v>
          </cell>
          <cell r="M288">
            <v>0</v>
          </cell>
          <cell r="N288">
            <v>42736</v>
          </cell>
          <cell r="O288">
            <v>263</v>
          </cell>
          <cell r="P288">
            <v>15.011406844106464</v>
          </cell>
          <cell r="Q288">
            <v>3948</v>
          </cell>
          <cell r="R288" t="str">
            <v>None</v>
          </cell>
          <cell r="S288">
            <v>15.01</v>
          </cell>
          <cell r="T288">
            <v>11.26</v>
          </cell>
          <cell r="U288">
            <v>1.3330373001776199</v>
          </cell>
          <cell r="V288" t="str">
            <v>Market</v>
          </cell>
          <cell r="W288" t="str">
            <v>Storage</v>
          </cell>
          <cell r="X288">
            <v>0</v>
          </cell>
        </row>
        <row r="289">
          <cell r="A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</row>
        <row r="290">
          <cell r="A290">
            <v>80</v>
          </cell>
          <cell r="C290">
            <v>0</v>
          </cell>
          <cell r="D290" t="str">
            <v>1CenterPlaza2 (1)</v>
          </cell>
          <cell r="E290" t="str">
            <v>STG - 7-Eleven</v>
          </cell>
          <cell r="F290" t="str">
            <v>Contract</v>
          </cell>
          <cell r="G290" t="str">
            <v>STR04</v>
          </cell>
          <cell r="H290">
            <v>42156</v>
          </cell>
          <cell r="I290">
            <v>43251</v>
          </cell>
          <cell r="J290">
            <v>352</v>
          </cell>
          <cell r="K290">
            <v>0</v>
          </cell>
          <cell r="L290" t="e">
            <v>#VALUE!</v>
          </cell>
          <cell r="M290">
            <v>0</v>
          </cell>
          <cell r="N290">
            <v>42736</v>
          </cell>
          <cell r="O290">
            <v>352</v>
          </cell>
          <cell r="P290">
            <v>15</v>
          </cell>
          <cell r="Q290">
            <v>5280</v>
          </cell>
          <cell r="R290" t="str">
            <v>None</v>
          </cell>
          <cell r="S290">
            <v>15</v>
          </cell>
          <cell r="T290">
            <v>10.61</v>
          </cell>
          <cell r="U290">
            <v>1.413760603204524</v>
          </cell>
          <cell r="V290" t="str">
            <v>Market</v>
          </cell>
          <cell r="W290" t="str">
            <v>Storage</v>
          </cell>
          <cell r="X290">
            <v>0</v>
          </cell>
        </row>
        <row r="291">
          <cell r="A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</row>
        <row r="292">
          <cell r="A292">
            <v>81</v>
          </cell>
          <cell r="C292">
            <v>0</v>
          </cell>
          <cell r="D292" t="str">
            <v>1CenterPlaza2 (1)</v>
          </cell>
          <cell r="E292" t="str">
            <v>STG - Nitsch Engineering</v>
          </cell>
          <cell r="F292" t="str">
            <v>Contract</v>
          </cell>
          <cell r="G292" t="str">
            <v>STR17</v>
          </cell>
          <cell r="H292">
            <v>41244</v>
          </cell>
          <cell r="I292">
            <v>45046</v>
          </cell>
          <cell r="J292">
            <v>412</v>
          </cell>
          <cell r="K292">
            <v>0</v>
          </cell>
          <cell r="L292" t="e">
            <v>#VALUE!</v>
          </cell>
          <cell r="M292">
            <v>0</v>
          </cell>
          <cell r="N292">
            <v>42736</v>
          </cell>
          <cell r="O292">
            <v>412</v>
          </cell>
          <cell r="P292">
            <v>15</v>
          </cell>
          <cell r="Q292">
            <v>6180</v>
          </cell>
          <cell r="R292" t="str">
            <v>None</v>
          </cell>
          <cell r="S292">
            <v>15</v>
          </cell>
          <cell r="T292">
            <v>12.3</v>
          </cell>
          <cell r="U292">
            <v>1.2195121951219512</v>
          </cell>
          <cell r="V292" t="str">
            <v>Market</v>
          </cell>
          <cell r="W292" t="str">
            <v>Storage</v>
          </cell>
          <cell r="X292">
            <v>0</v>
          </cell>
        </row>
        <row r="293">
          <cell r="A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</row>
        <row r="294">
          <cell r="A294">
            <v>82</v>
          </cell>
          <cell r="C294">
            <v>0</v>
          </cell>
          <cell r="D294" t="str">
            <v>1CenterPlaza2 (1)</v>
          </cell>
          <cell r="E294" t="str">
            <v>STG - The Kinsale Irish Pub 3</v>
          </cell>
          <cell r="F294" t="str">
            <v>Contract</v>
          </cell>
          <cell r="G294" t="str">
            <v>STR22</v>
          </cell>
          <cell r="H294">
            <v>35796</v>
          </cell>
          <cell r="I294">
            <v>43100</v>
          </cell>
          <cell r="J294">
            <v>390</v>
          </cell>
          <cell r="K294">
            <v>0</v>
          </cell>
          <cell r="L294" t="e">
            <v>#VALUE!</v>
          </cell>
          <cell r="M294">
            <v>0</v>
          </cell>
          <cell r="N294">
            <v>42736</v>
          </cell>
          <cell r="O294">
            <v>390</v>
          </cell>
          <cell r="P294">
            <v>15.015384615384615</v>
          </cell>
          <cell r="Q294">
            <v>5856</v>
          </cell>
          <cell r="R294" t="str">
            <v>None</v>
          </cell>
          <cell r="S294">
            <v>14.98</v>
          </cell>
          <cell r="T294">
            <v>10.3</v>
          </cell>
          <cell r="U294">
            <v>1.4543689320388349</v>
          </cell>
          <cell r="V294" t="str">
            <v>Market</v>
          </cell>
          <cell r="W294" t="str">
            <v>Storage</v>
          </cell>
          <cell r="X294">
            <v>0</v>
          </cell>
        </row>
        <row r="295">
          <cell r="A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</row>
        <row r="296">
          <cell r="A296">
            <v>83</v>
          </cell>
          <cell r="C296">
            <v>0</v>
          </cell>
          <cell r="D296" t="str">
            <v>1CenterPlaza2 (1)</v>
          </cell>
          <cell r="E296" t="str">
            <v>GTP Towers 1, LLC</v>
          </cell>
          <cell r="F296" t="str">
            <v>Contract</v>
          </cell>
          <cell r="G296" t="str">
            <v>TEL01</v>
          </cell>
          <cell r="H296">
            <v>39661</v>
          </cell>
          <cell r="I296">
            <v>42582</v>
          </cell>
          <cell r="J296">
            <v>1</v>
          </cell>
          <cell r="K296">
            <v>0</v>
          </cell>
          <cell r="L296" t="str">
            <v> 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 t="str">
            <v>None</v>
          </cell>
          <cell r="S296">
            <v>5172</v>
          </cell>
          <cell r="T296">
            <v>0</v>
          </cell>
          <cell r="U296">
            <v>0</v>
          </cell>
          <cell r="V296" t="str">
            <v>Other</v>
          </cell>
          <cell r="W296" t="str">
            <v>Blank</v>
          </cell>
          <cell r="X296">
            <v>0</v>
          </cell>
        </row>
        <row r="297">
          <cell r="A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</row>
        <row r="298">
          <cell r="A298">
            <v>84</v>
          </cell>
          <cell r="C298">
            <v>0</v>
          </cell>
          <cell r="D298" t="str">
            <v>1CenterPlaza2 (1)</v>
          </cell>
          <cell r="E298" t="str">
            <v>GTP Towers 1, LLC</v>
          </cell>
          <cell r="F298" t="str">
            <v>Contract</v>
          </cell>
          <cell r="G298" t="str">
            <v>TEL02</v>
          </cell>
          <cell r="H298">
            <v>39387</v>
          </cell>
          <cell r="I298">
            <v>43008</v>
          </cell>
          <cell r="J298">
            <v>1</v>
          </cell>
          <cell r="K298">
            <v>0</v>
          </cell>
          <cell r="L298" t="e">
            <v>#VALUE!</v>
          </cell>
          <cell r="M298">
            <v>0</v>
          </cell>
          <cell r="N298">
            <v>42736</v>
          </cell>
          <cell r="O298">
            <v>1</v>
          </cell>
          <cell r="P298">
            <v>1440</v>
          </cell>
          <cell r="Q298">
            <v>1440</v>
          </cell>
          <cell r="R298" t="str">
            <v>None</v>
          </cell>
          <cell r="S298">
            <v>1440</v>
          </cell>
          <cell r="T298">
            <v>0</v>
          </cell>
          <cell r="U298">
            <v>0</v>
          </cell>
          <cell r="V298" t="str">
            <v>Other</v>
          </cell>
          <cell r="W298" t="str">
            <v>Blank</v>
          </cell>
          <cell r="X298">
            <v>0</v>
          </cell>
        </row>
        <row r="299">
          <cell r="A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</row>
        <row r="300">
          <cell r="A300">
            <v>85</v>
          </cell>
          <cell r="C300">
            <v>0</v>
          </cell>
          <cell r="D300" t="str">
            <v>1CenterPlaza2 (1)</v>
          </cell>
          <cell r="E300" t="str">
            <v>SUITE 105</v>
          </cell>
          <cell r="F300" t="str">
            <v>Speculative</v>
          </cell>
          <cell r="G300">
            <v>0</v>
          </cell>
          <cell r="H300">
            <v>42917</v>
          </cell>
          <cell r="I300">
            <v>46568</v>
          </cell>
          <cell r="J300">
            <v>963</v>
          </cell>
          <cell r="K300">
            <v>0</v>
          </cell>
          <cell r="L300" t="str">
            <v> </v>
          </cell>
          <cell r="M300">
            <v>0</v>
          </cell>
          <cell r="N300">
            <v>42917</v>
          </cell>
          <cell r="O300">
            <v>963</v>
          </cell>
          <cell r="P300">
            <v>50.006230529595015</v>
          </cell>
          <cell r="Q300">
            <v>0</v>
          </cell>
          <cell r="R300" t="str">
            <v>New NNN</v>
          </cell>
          <cell r="S300">
            <v>62.44</v>
          </cell>
          <cell r="T300">
            <v>69.209999999999994</v>
          </cell>
          <cell r="U300">
            <v>0.90218176564080343</v>
          </cell>
          <cell r="V300" t="str">
            <v>Market</v>
          </cell>
          <cell r="W300" t="str">
            <v>Retail - 2 Center Plaza</v>
          </cell>
          <cell r="X300">
            <v>0</v>
          </cell>
        </row>
        <row r="301">
          <cell r="A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43282</v>
          </cell>
          <cell r="O301">
            <v>0</v>
          </cell>
          <cell r="P301">
            <v>51.239875389408098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</row>
        <row r="302">
          <cell r="A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43647</v>
          </cell>
          <cell r="O302">
            <v>0</v>
          </cell>
          <cell r="P302">
            <v>52.535825545171342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</row>
        <row r="303">
          <cell r="A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44013</v>
          </cell>
          <cell r="O303">
            <v>0</v>
          </cell>
          <cell r="P303">
            <v>53.844236760124609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</row>
        <row r="304">
          <cell r="A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44378</v>
          </cell>
          <cell r="O304">
            <v>0</v>
          </cell>
          <cell r="P304">
            <v>55.190031152647975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</row>
        <row r="305">
          <cell r="A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44743</v>
          </cell>
          <cell r="O305">
            <v>0</v>
          </cell>
          <cell r="P305">
            <v>56.573208722741434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</row>
        <row r="306">
          <cell r="A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45108</v>
          </cell>
          <cell r="O306">
            <v>0</v>
          </cell>
          <cell r="P306">
            <v>57.981308411214954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</row>
        <row r="307">
          <cell r="A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45474</v>
          </cell>
          <cell r="O307">
            <v>0</v>
          </cell>
          <cell r="P307">
            <v>59.439252336448597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</row>
        <row r="308">
          <cell r="A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45839</v>
          </cell>
          <cell r="O308">
            <v>0</v>
          </cell>
          <cell r="P308">
            <v>60.922118380062308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</row>
        <row r="309">
          <cell r="A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46204</v>
          </cell>
          <cell r="O309">
            <v>0</v>
          </cell>
          <cell r="P309">
            <v>62.442367601246104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</row>
        <row r="310">
          <cell r="A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</row>
        <row r="311">
          <cell r="A311">
            <v>86</v>
          </cell>
          <cell r="C311">
            <v>0</v>
          </cell>
          <cell r="D311" t="str">
            <v>1CenterPlaza2 (1)</v>
          </cell>
          <cell r="E311" t="str">
            <v>SUITE 106</v>
          </cell>
          <cell r="F311" t="str">
            <v>Speculative</v>
          </cell>
          <cell r="G311">
            <v>0</v>
          </cell>
          <cell r="H311">
            <v>43101</v>
          </cell>
          <cell r="I311">
            <v>46752</v>
          </cell>
          <cell r="J311">
            <v>538</v>
          </cell>
          <cell r="K311">
            <v>0</v>
          </cell>
          <cell r="L311" t="str">
            <v> </v>
          </cell>
          <cell r="M311">
            <v>0</v>
          </cell>
          <cell r="N311">
            <v>43101</v>
          </cell>
          <cell r="O311">
            <v>538</v>
          </cell>
          <cell r="P311">
            <v>50.007434944237922</v>
          </cell>
          <cell r="Q311">
            <v>0</v>
          </cell>
          <cell r="R311" t="str">
            <v>New NNN</v>
          </cell>
          <cell r="S311">
            <v>62.43</v>
          </cell>
          <cell r="T311">
            <v>69.209999999999994</v>
          </cell>
          <cell r="U311">
            <v>0.90203727785002175</v>
          </cell>
          <cell r="V311" t="str">
            <v>Market</v>
          </cell>
          <cell r="W311" t="str">
            <v>Retail - 2 Center Plaza</v>
          </cell>
          <cell r="X311">
            <v>0</v>
          </cell>
        </row>
        <row r="312">
          <cell r="A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43466</v>
          </cell>
          <cell r="O312">
            <v>0</v>
          </cell>
          <cell r="P312">
            <v>51.256505576208177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</row>
        <row r="313">
          <cell r="A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43831</v>
          </cell>
          <cell r="O313">
            <v>0</v>
          </cell>
          <cell r="P313">
            <v>52.52788104089219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</row>
        <row r="314">
          <cell r="A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44197</v>
          </cell>
          <cell r="O314">
            <v>0</v>
          </cell>
          <cell r="P314">
            <v>53.843866171003718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</row>
        <row r="315">
          <cell r="A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44562</v>
          </cell>
          <cell r="O315">
            <v>0</v>
          </cell>
          <cell r="P315">
            <v>55.182156133828997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</row>
        <row r="316">
          <cell r="A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44927</v>
          </cell>
          <cell r="O316">
            <v>0</v>
          </cell>
          <cell r="P316">
            <v>56.565055762081784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</row>
        <row r="317">
          <cell r="A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45292</v>
          </cell>
          <cell r="O317">
            <v>0</v>
          </cell>
          <cell r="P317">
            <v>57.992565055762078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</row>
        <row r="318">
          <cell r="A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45658</v>
          </cell>
          <cell r="O318">
            <v>0</v>
          </cell>
          <cell r="P318">
            <v>59.442379182156131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</row>
        <row r="319">
          <cell r="A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46023</v>
          </cell>
          <cell r="O319">
            <v>0</v>
          </cell>
          <cell r="P319">
            <v>60.914498141263941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</row>
        <row r="320">
          <cell r="A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</row>
        <row r="321">
          <cell r="A321">
            <v>87</v>
          </cell>
          <cell r="C321">
            <v>0</v>
          </cell>
          <cell r="D321" t="str">
            <v>1CenterPlaza2 (1)</v>
          </cell>
          <cell r="E321" t="str">
            <v>SUITE 202</v>
          </cell>
          <cell r="F321" t="str">
            <v>Speculative</v>
          </cell>
          <cell r="G321">
            <v>0</v>
          </cell>
          <cell r="H321">
            <v>42826</v>
          </cell>
          <cell r="I321">
            <v>45443</v>
          </cell>
          <cell r="J321">
            <v>3235</v>
          </cell>
          <cell r="K321">
            <v>0</v>
          </cell>
          <cell r="L321" t="str">
            <v> </v>
          </cell>
          <cell r="M321">
            <v>0</v>
          </cell>
          <cell r="N321">
            <v>42826</v>
          </cell>
          <cell r="O321">
            <v>3235</v>
          </cell>
          <cell r="P321">
            <v>46.000618238021637</v>
          </cell>
          <cell r="Q321">
            <v>0</v>
          </cell>
          <cell r="R321" t="str">
            <v>New Base Stop</v>
          </cell>
          <cell r="S321">
            <v>52</v>
          </cell>
          <cell r="T321">
            <v>60.56</v>
          </cell>
          <cell r="U321">
            <v>0.85865257595772781</v>
          </cell>
          <cell r="V321" t="str">
            <v>Market</v>
          </cell>
          <cell r="W321" t="str">
            <v>Office</v>
          </cell>
          <cell r="X321">
            <v>0</v>
          </cell>
        </row>
        <row r="322">
          <cell r="A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43313</v>
          </cell>
          <cell r="O322">
            <v>0</v>
          </cell>
          <cell r="P322">
            <v>47.002163833075734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</row>
        <row r="323">
          <cell r="A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43678</v>
          </cell>
          <cell r="O323">
            <v>0</v>
          </cell>
          <cell r="P323">
            <v>48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</row>
        <row r="324">
          <cell r="A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44044</v>
          </cell>
          <cell r="O324">
            <v>0</v>
          </cell>
          <cell r="P324">
            <v>49.001545595054097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</row>
        <row r="325">
          <cell r="A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44409</v>
          </cell>
          <cell r="O325">
            <v>0</v>
          </cell>
          <cell r="P325">
            <v>49.999381761978363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</row>
        <row r="326">
          <cell r="A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44774</v>
          </cell>
          <cell r="O326">
            <v>0</v>
          </cell>
          <cell r="P326">
            <v>51.000927357032459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</row>
        <row r="327">
          <cell r="A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45139</v>
          </cell>
          <cell r="O327">
            <v>0</v>
          </cell>
          <cell r="P327">
            <v>51.998763523956725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</row>
        <row r="328">
          <cell r="A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</row>
        <row r="329">
          <cell r="A329">
            <v>88</v>
          </cell>
          <cell r="C329">
            <v>0</v>
          </cell>
          <cell r="D329" t="str">
            <v>1CenterPlaza2 (1)</v>
          </cell>
          <cell r="E329" t="str">
            <v>SUITE 203</v>
          </cell>
          <cell r="F329" t="str">
            <v>Speculative</v>
          </cell>
          <cell r="G329">
            <v>0</v>
          </cell>
          <cell r="H329">
            <v>42917</v>
          </cell>
          <cell r="I329">
            <v>45535</v>
          </cell>
          <cell r="J329">
            <v>5077</v>
          </cell>
          <cell r="K329">
            <v>0</v>
          </cell>
          <cell r="L329" t="str">
            <v> </v>
          </cell>
          <cell r="M329">
            <v>0</v>
          </cell>
          <cell r="N329">
            <v>42917</v>
          </cell>
          <cell r="O329">
            <v>5077</v>
          </cell>
          <cell r="P329">
            <v>46.000393933425251</v>
          </cell>
          <cell r="Q329">
            <v>0</v>
          </cell>
          <cell r="R329" t="str">
            <v>New Base Stop</v>
          </cell>
          <cell r="S329">
            <v>52</v>
          </cell>
          <cell r="T329">
            <v>60.56</v>
          </cell>
          <cell r="U329">
            <v>0.85865257595772781</v>
          </cell>
          <cell r="V329" t="str">
            <v>Market</v>
          </cell>
          <cell r="W329" t="str">
            <v>Office</v>
          </cell>
          <cell r="X329">
            <v>0</v>
          </cell>
        </row>
        <row r="330">
          <cell r="A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43405</v>
          </cell>
          <cell r="O330">
            <v>0</v>
          </cell>
          <cell r="P330">
            <v>47.000196966712629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</row>
        <row r="331">
          <cell r="A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43770</v>
          </cell>
          <cell r="O331">
            <v>0</v>
          </cell>
          <cell r="P331">
            <v>48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</row>
        <row r="332">
          <cell r="A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44136</v>
          </cell>
          <cell r="O332">
            <v>0</v>
          </cell>
          <cell r="P332">
            <v>48.999803033287371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</row>
        <row r="333">
          <cell r="A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44501</v>
          </cell>
          <cell r="O333">
            <v>0</v>
          </cell>
          <cell r="P333">
            <v>49.999606066574749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</row>
        <row r="334">
          <cell r="A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44866</v>
          </cell>
          <cell r="O334">
            <v>0</v>
          </cell>
          <cell r="P334">
            <v>50.99940909986212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</row>
        <row r="335">
          <cell r="A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45231</v>
          </cell>
          <cell r="O335">
            <v>0</v>
          </cell>
          <cell r="P335">
            <v>51.999212133149499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</row>
        <row r="336">
          <cell r="A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</row>
        <row r="337">
          <cell r="A337">
            <v>89</v>
          </cell>
          <cell r="C337">
            <v>0</v>
          </cell>
          <cell r="D337" t="str">
            <v>1CenterPlaza2 (1)</v>
          </cell>
          <cell r="E337" t="str">
            <v>SUITE 310</v>
          </cell>
          <cell r="F337" t="str">
            <v>Speculative</v>
          </cell>
          <cell r="G337">
            <v>0</v>
          </cell>
          <cell r="H337">
            <v>43009</v>
          </cell>
          <cell r="I337">
            <v>45626</v>
          </cell>
          <cell r="J337">
            <v>2005</v>
          </cell>
          <cell r="K337">
            <v>0</v>
          </cell>
          <cell r="L337" t="str">
            <v> </v>
          </cell>
          <cell r="M337">
            <v>0</v>
          </cell>
          <cell r="N337">
            <v>43009</v>
          </cell>
          <cell r="O337">
            <v>2005</v>
          </cell>
          <cell r="P337">
            <v>46.000997506234413</v>
          </cell>
          <cell r="Q337">
            <v>0</v>
          </cell>
          <cell r="R337" t="str">
            <v>New Base Stop</v>
          </cell>
          <cell r="S337">
            <v>52</v>
          </cell>
          <cell r="T337">
            <v>60.56</v>
          </cell>
          <cell r="U337">
            <v>0.85865257595772781</v>
          </cell>
          <cell r="V337" t="str">
            <v>Market</v>
          </cell>
          <cell r="W337" t="str">
            <v>Office</v>
          </cell>
          <cell r="X337">
            <v>0</v>
          </cell>
        </row>
        <row r="338">
          <cell r="A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43497</v>
          </cell>
          <cell r="O338">
            <v>0</v>
          </cell>
          <cell r="P338">
            <v>47.000498753117206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</row>
        <row r="339">
          <cell r="A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43862</v>
          </cell>
          <cell r="O339">
            <v>0</v>
          </cell>
          <cell r="P339">
            <v>48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</row>
        <row r="340">
          <cell r="A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44228</v>
          </cell>
          <cell r="O340">
            <v>0</v>
          </cell>
          <cell r="P340">
            <v>48.999501246882794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</row>
        <row r="341">
          <cell r="A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44593</v>
          </cell>
          <cell r="O341">
            <v>0</v>
          </cell>
          <cell r="P341">
            <v>49.999002493765587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</row>
        <row r="342">
          <cell r="A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44958</v>
          </cell>
          <cell r="O342">
            <v>0</v>
          </cell>
          <cell r="P342">
            <v>50.998503740648381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</row>
        <row r="343">
          <cell r="A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45323</v>
          </cell>
          <cell r="O343">
            <v>0</v>
          </cell>
          <cell r="P343">
            <v>51.998004987531175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</row>
        <row r="344">
          <cell r="A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</row>
        <row r="345">
          <cell r="A345">
            <v>90</v>
          </cell>
          <cell r="C345">
            <v>0</v>
          </cell>
          <cell r="D345" t="str">
            <v>1CenterPlaza2 (1)</v>
          </cell>
          <cell r="E345" t="str">
            <v>SUITE 3-101A</v>
          </cell>
          <cell r="F345" t="str">
            <v>Speculative</v>
          </cell>
          <cell r="G345">
            <v>0</v>
          </cell>
          <cell r="H345">
            <v>43101</v>
          </cell>
          <cell r="I345">
            <v>45716</v>
          </cell>
          <cell r="J345">
            <v>155</v>
          </cell>
          <cell r="K345">
            <v>0</v>
          </cell>
          <cell r="L345" t="str">
            <v> </v>
          </cell>
          <cell r="M345">
            <v>0</v>
          </cell>
          <cell r="N345">
            <v>43101</v>
          </cell>
          <cell r="O345">
            <v>155</v>
          </cell>
          <cell r="P345">
            <v>45.987096774193546</v>
          </cell>
          <cell r="Q345">
            <v>0</v>
          </cell>
          <cell r="R345" t="str">
            <v>New Base Stop</v>
          </cell>
          <cell r="S345">
            <v>52.03</v>
          </cell>
          <cell r="T345">
            <v>62.37</v>
          </cell>
          <cell r="U345">
            <v>0.83421516754850089</v>
          </cell>
          <cell r="V345" t="str">
            <v>Market</v>
          </cell>
          <cell r="W345" t="str">
            <v>Office</v>
          </cell>
          <cell r="X345">
            <v>0</v>
          </cell>
        </row>
        <row r="346">
          <cell r="A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43586</v>
          </cell>
          <cell r="O346">
            <v>0</v>
          </cell>
          <cell r="P346">
            <v>46.993548387096773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</row>
        <row r="347">
          <cell r="A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43952</v>
          </cell>
          <cell r="O347">
            <v>0</v>
          </cell>
          <cell r="P347">
            <v>48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</row>
        <row r="348">
          <cell r="A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44317</v>
          </cell>
          <cell r="O348">
            <v>0</v>
          </cell>
          <cell r="P348">
            <v>49.006451612903227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</row>
        <row r="349">
          <cell r="A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44682</v>
          </cell>
          <cell r="O349">
            <v>0</v>
          </cell>
          <cell r="P349">
            <v>50.012903225806454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</row>
        <row r="350">
          <cell r="A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45047</v>
          </cell>
          <cell r="O350">
            <v>0</v>
          </cell>
          <cell r="P350">
            <v>51.019354838709674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</row>
        <row r="351">
          <cell r="A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45413</v>
          </cell>
          <cell r="O351">
            <v>0</v>
          </cell>
          <cell r="P351">
            <v>51.948387096774191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</row>
        <row r="352">
          <cell r="A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</row>
        <row r="353">
          <cell r="A353">
            <v>91</v>
          </cell>
          <cell r="C353">
            <v>0</v>
          </cell>
          <cell r="D353" t="str">
            <v>1CenterPlaza2 (1)</v>
          </cell>
          <cell r="E353" t="str">
            <v>SUITE STR-1</v>
          </cell>
          <cell r="F353" t="str">
            <v>Speculative</v>
          </cell>
          <cell r="G353">
            <v>0</v>
          </cell>
          <cell r="H353">
            <v>43101</v>
          </cell>
          <cell r="I353">
            <v>44196</v>
          </cell>
          <cell r="J353">
            <v>384</v>
          </cell>
          <cell r="K353">
            <v>0</v>
          </cell>
          <cell r="L353" t="str">
            <v> </v>
          </cell>
          <cell r="M353">
            <v>0</v>
          </cell>
          <cell r="N353">
            <v>43101</v>
          </cell>
          <cell r="O353">
            <v>384</v>
          </cell>
          <cell r="P353">
            <v>10</v>
          </cell>
          <cell r="Q353">
            <v>0</v>
          </cell>
          <cell r="R353" t="str">
            <v>None</v>
          </cell>
          <cell r="S353">
            <v>10</v>
          </cell>
          <cell r="T353">
            <v>11.26</v>
          </cell>
          <cell r="U353">
            <v>0.88809946714031973</v>
          </cell>
          <cell r="V353" t="str">
            <v>Market</v>
          </cell>
          <cell r="W353" t="str">
            <v>Storage</v>
          </cell>
          <cell r="X353">
            <v>0</v>
          </cell>
        </row>
        <row r="354">
          <cell r="A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</row>
        <row r="355">
          <cell r="A355">
            <v>92</v>
          </cell>
          <cell r="C355">
            <v>0</v>
          </cell>
          <cell r="D355" t="str">
            <v>1CenterPlaza3 (1)</v>
          </cell>
          <cell r="E355" t="str">
            <v>STG - Waystack, Edward</v>
          </cell>
          <cell r="F355" t="str">
            <v>Contract</v>
          </cell>
          <cell r="G355" t="str">
            <v>STR14</v>
          </cell>
          <cell r="H355">
            <v>34820</v>
          </cell>
          <cell r="I355">
            <v>42400</v>
          </cell>
          <cell r="J355">
            <v>946</v>
          </cell>
          <cell r="K355">
            <v>0</v>
          </cell>
          <cell r="L355" t="str">
            <v> 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 t="str">
            <v>None</v>
          </cell>
          <cell r="S355">
            <v>8.67</v>
          </cell>
          <cell r="T355">
            <v>10</v>
          </cell>
          <cell r="U355">
            <v>0.86699999999999999</v>
          </cell>
          <cell r="V355" t="str">
            <v>Market</v>
          </cell>
          <cell r="W355" t="str">
            <v>Storage</v>
          </cell>
          <cell r="X355">
            <v>0</v>
          </cell>
        </row>
        <row r="356">
          <cell r="A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</row>
        <row r="357">
          <cell r="A357">
            <v>93</v>
          </cell>
          <cell r="C357">
            <v>0</v>
          </cell>
          <cell r="D357" t="str">
            <v>1CenterPlaza3 (1)</v>
          </cell>
          <cell r="E357" t="str">
            <v>STG - Ricoh Americas Corp.</v>
          </cell>
          <cell r="F357" t="str">
            <v>Contract</v>
          </cell>
          <cell r="G357" t="str">
            <v>STR09</v>
          </cell>
          <cell r="H357">
            <v>39722</v>
          </cell>
          <cell r="I357">
            <v>42521</v>
          </cell>
          <cell r="J357">
            <v>570</v>
          </cell>
          <cell r="K357">
            <v>0</v>
          </cell>
          <cell r="L357" t="str">
            <v> 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 t="str">
            <v>None</v>
          </cell>
          <cell r="S357">
            <v>18</v>
          </cell>
          <cell r="T357">
            <v>10</v>
          </cell>
          <cell r="U357">
            <v>1.8</v>
          </cell>
          <cell r="V357" t="str">
            <v>Vacate</v>
          </cell>
          <cell r="W357" t="str">
            <v>Storage</v>
          </cell>
          <cell r="X357">
            <v>0</v>
          </cell>
        </row>
        <row r="358">
          <cell r="A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</row>
        <row r="359">
          <cell r="A359">
            <v>94</v>
          </cell>
          <cell r="C359">
            <v>0</v>
          </cell>
          <cell r="D359" t="str">
            <v>1CenterPlaza3 (1)</v>
          </cell>
          <cell r="E359" t="str">
            <v>Ricoh Americas Corporation</v>
          </cell>
          <cell r="F359" t="str">
            <v>Contract</v>
          </cell>
          <cell r="G359" t="str">
            <v>220</v>
          </cell>
          <cell r="H359">
            <v>34851</v>
          </cell>
          <cell r="I359">
            <v>42521</v>
          </cell>
          <cell r="J359">
            <v>9028</v>
          </cell>
          <cell r="K359">
            <v>0</v>
          </cell>
          <cell r="L359" t="str">
            <v> 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 t="str">
            <v>Ricoh CY11/FY12</v>
          </cell>
          <cell r="S359">
            <v>35</v>
          </cell>
          <cell r="T359">
            <v>46</v>
          </cell>
          <cell r="U359">
            <v>0.76086956521739135</v>
          </cell>
          <cell r="V359" t="str">
            <v>Vacate</v>
          </cell>
          <cell r="W359" t="str">
            <v>Office</v>
          </cell>
          <cell r="X359" t="str">
            <v>Ren: 1-5yr options w/ 12-15mos notice @ FMR._x000D_Term: None (lapsed)._x000D_Dep: $33,618.38._x000D_Prkg: 3 unreserved spaces @ FMR.</v>
          </cell>
        </row>
        <row r="360">
          <cell r="A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</row>
        <row r="361">
          <cell r="A361">
            <v>95</v>
          </cell>
          <cell r="C361">
            <v>0</v>
          </cell>
          <cell r="D361" t="str">
            <v>1CenterPlaza3 (1)</v>
          </cell>
          <cell r="E361" t="str">
            <v>Avis Rent A Car</v>
          </cell>
          <cell r="F361" t="str">
            <v>Contract</v>
          </cell>
          <cell r="G361" t="str">
            <v>108</v>
          </cell>
          <cell r="H361">
            <v>30742</v>
          </cell>
          <cell r="I361">
            <v>42521</v>
          </cell>
          <cell r="J361">
            <v>650</v>
          </cell>
          <cell r="K361">
            <v>0</v>
          </cell>
          <cell r="L361" t="str">
            <v> 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 t="str">
            <v>Avis NNN</v>
          </cell>
          <cell r="S361">
            <v>96.15</v>
          </cell>
          <cell r="T361">
            <v>55</v>
          </cell>
          <cell r="U361">
            <v>1.7481818181818183</v>
          </cell>
          <cell r="V361" t="str">
            <v>Option</v>
          </cell>
          <cell r="W361" t="str">
            <v>Retail - 3 Center Plaza</v>
          </cell>
          <cell r="X361" t="str">
            <v>Reimb: CAM charges initially fixed @ $4.00/sf, increasing annually thereafter at CPI (presently $6.18/sf)._x000D_Prkg: 36 spaces @ FMR._x000D_Misc: $2,500/yr marketing fund contribution.</v>
          </cell>
        </row>
        <row r="362">
          <cell r="A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</row>
        <row r="363">
          <cell r="A363">
            <v>96</v>
          </cell>
          <cell r="C363">
            <v>0</v>
          </cell>
          <cell r="D363" t="str">
            <v>1CenterPlaza3 (1)</v>
          </cell>
          <cell r="E363" t="str">
            <v>Avis Rent A Car</v>
          </cell>
          <cell r="F363" t="str">
            <v>Speculative</v>
          </cell>
          <cell r="G363" t="str">
            <v>108</v>
          </cell>
          <cell r="H363">
            <v>42522</v>
          </cell>
          <cell r="I363">
            <v>42582</v>
          </cell>
          <cell r="J363">
            <v>650</v>
          </cell>
          <cell r="K363">
            <v>0</v>
          </cell>
          <cell r="L363" t="str">
            <v> 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 t="str">
            <v>Avis NNN</v>
          </cell>
          <cell r="S363">
            <v>96.17</v>
          </cell>
          <cell r="T363">
            <v>55</v>
          </cell>
          <cell r="U363">
            <v>1.7485454545454546</v>
          </cell>
          <cell r="V363" t="str">
            <v>Market</v>
          </cell>
          <cell r="W363" t="str">
            <v>Retail - 3 Center Plaza</v>
          </cell>
          <cell r="X363" t="str">
            <v>Reimb: CAM charges initially fixed @ $4.00/sf, increasing annually thereafter at CPI (presently $6.18/sf)._x000D_Prkg: 36 spaces @ FMR._x000D_Misc: $2,500/yr marketing fund contribution.</v>
          </cell>
        </row>
        <row r="364">
          <cell r="A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</row>
        <row r="365">
          <cell r="A365">
            <v>97</v>
          </cell>
          <cell r="C365">
            <v>0</v>
          </cell>
          <cell r="D365" t="str">
            <v>1CenterPlaza3 (1)</v>
          </cell>
          <cell r="E365" t="str">
            <v>YMCA</v>
          </cell>
          <cell r="F365" t="str">
            <v>Contract</v>
          </cell>
          <cell r="G365" t="str">
            <v>901</v>
          </cell>
          <cell r="H365">
            <v>41091</v>
          </cell>
          <cell r="I365">
            <v>42551</v>
          </cell>
          <cell r="J365">
            <v>6174</v>
          </cell>
          <cell r="K365">
            <v>0</v>
          </cell>
          <cell r="L365" t="str">
            <v> 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 t="str">
            <v>None</v>
          </cell>
          <cell r="S365">
            <v>20</v>
          </cell>
          <cell r="T365">
            <v>46</v>
          </cell>
          <cell r="U365">
            <v>0.43478260869565216</v>
          </cell>
          <cell r="V365" t="str">
            <v>Option</v>
          </cell>
          <cell r="W365" t="str">
            <v>Office</v>
          </cell>
          <cell r="X365" t="str">
            <v>Term: Landlord may terminate at any time after 6/30/13 with 90 days notice.</v>
          </cell>
        </row>
        <row r="366">
          <cell r="A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</row>
        <row r="367">
          <cell r="A367">
            <v>98</v>
          </cell>
          <cell r="C367">
            <v>0</v>
          </cell>
          <cell r="D367" t="str">
            <v>1CenterPlaza3 (1)</v>
          </cell>
          <cell r="E367" t="str">
            <v>YMCA</v>
          </cell>
          <cell r="F367" t="str">
            <v>Speculative</v>
          </cell>
          <cell r="G367" t="str">
            <v>901</v>
          </cell>
          <cell r="H367">
            <v>42552</v>
          </cell>
          <cell r="I367">
            <v>43646</v>
          </cell>
          <cell r="J367">
            <v>6981</v>
          </cell>
          <cell r="K367">
            <v>0</v>
          </cell>
          <cell r="L367" t="e">
            <v>#VALUE!</v>
          </cell>
          <cell r="M367">
            <v>0</v>
          </cell>
          <cell r="N367">
            <v>42736</v>
          </cell>
          <cell r="O367">
            <v>6981</v>
          </cell>
          <cell r="P367">
            <v>34.999570262140097</v>
          </cell>
          <cell r="Q367">
            <v>244332</v>
          </cell>
          <cell r="R367" t="str">
            <v>None</v>
          </cell>
          <cell r="S367">
            <v>35</v>
          </cell>
          <cell r="T367">
            <v>52.24</v>
          </cell>
          <cell r="U367">
            <v>0.66998468606431849</v>
          </cell>
          <cell r="V367" t="str">
            <v>Vacate</v>
          </cell>
          <cell r="W367" t="str">
            <v>Office</v>
          </cell>
          <cell r="X367" t="str">
            <v>Term: Landlord may terminate at any time after 6/30/13 with 90 days notice.</v>
          </cell>
        </row>
        <row r="368">
          <cell r="A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</row>
        <row r="369">
          <cell r="A369">
            <v>99</v>
          </cell>
          <cell r="C369">
            <v>0</v>
          </cell>
          <cell r="D369" t="str">
            <v>1CenterPlaza3 (1)</v>
          </cell>
          <cell r="E369" t="str">
            <v>GTP Towers I, LLC</v>
          </cell>
          <cell r="F369" t="str">
            <v>Contract</v>
          </cell>
          <cell r="G369" t="str">
            <v>TEL01</v>
          </cell>
          <cell r="H369">
            <v>39661</v>
          </cell>
          <cell r="I369">
            <v>42582</v>
          </cell>
          <cell r="J369">
            <v>1</v>
          </cell>
          <cell r="K369">
            <v>0</v>
          </cell>
          <cell r="L369" t="str">
            <v> 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 t="str">
            <v>None</v>
          </cell>
          <cell r="S369">
            <v>0</v>
          </cell>
          <cell r="T369">
            <v>0</v>
          </cell>
          <cell r="U369">
            <v>0</v>
          </cell>
          <cell r="V369" t="str">
            <v>Other</v>
          </cell>
          <cell r="W369" t="str">
            <v>Blank</v>
          </cell>
          <cell r="X369">
            <v>0</v>
          </cell>
        </row>
        <row r="370">
          <cell r="A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</row>
        <row r="371">
          <cell r="A371">
            <v>100</v>
          </cell>
          <cell r="C371">
            <v>0</v>
          </cell>
          <cell r="D371" t="str">
            <v>1CenterPlaza3 (1)</v>
          </cell>
          <cell r="E371" t="str">
            <v>STG - Law Offices of J. Rubin</v>
          </cell>
          <cell r="F371" t="str">
            <v>Contract</v>
          </cell>
          <cell r="G371" t="str">
            <v>STR08A</v>
          </cell>
          <cell r="H371">
            <v>39569</v>
          </cell>
          <cell r="I371">
            <v>42582</v>
          </cell>
          <cell r="J371">
            <v>250</v>
          </cell>
          <cell r="K371">
            <v>0</v>
          </cell>
          <cell r="L371" t="str">
            <v> 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 t="str">
            <v>None</v>
          </cell>
          <cell r="S371">
            <v>14.97</v>
          </cell>
          <cell r="T371">
            <v>10</v>
          </cell>
          <cell r="U371">
            <v>1.4970000000000001</v>
          </cell>
          <cell r="V371" t="str">
            <v>Market</v>
          </cell>
          <cell r="W371" t="str">
            <v>Storage</v>
          </cell>
          <cell r="X371">
            <v>0</v>
          </cell>
        </row>
        <row r="372">
          <cell r="A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</row>
        <row r="373">
          <cell r="A373">
            <v>101</v>
          </cell>
          <cell r="C373">
            <v>0</v>
          </cell>
          <cell r="D373" t="str">
            <v>1CenterPlaza3 (1)</v>
          </cell>
          <cell r="E373" t="str">
            <v>Kolokythas Enterprises</v>
          </cell>
          <cell r="F373" t="str">
            <v>Contract</v>
          </cell>
          <cell r="G373" t="str">
            <v>201</v>
          </cell>
          <cell r="H373">
            <v>35490</v>
          </cell>
          <cell r="I373">
            <v>42794</v>
          </cell>
          <cell r="J373">
            <v>738</v>
          </cell>
          <cell r="K373">
            <v>0</v>
          </cell>
          <cell r="L373" t="e">
            <v>#VALUE!</v>
          </cell>
          <cell r="M373">
            <v>0</v>
          </cell>
          <cell r="N373">
            <v>42736</v>
          </cell>
          <cell r="O373">
            <v>738</v>
          </cell>
          <cell r="P373">
            <v>25.934959349593495</v>
          </cell>
          <cell r="Q373">
            <v>19140</v>
          </cell>
          <cell r="R373" t="str">
            <v>Kolokythas NNN</v>
          </cell>
          <cell r="S373">
            <v>25.94</v>
          </cell>
          <cell r="T373">
            <v>48.3</v>
          </cell>
          <cell r="U373">
            <v>0.53706004140786756</v>
          </cell>
          <cell r="V373" t="str">
            <v>Market</v>
          </cell>
          <cell r="W373" t="str">
            <v>Office</v>
          </cell>
          <cell r="X373" t="str">
            <v>Dep: $2,279.17._x000D_Pctg Rent: 7% above a natural breakpoint (sales=$323.08/sf)</v>
          </cell>
        </row>
        <row r="374">
          <cell r="A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</row>
        <row r="375">
          <cell r="A375">
            <v>102</v>
          </cell>
          <cell r="C375">
            <v>0</v>
          </cell>
          <cell r="D375" t="str">
            <v>1CenterPlaza3 (1)</v>
          </cell>
          <cell r="E375" t="str">
            <v>SNI Companies</v>
          </cell>
          <cell r="F375" t="str">
            <v>Contract</v>
          </cell>
          <cell r="G375" t="str">
            <v>200</v>
          </cell>
          <cell r="H375">
            <v>40360</v>
          </cell>
          <cell r="I375">
            <v>42916</v>
          </cell>
          <cell r="J375">
            <v>2020</v>
          </cell>
          <cell r="K375">
            <v>0</v>
          </cell>
          <cell r="L375" t="e">
            <v>#VALUE!</v>
          </cell>
          <cell r="M375">
            <v>0</v>
          </cell>
          <cell r="N375">
            <v>42736</v>
          </cell>
          <cell r="O375">
            <v>2020</v>
          </cell>
          <cell r="P375">
            <v>39</v>
          </cell>
          <cell r="Q375">
            <v>78780</v>
          </cell>
          <cell r="R375" t="str">
            <v>SNI CY10/FY11</v>
          </cell>
          <cell r="S375">
            <v>39</v>
          </cell>
          <cell r="T375">
            <v>48.3</v>
          </cell>
          <cell r="U375">
            <v>0.8074534161490684</v>
          </cell>
          <cell r="V375" t="str">
            <v>Market</v>
          </cell>
          <cell r="W375" t="str">
            <v>Office</v>
          </cell>
          <cell r="X375" t="str">
            <v>Ren: 1-5yr option w/ 9-12mos notice @ FMR._x000D_Dep: $12,120.00.</v>
          </cell>
        </row>
        <row r="376">
          <cell r="A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</row>
        <row r="377">
          <cell r="A377">
            <v>103</v>
          </cell>
          <cell r="C377">
            <v>0</v>
          </cell>
          <cell r="D377" t="str">
            <v>1CenterPlaza3 (1)</v>
          </cell>
          <cell r="E377" t="str">
            <v>GTP Towers I, LLC</v>
          </cell>
          <cell r="F377" t="str">
            <v>Contract</v>
          </cell>
          <cell r="G377" t="str">
            <v>TEL02</v>
          </cell>
          <cell r="H377">
            <v>39387</v>
          </cell>
          <cell r="I377">
            <v>43008</v>
          </cell>
          <cell r="J377">
            <v>1</v>
          </cell>
          <cell r="K377">
            <v>0</v>
          </cell>
          <cell r="L377" t="e">
            <v>#VALUE!</v>
          </cell>
          <cell r="M377">
            <v>0</v>
          </cell>
          <cell r="N377">
            <v>42736</v>
          </cell>
          <cell r="O377">
            <v>1</v>
          </cell>
          <cell r="P377">
            <v>1440</v>
          </cell>
          <cell r="Q377">
            <v>1440</v>
          </cell>
          <cell r="R377" t="str">
            <v>None</v>
          </cell>
          <cell r="S377">
            <v>1440</v>
          </cell>
          <cell r="T377">
            <v>0</v>
          </cell>
          <cell r="U377">
            <v>0</v>
          </cell>
          <cell r="V377" t="str">
            <v>Other</v>
          </cell>
          <cell r="W377" t="str">
            <v>Blank</v>
          </cell>
          <cell r="X377">
            <v>0</v>
          </cell>
        </row>
        <row r="378">
          <cell r="A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</row>
        <row r="379">
          <cell r="A379">
            <v>104</v>
          </cell>
          <cell r="C379">
            <v>0</v>
          </cell>
          <cell r="D379" t="str">
            <v>1CenterPlaza3 (1)</v>
          </cell>
          <cell r="E379" t="str">
            <v>GTP Towers I, LLC</v>
          </cell>
          <cell r="F379" t="str">
            <v>Contract</v>
          </cell>
          <cell r="G379" t="str">
            <v>ANT01</v>
          </cell>
          <cell r="H379">
            <v>39387</v>
          </cell>
          <cell r="I379">
            <v>43069</v>
          </cell>
          <cell r="J379">
            <v>1</v>
          </cell>
          <cell r="K379">
            <v>0</v>
          </cell>
          <cell r="L379" t="e">
            <v>#VALUE!</v>
          </cell>
          <cell r="M379">
            <v>0</v>
          </cell>
          <cell r="N379">
            <v>42736</v>
          </cell>
          <cell r="O379">
            <v>1</v>
          </cell>
          <cell r="P379">
            <v>6996</v>
          </cell>
          <cell r="Q379">
            <v>6996</v>
          </cell>
          <cell r="R379" t="str">
            <v>None</v>
          </cell>
          <cell r="S379">
            <v>7272</v>
          </cell>
          <cell r="T379">
            <v>0</v>
          </cell>
          <cell r="U379">
            <v>0</v>
          </cell>
          <cell r="V379" t="str">
            <v>Other</v>
          </cell>
          <cell r="W379" t="str">
            <v>Blank</v>
          </cell>
          <cell r="X379">
            <v>0</v>
          </cell>
        </row>
        <row r="380">
          <cell r="A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42948</v>
          </cell>
          <cell r="O380">
            <v>0</v>
          </cell>
          <cell r="P380">
            <v>7272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</row>
        <row r="381">
          <cell r="A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</row>
        <row r="382">
          <cell r="A382">
            <v>105</v>
          </cell>
          <cell r="C382">
            <v>0</v>
          </cell>
          <cell r="D382" t="str">
            <v>1CenterPlaza3 (1)</v>
          </cell>
          <cell r="E382" t="str">
            <v>MA Water Pollution</v>
          </cell>
          <cell r="F382" t="str">
            <v>Contract</v>
          </cell>
          <cell r="G382" t="str">
            <v>430</v>
          </cell>
          <cell r="H382">
            <v>40179</v>
          </cell>
          <cell r="I382">
            <v>43373</v>
          </cell>
          <cell r="J382">
            <v>6907</v>
          </cell>
          <cell r="K382">
            <v>0</v>
          </cell>
          <cell r="L382" t="e">
            <v>#VALUE!</v>
          </cell>
          <cell r="M382">
            <v>0</v>
          </cell>
          <cell r="N382">
            <v>42736</v>
          </cell>
          <cell r="O382">
            <v>6907</v>
          </cell>
          <cell r="P382">
            <v>42.000868683943828</v>
          </cell>
          <cell r="Q382">
            <v>290100</v>
          </cell>
          <cell r="R382" t="str">
            <v>None</v>
          </cell>
          <cell r="S382">
            <v>44</v>
          </cell>
          <cell r="T382">
            <v>50.72</v>
          </cell>
          <cell r="U382">
            <v>0.86750788643533128</v>
          </cell>
          <cell r="V382" t="str">
            <v>Market</v>
          </cell>
          <cell r="W382" t="str">
            <v>Office</v>
          </cell>
          <cell r="X382" t="str">
            <v>Space is leased by the Commonwealth of Massachusetts in conjunction with the MA Trial Court lease (MWPAT is a replacement agency).</v>
          </cell>
        </row>
        <row r="383">
          <cell r="A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42767</v>
          </cell>
          <cell r="O383">
            <v>0</v>
          </cell>
          <cell r="P383">
            <v>42.999855219342699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</row>
        <row r="384">
          <cell r="A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43132</v>
          </cell>
          <cell r="O384">
            <v>0</v>
          </cell>
          <cell r="P384">
            <v>44.000579122629219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</row>
        <row r="385">
          <cell r="A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</row>
        <row r="386">
          <cell r="A386">
            <v>106</v>
          </cell>
          <cell r="C386">
            <v>0</v>
          </cell>
          <cell r="D386" t="str">
            <v>1CenterPlaza3 (1)</v>
          </cell>
          <cell r="E386" t="str">
            <v>Mass Trial Court</v>
          </cell>
          <cell r="F386" t="str">
            <v>Contract</v>
          </cell>
          <cell r="G386" t="str">
            <v>700</v>
          </cell>
          <cell r="H386">
            <v>37803</v>
          </cell>
          <cell r="I386">
            <v>43373</v>
          </cell>
          <cell r="J386">
            <v>26625</v>
          </cell>
          <cell r="K386">
            <v>0</v>
          </cell>
          <cell r="L386" t="e">
            <v>#VALUE!</v>
          </cell>
          <cell r="M386">
            <v>0</v>
          </cell>
          <cell r="N386">
            <v>42736</v>
          </cell>
          <cell r="O386">
            <v>26625</v>
          </cell>
          <cell r="P386">
            <v>62.309859154929576</v>
          </cell>
          <cell r="Q386">
            <v>1659000</v>
          </cell>
          <cell r="R386" t="str">
            <v>None</v>
          </cell>
          <cell r="S386">
            <v>63.63</v>
          </cell>
          <cell r="T386">
            <v>50.72</v>
          </cell>
          <cell r="U386">
            <v>1.2545347003154574</v>
          </cell>
          <cell r="V386" t="str">
            <v>Market</v>
          </cell>
          <cell r="W386" t="str">
            <v>Office</v>
          </cell>
          <cell r="X386" t="str">
            <v>Term: Tenant may terminate in the event that sufficient funds are not appropriated from the State of Massachusetts._x000D_Prkg: 12 reserved spaces @ $545/mo.</v>
          </cell>
        </row>
        <row r="387">
          <cell r="A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43009</v>
          </cell>
          <cell r="O387">
            <v>0</v>
          </cell>
          <cell r="P387">
            <v>63.631323943661975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</row>
        <row r="388">
          <cell r="A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</row>
        <row r="389">
          <cell r="A389">
            <v>107</v>
          </cell>
          <cell r="C389">
            <v>0</v>
          </cell>
          <cell r="D389" t="str">
            <v>1CenterPlaza3 (1)</v>
          </cell>
          <cell r="E389" t="str">
            <v>Mass Trial Court</v>
          </cell>
          <cell r="F389" t="str">
            <v>Contract</v>
          </cell>
          <cell r="G389" t="str">
            <v>900</v>
          </cell>
          <cell r="H389">
            <v>32387</v>
          </cell>
          <cell r="I389">
            <v>43373</v>
          </cell>
          <cell r="J389">
            <v>5615</v>
          </cell>
          <cell r="K389">
            <v>0</v>
          </cell>
          <cell r="L389" t="e">
            <v>#VALUE!</v>
          </cell>
          <cell r="M389">
            <v>0</v>
          </cell>
          <cell r="N389">
            <v>42736</v>
          </cell>
          <cell r="O389">
            <v>5615</v>
          </cell>
          <cell r="P389">
            <v>73.570792520035624</v>
          </cell>
          <cell r="Q389">
            <v>413100</v>
          </cell>
          <cell r="R389" t="str">
            <v>None</v>
          </cell>
          <cell r="S389">
            <v>75.14</v>
          </cell>
          <cell r="T389">
            <v>50.72</v>
          </cell>
          <cell r="U389">
            <v>1.4814668769716088</v>
          </cell>
          <cell r="V389" t="str">
            <v>Market</v>
          </cell>
          <cell r="W389" t="str">
            <v>Office</v>
          </cell>
          <cell r="X389" t="str">
            <v>Term: Tenant may terminate in the event that sufficient funds are not appropriated from the State of Massachusetts._x000D_Prkg: 12 reserved spaces @ $545/mo.</v>
          </cell>
        </row>
        <row r="390">
          <cell r="A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43009</v>
          </cell>
          <cell r="O390">
            <v>0</v>
          </cell>
          <cell r="P390">
            <v>75.135173642030281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</row>
        <row r="391">
          <cell r="A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</row>
        <row r="392">
          <cell r="A392">
            <v>108</v>
          </cell>
          <cell r="C392">
            <v>0</v>
          </cell>
          <cell r="D392" t="str">
            <v>1CenterPlaza3 (1)</v>
          </cell>
          <cell r="E392" t="str">
            <v>STG - Mass Trial Court</v>
          </cell>
          <cell r="F392" t="str">
            <v>Contract</v>
          </cell>
          <cell r="G392" t="str">
            <v>902</v>
          </cell>
          <cell r="H392">
            <v>39995</v>
          </cell>
          <cell r="I392">
            <v>43373</v>
          </cell>
          <cell r="J392">
            <v>312</v>
          </cell>
          <cell r="K392">
            <v>0</v>
          </cell>
          <cell r="L392" t="e">
            <v>#VALUE!</v>
          </cell>
          <cell r="M392">
            <v>0</v>
          </cell>
          <cell r="N392">
            <v>42736</v>
          </cell>
          <cell r="O392">
            <v>312</v>
          </cell>
          <cell r="P392">
            <v>15</v>
          </cell>
          <cell r="Q392">
            <v>4680</v>
          </cell>
          <cell r="R392" t="str">
            <v>None</v>
          </cell>
          <cell r="S392">
            <v>15</v>
          </cell>
          <cell r="T392">
            <v>10.61</v>
          </cell>
          <cell r="U392">
            <v>1.413760603204524</v>
          </cell>
          <cell r="V392" t="str">
            <v>Market</v>
          </cell>
          <cell r="W392" t="str">
            <v>Storage</v>
          </cell>
          <cell r="X392">
            <v>0</v>
          </cell>
        </row>
        <row r="393">
          <cell r="A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</row>
        <row r="394">
          <cell r="A394">
            <v>109</v>
          </cell>
          <cell r="C394">
            <v>0</v>
          </cell>
          <cell r="D394" t="str">
            <v>1CenterPlaza3 (1)</v>
          </cell>
          <cell r="E394" t="str">
            <v>STG - Mass Trial Court</v>
          </cell>
          <cell r="F394" t="str">
            <v>Contract</v>
          </cell>
          <cell r="G394" t="str">
            <v>STR05</v>
          </cell>
          <cell r="H394">
            <v>39722</v>
          </cell>
          <cell r="I394">
            <v>43373</v>
          </cell>
          <cell r="J394">
            <v>856</v>
          </cell>
          <cell r="K394">
            <v>0</v>
          </cell>
          <cell r="L394" t="e">
            <v>#VALUE!</v>
          </cell>
          <cell r="M394">
            <v>0</v>
          </cell>
          <cell r="N394">
            <v>42736</v>
          </cell>
          <cell r="O394">
            <v>856</v>
          </cell>
          <cell r="P394">
            <v>15</v>
          </cell>
          <cell r="Q394">
            <v>12840</v>
          </cell>
          <cell r="R394" t="str">
            <v>None</v>
          </cell>
          <cell r="S394">
            <v>15</v>
          </cell>
          <cell r="T394">
            <v>10.61</v>
          </cell>
          <cell r="U394">
            <v>1.413760603204524</v>
          </cell>
          <cell r="V394" t="str">
            <v>Market</v>
          </cell>
          <cell r="W394" t="str">
            <v>Storage</v>
          </cell>
          <cell r="X394">
            <v>0</v>
          </cell>
        </row>
        <row r="395">
          <cell r="A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</row>
        <row r="396">
          <cell r="A396">
            <v>110</v>
          </cell>
          <cell r="C396">
            <v>0</v>
          </cell>
          <cell r="D396" t="str">
            <v>1CenterPlaza3 (1)</v>
          </cell>
          <cell r="E396" t="str">
            <v>STG - Mass Trial Court</v>
          </cell>
          <cell r="F396" t="str">
            <v>Contract</v>
          </cell>
          <cell r="G396" t="str">
            <v>STR06</v>
          </cell>
          <cell r="H396">
            <v>39722</v>
          </cell>
          <cell r="I396">
            <v>43373</v>
          </cell>
          <cell r="J396">
            <v>550</v>
          </cell>
          <cell r="K396">
            <v>0</v>
          </cell>
          <cell r="L396" t="e">
            <v>#VALUE!</v>
          </cell>
          <cell r="M396">
            <v>0</v>
          </cell>
          <cell r="N396">
            <v>42736</v>
          </cell>
          <cell r="O396">
            <v>550</v>
          </cell>
          <cell r="P396">
            <v>15.010909090909092</v>
          </cell>
          <cell r="Q396">
            <v>8256</v>
          </cell>
          <cell r="R396" t="str">
            <v>None</v>
          </cell>
          <cell r="S396">
            <v>15.01</v>
          </cell>
          <cell r="T396">
            <v>10.61</v>
          </cell>
          <cell r="U396">
            <v>1.4147031102733272</v>
          </cell>
          <cell r="V396" t="str">
            <v>Market</v>
          </cell>
          <cell r="W396" t="str">
            <v>Storage</v>
          </cell>
          <cell r="X396">
            <v>0</v>
          </cell>
        </row>
        <row r="397">
          <cell r="A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</row>
        <row r="398">
          <cell r="A398">
            <v>111</v>
          </cell>
          <cell r="C398">
            <v>0</v>
          </cell>
          <cell r="D398" t="str">
            <v>1CenterPlaza3 (1)</v>
          </cell>
          <cell r="E398" t="str">
            <v>STG - Mass Trial Court</v>
          </cell>
          <cell r="F398" t="str">
            <v>Contract</v>
          </cell>
          <cell r="G398" t="str">
            <v>STR08B</v>
          </cell>
          <cell r="H398">
            <v>39722</v>
          </cell>
          <cell r="I398">
            <v>43373</v>
          </cell>
          <cell r="J398">
            <v>284</v>
          </cell>
          <cell r="K398">
            <v>0</v>
          </cell>
          <cell r="L398" t="e">
            <v>#VALUE!</v>
          </cell>
          <cell r="M398">
            <v>0</v>
          </cell>
          <cell r="N398">
            <v>42736</v>
          </cell>
          <cell r="O398">
            <v>284</v>
          </cell>
          <cell r="P398">
            <v>15</v>
          </cell>
          <cell r="Q398">
            <v>4260</v>
          </cell>
          <cell r="R398" t="str">
            <v>None</v>
          </cell>
          <cell r="S398">
            <v>15</v>
          </cell>
          <cell r="T398">
            <v>10.61</v>
          </cell>
          <cell r="U398">
            <v>1.413760603204524</v>
          </cell>
          <cell r="V398" t="str">
            <v>Market</v>
          </cell>
          <cell r="W398" t="str">
            <v>Storage</v>
          </cell>
          <cell r="X398">
            <v>0</v>
          </cell>
        </row>
        <row r="399">
          <cell r="A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</row>
        <row r="400">
          <cell r="A400">
            <v>112</v>
          </cell>
          <cell r="C400">
            <v>0</v>
          </cell>
          <cell r="D400" t="str">
            <v>1CenterPlaza3 (1)</v>
          </cell>
          <cell r="E400" t="str">
            <v>STG - Mass Trial Court</v>
          </cell>
          <cell r="F400" t="str">
            <v>Contract</v>
          </cell>
          <cell r="G400" t="str">
            <v>STR11</v>
          </cell>
          <cell r="H400">
            <v>39722</v>
          </cell>
          <cell r="I400">
            <v>43373</v>
          </cell>
          <cell r="J400">
            <v>932</v>
          </cell>
          <cell r="K400">
            <v>0</v>
          </cell>
          <cell r="L400" t="e">
            <v>#VALUE!</v>
          </cell>
          <cell r="M400">
            <v>0</v>
          </cell>
          <cell r="N400">
            <v>42736</v>
          </cell>
          <cell r="O400">
            <v>932</v>
          </cell>
          <cell r="P400">
            <v>15</v>
          </cell>
          <cell r="Q400">
            <v>13980</v>
          </cell>
          <cell r="R400" t="str">
            <v>None</v>
          </cell>
          <cell r="S400">
            <v>15</v>
          </cell>
          <cell r="T400">
            <v>10.61</v>
          </cell>
          <cell r="U400">
            <v>1.413760603204524</v>
          </cell>
          <cell r="V400" t="str">
            <v>Market</v>
          </cell>
          <cell r="W400" t="str">
            <v>Storage</v>
          </cell>
          <cell r="X400">
            <v>0</v>
          </cell>
        </row>
        <row r="401">
          <cell r="A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</row>
        <row r="402">
          <cell r="A402">
            <v>113</v>
          </cell>
          <cell r="C402">
            <v>0</v>
          </cell>
          <cell r="D402" t="str">
            <v>1CenterPlaza3 (1)</v>
          </cell>
          <cell r="E402" t="str">
            <v>Riemer &amp; Braunstein</v>
          </cell>
          <cell r="F402" t="str">
            <v>Contract</v>
          </cell>
          <cell r="G402" t="str">
            <v>425</v>
          </cell>
          <cell r="H402">
            <v>40848</v>
          </cell>
          <cell r="I402">
            <v>43524</v>
          </cell>
          <cell r="J402">
            <v>1910</v>
          </cell>
          <cell r="K402">
            <v>0</v>
          </cell>
          <cell r="L402" t="e">
            <v>#VALUE!</v>
          </cell>
          <cell r="M402">
            <v>0</v>
          </cell>
          <cell r="N402">
            <v>42736</v>
          </cell>
          <cell r="O402">
            <v>1910</v>
          </cell>
          <cell r="P402">
            <v>34.0020942408377</v>
          </cell>
          <cell r="Q402">
            <v>64944</v>
          </cell>
          <cell r="R402" t="str">
            <v>Riemer CY11/FY12 - 425</v>
          </cell>
          <cell r="S402">
            <v>34</v>
          </cell>
          <cell r="T402">
            <v>52.24</v>
          </cell>
          <cell r="U402">
            <v>0.65084226646248078</v>
          </cell>
          <cell r="V402" t="str">
            <v>Market</v>
          </cell>
          <cell r="W402" t="str">
            <v>Office</v>
          </cell>
          <cell r="X402" t="str">
            <v>Tenant has executed a renewal at the terms indicated below.</v>
          </cell>
        </row>
        <row r="403">
          <cell r="A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</row>
        <row r="404">
          <cell r="A404">
            <v>114</v>
          </cell>
          <cell r="C404">
            <v>0</v>
          </cell>
          <cell r="D404" t="str">
            <v>1CenterPlaza3 (1)</v>
          </cell>
          <cell r="E404" t="str">
            <v>Riemer &amp; Braunstein</v>
          </cell>
          <cell r="F404" t="str">
            <v>Contract</v>
          </cell>
          <cell r="G404" t="str">
            <v>500</v>
          </cell>
          <cell r="H404">
            <v>37104</v>
          </cell>
          <cell r="I404">
            <v>43524</v>
          </cell>
          <cell r="J404">
            <v>6518</v>
          </cell>
          <cell r="K404">
            <v>0</v>
          </cell>
          <cell r="L404" t="e">
            <v>#VALUE!</v>
          </cell>
          <cell r="M404">
            <v>0</v>
          </cell>
          <cell r="N404">
            <v>42736</v>
          </cell>
          <cell r="O404">
            <v>6518</v>
          </cell>
          <cell r="P404">
            <v>34.000613685179502</v>
          </cell>
          <cell r="Q404">
            <v>221616</v>
          </cell>
          <cell r="R404" t="str">
            <v>New Base Stop</v>
          </cell>
          <cell r="S404">
            <v>34</v>
          </cell>
          <cell r="T404">
            <v>52.24</v>
          </cell>
          <cell r="U404">
            <v>0.65084226646248078</v>
          </cell>
          <cell r="V404" t="str">
            <v>Market</v>
          </cell>
          <cell r="W404" t="str">
            <v>Office</v>
          </cell>
          <cell r="X404" t="str">
            <v>Tenant has executed a renewal at the terms indicated below.</v>
          </cell>
        </row>
        <row r="405">
          <cell r="A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</row>
        <row r="406">
          <cell r="A406">
            <v>115</v>
          </cell>
          <cell r="C406">
            <v>0</v>
          </cell>
          <cell r="D406" t="str">
            <v>1CenterPlaza3 (1)</v>
          </cell>
          <cell r="E406" t="str">
            <v>Riemer &amp; Braunstein</v>
          </cell>
          <cell r="F406" t="str">
            <v>Contract</v>
          </cell>
          <cell r="G406" t="str">
            <v>510</v>
          </cell>
          <cell r="H406">
            <v>30164</v>
          </cell>
          <cell r="I406">
            <v>43524</v>
          </cell>
          <cell r="J406">
            <v>8743</v>
          </cell>
          <cell r="K406">
            <v>0</v>
          </cell>
          <cell r="L406" t="e">
            <v>#VALUE!</v>
          </cell>
          <cell r="M406">
            <v>0</v>
          </cell>
          <cell r="N406">
            <v>42736</v>
          </cell>
          <cell r="O406">
            <v>8743</v>
          </cell>
          <cell r="P406">
            <v>34.000228754432115</v>
          </cell>
          <cell r="Q406">
            <v>297264</v>
          </cell>
          <cell r="R406" t="str">
            <v>New Base Stop</v>
          </cell>
          <cell r="S406">
            <v>34</v>
          </cell>
          <cell r="T406">
            <v>52.24</v>
          </cell>
          <cell r="U406">
            <v>0.65084226646248078</v>
          </cell>
          <cell r="V406" t="str">
            <v>Market</v>
          </cell>
          <cell r="W406" t="str">
            <v>Office</v>
          </cell>
          <cell r="X406" t="str">
            <v>Tenant has executed a renewal at the terms indicated below.</v>
          </cell>
        </row>
        <row r="407">
          <cell r="A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</row>
        <row r="408">
          <cell r="A408">
            <v>116</v>
          </cell>
          <cell r="C408">
            <v>0</v>
          </cell>
          <cell r="D408" t="str">
            <v>1CenterPlaza3 (1)</v>
          </cell>
          <cell r="E408" t="str">
            <v>Riemer &amp; Braunstein</v>
          </cell>
          <cell r="F408" t="str">
            <v>Contract</v>
          </cell>
          <cell r="G408" t="str">
            <v>520</v>
          </cell>
          <cell r="H408">
            <v>39722</v>
          </cell>
          <cell r="I408">
            <v>43524</v>
          </cell>
          <cell r="J408">
            <v>5339</v>
          </cell>
          <cell r="K408">
            <v>0</v>
          </cell>
          <cell r="L408" t="e">
            <v>#VALUE!</v>
          </cell>
          <cell r="M408">
            <v>0</v>
          </cell>
          <cell r="N408">
            <v>42736</v>
          </cell>
          <cell r="O408">
            <v>5339</v>
          </cell>
          <cell r="P408">
            <v>33.999625398014608</v>
          </cell>
          <cell r="Q408">
            <v>181524</v>
          </cell>
          <cell r="R408" t="str">
            <v>Riemer - 520</v>
          </cell>
          <cell r="S408">
            <v>34</v>
          </cell>
          <cell r="T408">
            <v>52.24</v>
          </cell>
          <cell r="U408">
            <v>0.65084226646248078</v>
          </cell>
          <cell r="V408" t="str">
            <v>Market</v>
          </cell>
          <cell r="W408" t="str">
            <v>Office</v>
          </cell>
          <cell r="X408" t="str">
            <v>Tenant has executed a renewal at the terms indicated below.</v>
          </cell>
        </row>
        <row r="409">
          <cell r="A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</row>
        <row r="410">
          <cell r="A410">
            <v>117</v>
          </cell>
          <cell r="C410">
            <v>0</v>
          </cell>
          <cell r="D410" t="str">
            <v>1CenterPlaza3 (1)</v>
          </cell>
          <cell r="E410" t="str">
            <v>Riemer &amp; Braunstein</v>
          </cell>
          <cell r="F410" t="str">
            <v>Contract</v>
          </cell>
          <cell r="G410" t="str">
            <v>540</v>
          </cell>
          <cell r="H410">
            <v>36312</v>
          </cell>
          <cell r="I410">
            <v>43524</v>
          </cell>
          <cell r="J410">
            <v>1780</v>
          </cell>
          <cell r="K410">
            <v>0</v>
          </cell>
          <cell r="L410" t="e">
            <v>#VALUE!</v>
          </cell>
          <cell r="M410">
            <v>0</v>
          </cell>
          <cell r="N410">
            <v>42736</v>
          </cell>
          <cell r="O410">
            <v>1780</v>
          </cell>
          <cell r="P410">
            <v>33.997752808988764</v>
          </cell>
          <cell r="Q410">
            <v>60516</v>
          </cell>
          <cell r="R410" t="str">
            <v>New Base Stop</v>
          </cell>
          <cell r="S410">
            <v>34</v>
          </cell>
          <cell r="T410">
            <v>52.24</v>
          </cell>
          <cell r="U410">
            <v>0.65084226646248078</v>
          </cell>
          <cell r="V410" t="str">
            <v>Market</v>
          </cell>
          <cell r="W410" t="str">
            <v>Office</v>
          </cell>
          <cell r="X410" t="str">
            <v>Tenant has executed a renewal at the terms indicated below.</v>
          </cell>
        </row>
        <row r="411">
          <cell r="A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</row>
        <row r="412">
          <cell r="A412">
            <v>118</v>
          </cell>
          <cell r="C412">
            <v>0</v>
          </cell>
          <cell r="D412" t="str">
            <v>1CenterPlaza3 (1)</v>
          </cell>
          <cell r="E412" t="str">
            <v>Riemer &amp; Braunstein</v>
          </cell>
          <cell r="F412" t="str">
            <v>Contract</v>
          </cell>
          <cell r="G412" t="str">
            <v>600</v>
          </cell>
          <cell r="H412">
            <v>30164</v>
          </cell>
          <cell r="I412">
            <v>43524</v>
          </cell>
          <cell r="J412">
            <v>24807</v>
          </cell>
          <cell r="K412">
            <v>0</v>
          </cell>
          <cell r="L412" t="e">
            <v>#VALUE!</v>
          </cell>
          <cell r="M412">
            <v>0</v>
          </cell>
          <cell r="N412">
            <v>42736</v>
          </cell>
          <cell r="O412">
            <v>24807</v>
          </cell>
          <cell r="P412">
            <v>34.000241867214896</v>
          </cell>
          <cell r="Q412">
            <v>843444</v>
          </cell>
          <cell r="R412" t="str">
            <v>New Base Stop</v>
          </cell>
          <cell r="S412">
            <v>34</v>
          </cell>
          <cell r="T412">
            <v>52.24</v>
          </cell>
          <cell r="U412">
            <v>0.65084226646248078</v>
          </cell>
          <cell r="V412" t="str">
            <v>Market</v>
          </cell>
          <cell r="W412" t="str">
            <v>Office</v>
          </cell>
          <cell r="X412" t="str">
            <v>Tenant has executed a renewal at the terms indicated below.</v>
          </cell>
        </row>
        <row r="413">
          <cell r="A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</row>
        <row r="414">
          <cell r="A414">
            <v>119</v>
          </cell>
          <cell r="C414">
            <v>0</v>
          </cell>
          <cell r="D414" t="str">
            <v>1CenterPlaza3 (1)</v>
          </cell>
          <cell r="E414" t="str">
            <v>STG - Riemer &amp; Braunstein</v>
          </cell>
          <cell r="F414" t="str">
            <v>Contract</v>
          </cell>
          <cell r="G414" t="str">
            <v>STR03</v>
          </cell>
          <cell r="H414">
            <v>35186</v>
          </cell>
          <cell r="I414">
            <v>43524</v>
          </cell>
          <cell r="J414">
            <v>327</v>
          </cell>
          <cell r="K414">
            <v>0</v>
          </cell>
          <cell r="L414" t="e">
            <v>#VALUE!</v>
          </cell>
          <cell r="M414">
            <v>0</v>
          </cell>
          <cell r="N414">
            <v>42736</v>
          </cell>
          <cell r="O414">
            <v>327</v>
          </cell>
          <cell r="P414">
            <v>9.7981651376146797</v>
          </cell>
          <cell r="Q414">
            <v>3204</v>
          </cell>
          <cell r="R414" t="str">
            <v>None</v>
          </cell>
          <cell r="S414">
            <v>9.8000000000000007</v>
          </cell>
          <cell r="T414">
            <v>10.93</v>
          </cell>
          <cell r="U414">
            <v>0.89661482159194883</v>
          </cell>
          <cell r="V414" t="str">
            <v>Market</v>
          </cell>
          <cell r="W414" t="str">
            <v>Storage</v>
          </cell>
          <cell r="X414">
            <v>0</v>
          </cell>
        </row>
        <row r="415">
          <cell r="A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</row>
        <row r="416">
          <cell r="A416">
            <v>120</v>
          </cell>
          <cell r="C416">
            <v>0</v>
          </cell>
          <cell r="D416" t="str">
            <v>1CenterPlaza3 (1)</v>
          </cell>
          <cell r="E416" t="str">
            <v>STG - Riemer &amp; Braunstein</v>
          </cell>
          <cell r="F416" t="str">
            <v>Contract</v>
          </cell>
          <cell r="G416" t="str">
            <v>STR04</v>
          </cell>
          <cell r="H416">
            <v>35186</v>
          </cell>
          <cell r="I416">
            <v>43524</v>
          </cell>
          <cell r="J416">
            <v>270</v>
          </cell>
          <cell r="K416">
            <v>0</v>
          </cell>
          <cell r="L416" t="e">
            <v>#VALUE!</v>
          </cell>
          <cell r="M416">
            <v>0</v>
          </cell>
          <cell r="N416">
            <v>42736</v>
          </cell>
          <cell r="O416">
            <v>270</v>
          </cell>
          <cell r="P416">
            <v>9.8222222222222229</v>
          </cell>
          <cell r="Q416">
            <v>2652</v>
          </cell>
          <cell r="R416" t="str">
            <v>None</v>
          </cell>
          <cell r="S416">
            <v>9.82</v>
          </cell>
          <cell r="T416">
            <v>10.93</v>
          </cell>
          <cell r="U416">
            <v>0.898444647758463</v>
          </cell>
          <cell r="V416" t="str">
            <v>Market</v>
          </cell>
          <cell r="W416" t="str">
            <v>Storage</v>
          </cell>
          <cell r="X416">
            <v>0</v>
          </cell>
        </row>
        <row r="417">
          <cell r="A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</row>
        <row r="418">
          <cell r="A418">
            <v>121</v>
          </cell>
          <cell r="C418">
            <v>0</v>
          </cell>
          <cell r="D418" t="str">
            <v>1CenterPlaza3 (1)</v>
          </cell>
          <cell r="E418" t="str">
            <v>STG - Riemer &amp; Braunstein</v>
          </cell>
          <cell r="F418" t="str">
            <v>Contract</v>
          </cell>
          <cell r="G418" t="str">
            <v>STR15</v>
          </cell>
          <cell r="H418">
            <v>35186</v>
          </cell>
          <cell r="I418">
            <v>43524</v>
          </cell>
          <cell r="J418">
            <v>253</v>
          </cell>
          <cell r="K418">
            <v>0</v>
          </cell>
          <cell r="L418" t="e">
            <v>#VALUE!</v>
          </cell>
          <cell r="M418">
            <v>0</v>
          </cell>
          <cell r="N418">
            <v>42736</v>
          </cell>
          <cell r="O418">
            <v>253</v>
          </cell>
          <cell r="P418">
            <v>9.8181818181818183</v>
          </cell>
          <cell r="Q418">
            <v>2484</v>
          </cell>
          <cell r="R418" t="str">
            <v>None</v>
          </cell>
          <cell r="S418">
            <v>9.82</v>
          </cell>
          <cell r="T418">
            <v>10.93</v>
          </cell>
          <cell r="U418">
            <v>0.898444647758463</v>
          </cell>
          <cell r="V418" t="str">
            <v>Market</v>
          </cell>
          <cell r="W418" t="str">
            <v>Storage</v>
          </cell>
          <cell r="X418">
            <v>0</v>
          </cell>
        </row>
        <row r="419">
          <cell r="A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</row>
        <row r="420">
          <cell r="A420">
            <v>122</v>
          </cell>
          <cell r="C420">
            <v>0</v>
          </cell>
          <cell r="D420" t="str">
            <v>1CenterPlaza3 (1)</v>
          </cell>
          <cell r="E420" t="str">
            <v>STG - Riemer &amp; Braunstein</v>
          </cell>
          <cell r="F420" t="str">
            <v>Contract</v>
          </cell>
          <cell r="G420" t="str">
            <v>STR18</v>
          </cell>
          <cell r="H420">
            <v>35186</v>
          </cell>
          <cell r="I420">
            <v>43524</v>
          </cell>
          <cell r="J420">
            <v>131</v>
          </cell>
          <cell r="K420">
            <v>0</v>
          </cell>
          <cell r="L420" t="e">
            <v>#VALUE!</v>
          </cell>
          <cell r="M420">
            <v>0</v>
          </cell>
          <cell r="N420">
            <v>42736</v>
          </cell>
          <cell r="O420">
            <v>131</v>
          </cell>
          <cell r="P420">
            <v>9.8015267175572518</v>
          </cell>
          <cell r="Q420">
            <v>1284</v>
          </cell>
          <cell r="R420" t="str">
            <v>None</v>
          </cell>
          <cell r="S420">
            <v>9.8000000000000007</v>
          </cell>
          <cell r="T420">
            <v>10.93</v>
          </cell>
          <cell r="U420">
            <v>0.89661482159194883</v>
          </cell>
          <cell r="V420" t="str">
            <v>Market</v>
          </cell>
          <cell r="W420" t="str">
            <v>Storage</v>
          </cell>
          <cell r="X420">
            <v>0</v>
          </cell>
        </row>
        <row r="421">
          <cell r="A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</row>
        <row r="422">
          <cell r="A422">
            <v>123</v>
          </cell>
          <cell r="C422">
            <v>0</v>
          </cell>
          <cell r="D422" t="str">
            <v>1CenterPlaza3 (1)</v>
          </cell>
          <cell r="E422" t="str">
            <v>MA Technology Collaborative</v>
          </cell>
          <cell r="F422" t="str">
            <v>Contract</v>
          </cell>
          <cell r="G422" t="str">
            <v>205</v>
          </cell>
          <cell r="H422">
            <v>41030</v>
          </cell>
          <cell r="I422">
            <v>43738</v>
          </cell>
          <cell r="J422">
            <v>5616</v>
          </cell>
          <cell r="K422">
            <v>0</v>
          </cell>
          <cell r="L422" t="e">
            <v>#VALUE!</v>
          </cell>
          <cell r="M422">
            <v>0</v>
          </cell>
          <cell r="N422">
            <v>42736</v>
          </cell>
          <cell r="O422">
            <v>5616</v>
          </cell>
          <cell r="P422">
            <v>35.5</v>
          </cell>
          <cell r="Q422">
            <v>199368</v>
          </cell>
          <cell r="R422" t="str">
            <v>MATech CY12/FY13</v>
          </cell>
          <cell r="S422">
            <v>37.5</v>
          </cell>
          <cell r="T422">
            <v>52.24</v>
          </cell>
          <cell r="U422">
            <v>0.71784073506891266</v>
          </cell>
          <cell r="V422" t="str">
            <v>Market</v>
          </cell>
          <cell r="W422" t="str">
            <v>Office</v>
          </cell>
          <cell r="X422" t="str">
            <v>Ren: 1-5yr option w/ 12-15mos notice @ FMR._x000D_Term: Option to terminate entire premises on 9/30/17 w/ 12mos notice; fee=$300,295._x000D_Dep: $51,686.76._x000D_Prkg: 5 unreserved spaces @ $520/mo.</v>
          </cell>
        </row>
        <row r="423">
          <cell r="A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43009</v>
          </cell>
          <cell r="O423">
            <v>0</v>
          </cell>
          <cell r="P423">
            <v>36.5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</row>
        <row r="424">
          <cell r="A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43374</v>
          </cell>
          <cell r="O424">
            <v>0</v>
          </cell>
          <cell r="P424">
            <v>37.5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</row>
        <row r="425">
          <cell r="A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</row>
        <row r="426">
          <cell r="A426">
            <v>124</v>
          </cell>
          <cell r="C426">
            <v>0</v>
          </cell>
          <cell r="D426" t="str">
            <v>1CenterPlaza3 (1)</v>
          </cell>
          <cell r="E426" t="str">
            <v>STG - GBREB</v>
          </cell>
          <cell r="F426" t="str">
            <v>Contract</v>
          </cell>
          <cell r="G426" t="str">
            <v>STR13</v>
          </cell>
          <cell r="H426">
            <v>40148</v>
          </cell>
          <cell r="I426">
            <v>43830</v>
          </cell>
          <cell r="J426">
            <v>324</v>
          </cell>
          <cell r="K426">
            <v>0</v>
          </cell>
          <cell r="L426" t="e">
            <v>#VALUE!</v>
          </cell>
          <cell r="M426">
            <v>0</v>
          </cell>
          <cell r="N426">
            <v>42736</v>
          </cell>
          <cell r="O426">
            <v>324</v>
          </cell>
          <cell r="P426">
            <v>10</v>
          </cell>
          <cell r="Q426">
            <v>3240</v>
          </cell>
          <cell r="R426" t="str">
            <v>None</v>
          </cell>
          <cell r="S426">
            <v>10</v>
          </cell>
          <cell r="T426">
            <v>10.93</v>
          </cell>
          <cell r="U426">
            <v>0.91491308325709064</v>
          </cell>
          <cell r="V426" t="str">
            <v>Market</v>
          </cell>
          <cell r="W426" t="str">
            <v>Storage</v>
          </cell>
          <cell r="X426">
            <v>0</v>
          </cell>
        </row>
        <row r="427">
          <cell r="A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</row>
        <row r="428">
          <cell r="A428">
            <v>125</v>
          </cell>
          <cell r="C428">
            <v>0</v>
          </cell>
          <cell r="D428" t="str">
            <v>1CenterPlaza3 (1)</v>
          </cell>
          <cell r="E428" t="str">
            <v>STG - GBREB</v>
          </cell>
          <cell r="F428" t="str">
            <v>Contract</v>
          </cell>
          <cell r="G428" t="str">
            <v>STR20</v>
          </cell>
          <cell r="H428">
            <v>40148</v>
          </cell>
          <cell r="I428">
            <v>43830</v>
          </cell>
          <cell r="J428">
            <v>628</v>
          </cell>
          <cell r="K428">
            <v>0</v>
          </cell>
          <cell r="L428" t="e">
            <v>#VALUE!</v>
          </cell>
          <cell r="M428">
            <v>0</v>
          </cell>
          <cell r="N428">
            <v>42736</v>
          </cell>
          <cell r="O428">
            <v>628</v>
          </cell>
          <cell r="P428">
            <v>9.9936305732484083</v>
          </cell>
          <cell r="Q428">
            <v>6276</v>
          </cell>
          <cell r="R428" t="str">
            <v>None</v>
          </cell>
          <cell r="S428">
            <v>10.01</v>
          </cell>
          <cell r="T428">
            <v>10.93</v>
          </cell>
          <cell r="U428">
            <v>0.91582799634034762</v>
          </cell>
          <cell r="V428" t="str">
            <v>Market</v>
          </cell>
          <cell r="W428" t="str">
            <v>Storage</v>
          </cell>
          <cell r="X428">
            <v>0</v>
          </cell>
        </row>
        <row r="429">
          <cell r="A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</row>
        <row r="430">
          <cell r="A430">
            <v>126</v>
          </cell>
          <cell r="C430">
            <v>0</v>
          </cell>
          <cell r="D430" t="str">
            <v>1CenterPlaza3 (1)</v>
          </cell>
          <cell r="E430" t="str">
            <v>Sloane &amp; Walsh</v>
          </cell>
          <cell r="F430" t="str">
            <v>Contract</v>
          </cell>
          <cell r="G430" t="str">
            <v>850</v>
          </cell>
          <cell r="H430">
            <v>33390</v>
          </cell>
          <cell r="I430">
            <v>43951</v>
          </cell>
          <cell r="J430">
            <v>18774</v>
          </cell>
          <cell r="K430">
            <v>0</v>
          </cell>
          <cell r="L430" t="e">
            <v>#VALUE!</v>
          </cell>
          <cell r="M430">
            <v>0</v>
          </cell>
          <cell r="N430">
            <v>42736</v>
          </cell>
          <cell r="O430">
            <v>18774</v>
          </cell>
          <cell r="P430">
            <v>39.000319590923617</v>
          </cell>
          <cell r="Q430">
            <v>732192</v>
          </cell>
          <cell r="R430" t="str">
            <v>Sloane CY10/FY11 - 850</v>
          </cell>
          <cell r="S430">
            <v>41</v>
          </cell>
          <cell r="T430">
            <v>53.8</v>
          </cell>
          <cell r="U430">
            <v>0.76208178438661711</v>
          </cell>
          <cell r="V430" t="str">
            <v>Market</v>
          </cell>
          <cell r="W430" t="str">
            <v>Office</v>
          </cell>
          <cell r="X430" t="str">
            <v>Ren: 1-5yr option w/ 12-15mos notice @ FMR._x000D_Exp: ROFO to lease adjacent space @ FMR before 4/30/17; further option to lease 3,022 sf on the 8th floor w/ 12mos notice @ FMR._x000D_Gtor: Eight (8) persons; individual guarantees capped @ $52,472.30 w/ reductions._x000D_Prkg: 14 unreserved spaces @ $520/mo, reverting to FMR on 5/1/14.</v>
          </cell>
        </row>
        <row r="431">
          <cell r="A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43466</v>
          </cell>
          <cell r="O431">
            <v>0</v>
          </cell>
          <cell r="P431">
            <v>41.000319590923617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</row>
        <row r="432">
          <cell r="A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</row>
        <row r="433">
          <cell r="A433">
            <v>127</v>
          </cell>
          <cell r="C433">
            <v>0</v>
          </cell>
          <cell r="D433" t="str">
            <v>1CenterPlaza3 (1)</v>
          </cell>
          <cell r="E433" t="str">
            <v>Sloane &amp; Walsh</v>
          </cell>
          <cell r="F433" t="str">
            <v>Contract</v>
          </cell>
          <cell r="G433" t="str">
            <v>850A</v>
          </cell>
          <cell r="H433">
            <v>40391</v>
          </cell>
          <cell r="I433">
            <v>43951</v>
          </cell>
          <cell r="J433">
            <v>4528</v>
          </cell>
          <cell r="K433">
            <v>0</v>
          </cell>
          <cell r="L433" t="e">
            <v>#VALUE!</v>
          </cell>
          <cell r="M433">
            <v>0</v>
          </cell>
          <cell r="N433">
            <v>42736</v>
          </cell>
          <cell r="O433">
            <v>4528</v>
          </cell>
          <cell r="P433">
            <v>39</v>
          </cell>
          <cell r="Q433">
            <v>176592</v>
          </cell>
          <cell r="R433" t="str">
            <v>Sloane CY10/FY11 - 850A</v>
          </cell>
          <cell r="S433">
            <v>41</v>
          </cell>
          <cell r="T433">
            <v>53.8</v>
          </cell>
          <cell r="U433">
            <v>0.76208178438661711</v>
          </cell>
          <cell r="V433" t="str">
            <v>Market</v>
          </cell>
          <cell r="W433" t="str">
            <v>Office</v>
          </cell>
          <cell r="X433" t="str">
            <v>Ren: 1-5yr option w/ 12-15mos notice @ FMR._x000D_Exp: ROFO to lease adjacent space @ FMR before 4/30/17; further option to lease 3,022 sf on the 8th floor w/ 12mos notice @ FMR._x000D_Gtor: Eight (8) persons; individual guarantees capped @ $52,472.30 w/ reductions._x000D_Prkg: 14 unreserved spaces @ $520/mo, reverting to FMR on 5/1/14.</v>
          </cell>
        </row>
        <row r="434">
          <cell r="A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43466</v>
          </cell>
          <cell r="O434">
            <v>0</v>
          </cell>
          <cell r="P434">
            <v>41.00088339222615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</row>
        <row r="435">
          <cell r="A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</row>
        <row r="436">
          <cell r="A436">
            <v>128</v>
          </cell>
          <cell r="C436">
            <v>0</v>
          </cell>
          <cell r="D436" t="str">
            <v>1CenterPlaza3 (1)</v>
          </cell>
          <cell r="E436" t="str">
            <v>STG - Sloan &amp; Walsh</v>
          </cell>
          <cell r="F436" t="str">
            <v>Contract</v>
          </cell>
          <cell r="G436" t="str">
            <v>STR08</v>
          </cell>
          <cell r="H436">
            <v>38108</v>
          </cell>
          <cell r="I436">
            <v>43951</v>
          </cell>
          <cell r="J436">
            <v>150</v>
          </cell>
          <cell r="K436">
            <v>0</v>
          </cell>
          <cell r="L436" t="e">
            <v>#VALUE!</v>
          </cell>
          <cell r="M436">
            <v>0</v>
          </cell>
          <cell r="N436">
            <v>42736</v>
          </cell>
          <cell r="O436">
            <v>150</v>
          </cell>
          <cell r="P436">
            <v>15.04</v>
          </cell>
          <cell r="Q436">
            <v>2256</v>
          </cell>
          <cell r="R436" t="str">
            <v>None</v>
          </cell>
          <cell r="S436">
            <v>14.96</v>
          </cell>
          <cell r="T436">
            <v>11.26</v>
          </cell>
          <cell r="U436">
            <v>1.3285968028419184</v>
          </cell>
          <cell r="V436" t="str">
            <v>Market</v>
          </cell>
          <cell r="W436" t="str">
            <v>Storage</v>
          </cell>
          <cell r="X436">
            <v>0</v>
          </cell>
        </row>
        <row r="437">
          <cell r="A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</row>
        <row r="438">
          <cell r="A438">
            <v>129</v>
          </cell>
          <cell r="C438">
            <v>0</v>
          </cell>
          <cell r="D438" t="str">
            <v>1CenterPlaza3 (1)</v>
          </cell>
          <cell r="E438" t="str">
            <v>STG - Sloane &amp; Walsh</v>
          </cell>
          <cell r="F438" t="str">
            <v>Contract</v>
          </cell>
          <cell r="G438" t="str">
            <v>STR10</v>
          </cell>
          <cell r="H438">
            <v>41091</v>
          </cell>
          <cell r="I438">
            <v>43951</v>
          </cell>
          <cell r="J438">
            <v>280</v>
          </cell>
          <cell r="K438">
            <v>0</v>
          </cell>
          <cell r="L438" t="e">
            <v>#VALUE!</v>
          </cell>
          <cell r="M438">
            <v>0</v>
          </cell>
          <cell r="N438">
            <v>42736</v>
          </cell>
          <cell r="O438">
            <v>280</v>
          </cell>
          <cell r="P438">
            <v>15</v>
          </cell>
          <cell r="Q438">
            <v>4200</v>
          </cell>
          <cell r="R438" t="str">
            <v>None</v>
          </cell>
          <cell r="S438">
            <v>15</v>
          </cell>
          <cell r="T438">
            <v>11.26</v>
          </cell>
          <cell r="U438">
            <v>1.3321492007104796</v>
          </cell>
          <cell r="V438" t="str">
            <v>Market</v>
          </cell>
          <cell r="W438" t="str">
            <v>Storage</v>
          </cell>
          <cell r="X438">
            <v>0</v>
          </cell>
        </row>
        <row r="439">
          <cell r="A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</row>
        <row r="440">
          <cell r="A440">
            <v>130</v>
          </cell>
          <cell r="C440">
            <v>0</v>
          </cell>
          <cell r="D440" t="str">
            <v>1CenterPlaza3 (1)</v>
          </cell>
          <cell r="E440" t="str">
            <v>Seven Step Recruiting</v>
          </cell>
          <cell r="F440" t="str">
            <v>Contract</v>
          </cell>
          <cell r="G440" t="str">
            <v>440</v>
          </cell>
          <cell r="H440">
            <v>40664</v>
          </cell>
          <cell r="I440">
            <v>44347</v>
          </cell>
          <cell r="J440">
            <v>13110</v>
          </cell>
          <cell r="K440">
            <v>0</v>
          </cell>
          <cell r="L440" t="e">
            <v>#VALUE!</v>
          </cell>
          <cell r="M440">
            <v>0</v>
          </cell>
          <cell r="N440">
            <v>42736</v>
          </cell>
          <cell r="O440">
            <v>13110</v>
          </cell>
          <cell r="P440">
            <v>32.499771167048053</v>
          </cell>
          <cell r="Q440">
            <v>426072</v>
          </cell>
          <cell r="R440" t="str">
            <v>Recruiting CY11/FY12 - 440</v>
          </cell>
          <cell r="S440">
            <v>34.5</v>
          </cell>
          <cell r="T440">
            <v>55.42</v>
          </cell>
          <cell r="U440">
            <v>0.62251894622879822</v>
          </cell>
          <cell r="V440" t="str">
            <v>Market</v>
          </cell>
          <cell r="W440" t="str">
            <v>Office</v>
          </cell>
          <cell r="X440" t="str">
            <v>Ren: 1-5yr option w/ 12-15mos notice @ FMR._x000D_Exp: Ongoing ROFO to lease any contiguous 4th floor space at 3 CP @ FMR before 5/31/17._x000D_Term: Option to terminate entire premises between 5/31/18 and 5/31/21 w/ 12mos notice; fee=unamortized costs._x000D_Dep: $174,253.75._x000D_Prkg: 1 unreserved space @ FMR.</v>
          </cell>
        </row>
        <row r="441">
          <cell r="A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43252</v>
          </cell>
          <cell r="O441">
            <v>0</v>
          </cell>
          <cell r="P441">
            <v>34.499771167048053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</row>
        <row r="442">
          <cell r="A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</row>
        <row r="443">
          <cell r="A443">
            <v>131</v>
          </cell>
          <cell r="C443">
            <v>0</v>
          </cell>
          <cell r="D443" t="str">
            <v>1CenterPlaza3 (1)</v>
          </cell>
          <cell r="E443" t="str">
            <v>Motion Recruitment Partners</v>
          </cell>
          <cell r="F443" t="str">
            <v>Contract</v>
          </cell>
          <cell r="G443" t="str">
            <v>410</v>
          </cell>
          <cell r="H443">
            <v>41244</v>
          </cell>
          <cell r="I443">
            <v>44347</v>
          </cell>
          <cell r="J443">
            <v>2872</v>
          </cell>
          <cell r="K443">
            <v>0</v>
          </cell>
          <cell r="L443" t="e">
            <v>#VALUE!</v>
          </cell>
          <cell r="M443">
            <v>0</v>
          </cell>
          <cell r="N443">
            <v>42736</v>
          </cell>
          <cell r="O443">
            <v>2872</v>
          </cell>
          <cell r="P443">
            <v>39</v>
          </cell>
          <cell r="Q443">
            <v>112008</v>
          </cell>
          <cell r="R443" t="str">
            <v>Recruiting CY13/FY14 - 410</v>
          </cell>
          <cell r="S443">
            <v>40</v>
          </cell>
          <cell r="T443">
            <v>55.42</v>
          </cell>
          <cell r="U443">
            <v>0.72176109707686753</v>
          </cell>
          <cell r="V443" t="str">
            <v>Market</v>
          </cell>
          <cell r="W443" t="str">
            <v>Office</v>
          </cell>
          <cell r="X443" t="str">
            <v>Ren: 1-5yr option w/ 12-15mos notice @ FMR._x000D_Exp: Ongoing ROFO to lease any contiguous 4th floor space at 3 CP @ FMR before 5/31/17._x000D_Term: Option to terminate entire premises between 5/31/18 and 5/31/21 w/ 12mos notice; fee=$756,507.97._x000D_Dep: $174,253.75._x000D_Prkg: 1 unreserved space @ FMR.</v>
          </cell>
        </row>
        <row r="444">
          <cell r="A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43466</v>
          </cell>
          <cell r="O444">
            <v>0</v>
          </cell>
          <cell r="P444">
            <v>39.99860724233983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</row>
        <row r="445">
          <cell r="A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</row>
        <row r="446">
          <cell r="A446">
            <v>132</v>
          </cell>
          <cell r="C446">
            <v>0</v>
          </cell>
          <cell r="D446" t="str">
            <v>1CenterPlaza3 (1)</v>
          </cell>
          <cell r="E446" t="str">
            <v>Rubin Pomerleau, P.C.</v>
          </cell>
          <cell r="F446" t="str">
            <v>Contract</v>
          </cell>
          <cell r="G446" t="str">
            <v>400</v>
          </cell>
          <cell r="H446">
            <v>42401</v>
          </cell>
          <cell r="I446">
            <v>44347</v>
          </cell>
          <cell r="J446">
            <v>2464</v>
          </cell>
          <cell r="K446">
            <v>0</v>
          </cell>
          <cell r="L446" t="e">
            <v>#VALUE!</v>
          </cell>
          <cell r="M446">
            <v>0</v>
          </cell>
          <cell r="N446">
            <v>42736</v>
          </cell>
          <cell r="O446">
            <v>2464</v>
          </cell>
          <cell r="P446">
            <v>45.998376623376622</v>
          </cell>
          <cell r="Q446">
            <v>113340</v>
          </cell>
          <cell r="R446" t="str">
            <v>New Base Stop</v>
          </cell>
          <cell r="S446">
            <v>50</v>
          </cell>
          <cell r="T446">
            <v>55.42</v>
          </cell>
          <cell r="U446">
            <v>0.90220137134608447</v>
          </cell>
          <cell r="V446" t="str">
            <v>Market</v>
          </cell>
          <cell r="W446" t="str">
            <v>Office</v>
          </cell>
          <cell r="X446">
            <v>0</v>
          </cell>
        </row>
        <row r="447">
          <cell r="A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43101</v>
          </cell>
          <cell r="O447">
            <v>0</v>
          </cell>
          <cell r="P447">
            <v>47.001623376623378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</row>
        <row r="448">
          <cell r="A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43466</v>
          </cell>
          <cell r="O448">
            <v>0</v>
          </cell>
          <cell r="P448">
            <v>48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</row>
        <row r="449">
          <cell r="A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43831</v>
          </cell>
          <cell r="O449">
            <v>0</v>
          </cell>
          <cell r="P449">
            <v>48.998376623376622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</row>
        <row r="450">
          <cell r="A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44197</v>
          </cell>
          <cell r="O450">
            <v>0</v>
          </cell>
          <cell r="P450">
            <v>50.001623376623378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</row>
        <row r="451">
          <cell r="A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</row>
        <row r="452">
          <cell r="A452">
            <v>133</v>
          </cell>
          <cell r="C452">
            <v>0</v>
          </cell>
          <cell r="D452" t="str">
            <v>1CenterPlaza3 (1)</v>
          </cell>
          <cell r="E452" t="str">
            <v>7-Eleven</v>
          </cell>
          <cell r="F452" t="str">
            <v>Contract</v>
          </cell>
          <cell r="G452" t="str">
            <v>101A</v>
          </cell>
          <cell r="H452">
            <v>41061</v>
          </cell>
          <cell r="I452">
            <v>44712</v>
          </cell>
          <cell r="J452">
            <v>2533</v>
          </cell>
          <cell r="K452">
            <v>0</v>
          </cell>
          <cell r="L452" t="e">
            <v>#VALUE!</v>
          </cell>
          <cell r="M452">
            <v>0</v>
          </cell>
          <cell r="N452">
            <v>42736</v>
          </cell>
          <cell r="O452">
            <v>2533</v>
          </cell>
          <cell r="P452">
            <v>49.999210422424007</v>
          </cell>
          <cell r="Q452">
            <v>126648</v>
          </cell>
          <cell r="R452" t="str">
            <v>7-Eleven NNN</v>
          </cell>
          <cell r="S452">
            <v>54.27</v>
          </cell>
          <cell r="T452">
            <v>65.67</v>
          </cell>
          <cell r="U452">
            <v>0.82640475102786659</v>
          </cell>
          <cell r="V452" t="str">
            <v>Market</v>
          </cell>
          <cell r="W452" t="str">
            <v>Retail - 3 Center Plaza</v>
          </cell>
          <cell r="X452" t="str">
            <v>Ren: 1-5yr option w/ 12-15mos notice @ FMR._x000D_Pctg Rent: 5% above a natural breakpoint.</v>
          </cell>
        </row>
        <row r="453">
          <cell r="A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42887</v>
          </cell>
          <cell r="O453">
            <v>0</v>
          </cell>
          <cell r="P453">
            <v>54.272404263718911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</row>
        <row r="454">
          <cell r="A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</row>
        <row r="455">
          <cell r="A455">
            <v>134</v>
          </cell>
          <cell r="C455">
            <v>0</v>
          </cell>
          <cell r="D455" t="str">
            <v>1CenterPlaza3 (1)</v>
          </cell>
          <cell r="E455" t="str">
            <v>Panera Cares</v>
          </cell>
          <cell r="F455" t="str">
            <v>Contract</v>
          </cell>
          <cell r="G455" t="str">
            <v>109</v>
          </cell>
          <cell r="H455">
            <v>41030</v>
          </cell>
          <cell r="I455">
            <v>44834</v>
          </cell>
          <cell r="J455">
            <v>4374</v>
          </cell>
          <cell r="K455">
            <v>0</v>
          </cell>
          <cell r="L455" t="e">
            <v>#VALUE!</v>
          </cell>
          <cell r="M455">
            <v>0</v>
          </cell>
          <cell r="N455">
            <v>42736</v>
          </cell>
          <cell r="O455">
            <v>4374</v>
          </cell>
          <cell r="P455">
            <v>36</v>
          </cell>
          <cell r="Q455">
            <v>157464</v>
          </cell>
          <cell r="R455" t="str">
            <v>Panera NNN</v>
          </cell>
          <cell r="S455">
            <v>40</v>
          </cell>
          <cell r="T455">
            <v>65.67</v>
          </cell>
          <cell r="U455">
            <v>0.60910613674432768</v>
          </cell>
          <cell r="V455" t="str">
            <v>Market</v>
          </cell>
          <cell r="W455" t="str">
            <v>Retail - 3 Center Plaza</v>
          </cell>
          <cell r="X455" t="str">
            <v>Ren: 2-5yr options w/ 12-15mos notice @ FMR._x000D_Reimb: Controllable CAM increases capped @ 5% per year, cumulative and compounding.</v>
          </cell>
        </row>
        <row r="456">
          <cell r="A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43374</v>
          </cell>
          <cell r="O456">
            <v>0</v>
          </cell>
          <cell r="P456">
            <v>40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</row>
        <row r="457">
          <cell r="A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</row>
        <row r="458">
          <cell r="A458">
            <v>135</v>
          </cell>
          <cell r="C458">
            <v>0</v>
          </cell>
          <cell r="D458" t="str">
            <v>1CenterPlaza3 (1)</v>
          </cell>
          <cell r="E458" t="str">
            <v>Captivate Network</v>
          </cell>
          <cell r="F458" t="str">
            <v>Contract</v>
          </cell>
          <cell r="G458" t="str">
            <v>CAP01</v>
          </cell>
          <cell r="H458">
            <v>40909</v>
          </cell>
          <cell r="I458">
            <v>44926</v>
          </cell>
          <cell r="J458">
            <v>1</v>
          </cell>
          <cell r="K458">
            <v>0</v>
          </cell>
          <cell r="L458" t="e">
            <v>#VALUE!</v>
          </cell>
          <cell r="M458">
            <v>0</v>
          </cell>
          <cell r="N458">
            <v>42736</v>
          </cell>
          <cell r="O458">
            <v>1</v>
          </cell>
          <cell r="P458">
            <v>0</v>
          </cell>
          <cell r="Q458">
            <v>0</v>
          </cell>
          <cell r="R458" t="str">
            <v>None</v>
          </cell>
          <cell r="S458">
            <v>0</v>
          </cell>
          <cell r="T458">
            <v>0</v>
          </cell>
          <cell r="U458">
            <v>0</v>
          </cell>
          <cell r="V458" t="str">
            <v>Other</v>
          </cell>
          <cell r="W458" t="str">
            <v>Blank</v>
          </cell>
          <cell r="X458">
            <v>0</v>
          </cell>
        </row>
        <row r="459">
          <cell r="A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</row>
        <row r="460">
          <cell r="A460">
            <v>136</v>
          </cell>
          <cell r="C460">
            <v>0</v>
          </cell>
          <cell r="D460" t="str">
            <v>1CenterPlaza3 (1)</v>
          </cell>
          <cell r="E460" t="str">
            <v>Localytics</v>
          </cell>
          <cell r="F460" t="str">
            <v>Contract</v>
          </cell>
          <cell r="G460" t="str">
            <v>300</v>
          </cell>
          <cell r="H460">
            <v>42430</v>
          </cell>
          <cell r="I460">
            <v>45169</v>
          </cell>
          <cell r="J460">
            <v>28365</v>
          </cell>
          <cell r="K460">
            <v>0</v>
          </cell>
          <cell r="L460" t="e">
            <v>#VALUE!</v>
          </cell>
          <cell r="M460">
            <v>0</v>
          </cell>
          <cell r="N460">
            <v>42736</v>
          </cell>
          <cell r="O460">
            <v>28365</v>
          </cell>
          <cell r="P460">
            <v>44</v>
          </cell>
          <cell r="Q460">
            <v>1248060</v>
          </cell>
          <cell r="R460" t="str">
            <v>New Base Stop</v>
          </cell>
          <cell r="S460">
            <v>51</v>
          </cell>
          <cell r="T460">
            <v>58.79</v>
          </cell>
          <cell r="U460">
            <v>0.8674944718489539</v>
          </cell>
          <cell r="V460" t="str">
            <v>Market</v>
          </cell>
          <cell r="W460" t="str">
            <v>Office</v>
          </cell>
          <cell r="X460">
            <v>0</v>
          </cell>
        </row>
        <row r="461">
          <cell r="A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42856</v>
          </cell>
          <cell r="O461">
            <v>0</v>
          </cell>
          <cell r="P461">
            <v>45.000105764145957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</row>
        <row r="462">
          <cell r="A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43221</v>
          </cell>
          <cell r="O462">
            <v>0</v>
          </cell>
          <cell r="P462">
            <v>46.000211528291906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</row>
        <row r="463">
          <cell r="A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43586</v>
          </cell>
          <cell r="O463">
            <v>0</v>
          </cell>
          <cell r="P463">
            <v>46.999894235854043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</row>
        <row r="464">
          <cell r="A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43952</v>
          </cell>
          <cell r="O464">
            <v>0</v>
          </cell>
          <cell r="P464">
            <v>48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</row>
        <row r="465">
          <cell r="A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44317</v>
          </cell>
          <cell r="O465">
            <v>0</v>
          </cell>
          <cell r="P465">
            <v>49.000105764145957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</row>
        <row r="466">
          <cell r="A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44682</v>
          </cell>
          <cell r="O466">
            <v>0</v>
          </cell>
          <cell r="P466">
            <v>49.999788471708094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</row>
        <row r="467">
          <cell r="A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45047</v>
          </cell>
          <cell r="O467">
            <v>0</v>
          </cell>
          <cell r="P467">
            <v>51.000317292437863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</row>
        <row r="468">
          <cell r="A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</row>
        <row r="469">
          <cell r="A469">
            <v>137</v>
          </cell>
          <cell r="C469">
            <v>0</v>
          </cell>
          <cell r="D469" t="str">
            <v>1CenterPlaza3 (1)</v>
          </cell>
          <cell r="E469" t="str">
            <v>Sloane &amp; Walsh</v>
          </cell>
          <cell r="F469" t="str">
            <v>Contract</v>
          </cell>
          <cell r="G469" t="str">
            <v>800</v>
          </cell>
          <cell r="H469">
            <v>42309</v>
          </cell>
          <cell r="I469">
            <v>43951</v>
          </cell>
          <cell r="J469">
            <v>4046</v>
          </cell>
          <cell r="K469">
            <v>0</v>
          </cell>
          <cell r="L469" t="e">
            <v>#VALUE!</v>
          </cell>
          <cell r="M469">
            <v>0</v>
          </cell>
          <cell r="N469">
            <v>42736</v>
          </cell>
          <cell r="O469">
            <v>4046</v>
          </cell>
          <cell r="P469">
            <v>42</v>
          </cell>
          <cell r="Q469">
            <v>169932</v>
          </cell>
          <cell r="R469" t="str">
            <v>Sloane 800</v>
          </cell>
          <cell r="S469">
            <v>45</v>
          </cell>
          <cell r="T469">
            <v>53.8</v>
          </cell>
          <cell r="U469">
            <v>0.83643122676579928</v>
          </cell>
          <cell r="V469" t="str">
            <v>Market</v>
          </cell>
          <cell r="W469" t="str">
            <v>Office</v>
          </cell>
          <cell r="X469" t="str">
            <v>Term: Tenant may terminate in the event that sufficient funds are not appropriated from the State of Massachusetts._x000D_Prkg: 12 reserved spaces @ $545/mo.</v>
          </cell>
        </row>
        <row r="470">
          <cell r="A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43040</v>
          </cell>
          <cell r="O470">
            <v>0</v>
          </cell>
          <cell r="P470">
            <v>42.99950568462679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</row>
        <row r="471">
          <cell r="A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43405</v>
          </cell>
          <cell r="O471">
            <v>0</v>
          </cell>
          <cell r="P471">
            <v>44.001977261492833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</row>
        <row r="472">
          <cell r="A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43770</v>
          </cell>
          <cell r="O472">
            <v>0</v>
          </cell>
          <cell r="P472">
            <v>45.001482946119623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</row>
        <row r="473">
          <cell r="A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</row>
        <row r="474">
          <cell r="A474">
            <v>138</v>
          </cell>
          <cell r="C474">
            <v>0</v>
          </cell>
          <cell r="D474" t="str">
            <v>1CenterPlaza3 (1)</v>
          </cell>
          <cell r="E474" t="str">
            <v>STG - Management Office</v>
          </cell>
          <cell r="F474" t="str">
            <v>Contract</v>
          </cell>
          <cell r="G474" t="str">
            <v>STR19</v>
          </cell>
          <cell r="H474">
            <v>41275</v>
          </cell>
          <cell r="I474">
            <v>51501</v>
          </cell>
          <cell r="J474">
            <v>477</v>
          </cell>
          <cell r="K474">
            <v>0</v>
          </cell>
          <cell r="L474" t="e">
            <v>#VALUE!</v>
          </cell>
          <cell r="M474">
            <v>0</v>
          </cell>
          <cell r="N474">
            <v>42736</v>
          </cell>
          <cell r="O474">
            <v>477</v>
          </cell>
          <cell r="P474">
            <v>0</v>
          </cell>
          <cell r="Q474">
            <v>0</v>
          </cell>
          <cell r="R474" t="str">
            <v>None</v>
          </cell>
          <cell r="S474">
            <v>0</v>
          </cell>
          <cell r="T474" t="str">
            <v>Expires after Report Term</v>
          </cell>
          <cell r="U474">
            <v>0</v>
          </cell>
          <cell r="V474" t="str">
            <v>Market</v>
          </cell>
          <cell r="W474" t="str">
            <v>Storage</v>
          </cell>
          <cell r="X474">
            <v>0</v>
          </cell>
        </row>
        <row r="475">
          <cell r="A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 t="str">
            <v>Rent continues after Report Term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</row>
        <row r="476">
          <cell r="A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</row>
        <row r="477">
          <cell r="A477">
            <v>139</v>
          </cell>
          <cell r="C477">
            <v>0</v>
          </cell>
          <cell r="D477" t="str">
            <v>1CenterPlaza3 (1)</v>
          </cell>
          <cell r="E477" t="str">
            <v>Vacant Suite 100</v>
          </cell>
          <cell r="F477" t="str">
            <v>Speculative</v>
          </cell>
          <cell r="G477">
            <v>0</v>
          </cell>
          <cell r="H477">
            <v>43101</v>
          </cell>
          <cell r="I477">
            <v>46752</v>
          </cell>
          <cell r="J477">
            <v>19782</v>
          </cell>
          <cell r="K477">
            <v>0</v>
          </cell>
          <cell r="L477" t="str">
            <v> </v>
          </cell>
          <cell r="M477">
            <v>0</v>
          </cell>
          <cell r="N477">
            <v>43101</v>
          </cell>
          <cell r="O477">
            <v>19782</v>
          </cell>
          <cell r="P477">
            <v>55.000303306035789</v>
          </cell>
          <cell r="Q477">
            <v>0</v>
          </cell>
          <cell r="R477" t="str">
            <v>New NNN</v>
          </cell>
          <cell r="S477">
            <v>68.69</v>
          </cell>
          <cell r="T477">
            <v>27.68</v>
          </cell>
          <cell r="U477">
            <v>2.4815751445086707</v>
          </cell>
          <cell r="V477" t="str">
            <v>Market</v>
          </cell>
          <cell r="W477" t="str">
            <v>Retail - 3 Center Plaza LL</v>
          </cell>
          <cell r="X477">
            <v>0</v>
          </cell>
        </row>
        <row r="478">
          <cell r="A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43466</v>
          </cell>
          <cell r="O478">
            <v>0</v>
          </cell>
          <cell r="P478">
            <v>56.374886260236579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</row>
        <row r="479">
          <cell r="A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43831</v>
          </cell>
          <cell r="O479">
            <v>0</v>
          </cell>
          <cell r="P479">
            <v>57.784652714589022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</row>
        <row r="480">
          <cell r="A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44197</v>
          </cell>
          <cell r="O480">
            <v>0</v>
          </cell>
          <cell r="P480">
            <v>59.228996057021533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</row>
        <row r="481">
          <cell r="A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44562</v>
          </cell>
          <cell r="O481">
            <v>0</v>
          </cell>
          <cell r="P481">
            <v>60.709736123748861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</row>
        <row r="482">
          <cell r="A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44927</v>
          </cell>
          <cell r="O482">
            <v>0</v>
          </cell>
          <cell r="P482">
            <v>62.227479526842586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</row>
        <row r="483">
          <cell r="A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45292</v>
          </cell>
          <cell r="O483">
            <v>0</v>
          </cell>
          <cell r="P483">
            <v>63.783439490445858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</row>
        <row r="484">
          <cell r="A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45658</v>
          </cell>
          <cell r="O484">
            <v>0</v>
          </cell>
          <cell r="P484">
            <v>65.377616014558683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</row>
        <row r="485">
          <cell r="A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46023</v>
          </cell>
          <cell r="O485">
            <v>0</v>
          </cell>
          <cell r="P485">
            <v>67.012435547467391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</row>
        <row r="486">
          <cell r="A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</row>
        <row r="487">
          <cell r="A487">
            <v>140</v>
          </cell>
          <cell r="C487">
            <v>0</v>
          </cell>
          <cell r="D487" t="str">
            <v>1CenterPlaza3 (1)</v>
          </cell>
          <cell r="E487" t="str">
            <v>Vacant Suite 101</v>
          </cell>
          <cell r="F487" t="str">
            <v>Speculative</v>
          </cell>
          <cell r="G487">
            <v>0</v>
          </cell>
          <cell r="H487">
            <v>43344</v>
          </cell>
          <cell r="I487">
            <v>46996</v>
          </cell>
          <cell r="J487">
            <v>2752</v>
          </cell>
          <cell r="K487">
            <v>0</v>
          </cell>
          <cell r="L487" t="str">
            <v> </v>
          </cell>
          <cell r="M487">
            <v>0</v>
          </cell>
          <cell r="N487">
            <v>43344</v>
          </cell>
          <cell r="O487">
            <v>2752</v>
          </cell>
          <cell r="P487">
            <v>54.998546511627907</v>
          </cell>
          <cell r="Q487">
            <v>0</v>
          </cell>
          <cell r="R487" t="str">
            <v>New NNN</v>
          </cell>
          <cell r="S487">
            <v>0</v>
          </cell>
          <cell r="T487" t="str">
            <v>Expires after Report Term</v>
          </cell>
          <cell r="U487">
            <v>0</v>
          </cell>
          <cell r="V487" t="str">
            <v>Market</v>
          </cell>
          <cell r="W487" t="str">
            <v>Retail - 3 Center Plaza</v>
          </cell>
          <cell r="X487" t="str">
            <v>Terms based on an executed LOI._x000D_Ren: 2-5yr options w/ 12-15mos notice @ FMR._x000D_Pctg Rent: 8% above a natural breakpoint.</v>
          </cell>
        </row>
        <row r="488">
          <cell r="A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43709</v>
          </cell>
          <cell r="O488">
            <v>0</v>
          </cell>
          <cell r="P488">
            <v>56.376453488372093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</row>
        <row r="489">
          <cell r="A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44075</v>
          </cell>
          <cell r="O489">
            <v>0</v>
          </cell>
          <cell r="P489">
            <v>57.784883720930232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</row>
        <row r="490">
          <cell r="A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44440</v>
          </cell>
          <cell r="O490">
            <v>0</v>
          </cell>
          <cell r="P490">
            <v>59.228197674418603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</row>
        <row r="491">
          <cell r="A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44805</v>
          </cell>
          <cell r="O491">
            <v>0</v>
          </cell>
          <cell r="P491">
            <v>60.71075581395349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</row>
        <row r="492">
          <cell r="A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45170</v>
          </cell>
          <cell r="O492">
            <v>0</v>
          </cell>
          <cell r="P492">
            <v>62.223837209302324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</row>
        <row r="493">
          <cell r="A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45536</v>
          </cell>
          <cell r="O493">
            <v>0</v>
          </cell>
          <cell r="P493">
            <v>63.784883720930232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</row>
        <row r="494">
          <cell r="A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45901</v>
          </cell>
          <cell r="O494">
            <v>0</v>
          </cell>
          <cell r="P494">
            <v>65.376453488372093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</row>
        <row r="495">
          <cell r="A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46266</v>
          </cell>
          <cell r="O495">
            <v>0</v>
          </cell>
          <cell r="P495">
            <v>67.011627906976742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</row>
        <row r="496">
          <cell r="A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 t="str">
            <v>Rent continues after Report Term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</row>
        <row r="497">
          <cell r="A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</row>
        <row r="498">
          <cell r="A498">
            <v>141</v>
          </cell>
          <cell r="C498">
            <v>0</v>
          </cell>
          <cell r="D498" t="str">
            <v>1CenterPlaza3 (1)</v>
          </cell>
          <cell r="E498" t="str">
            <v>Vacant Suite 107</v>
          </cell>
          <cell r="F498" t="str">
            <v>Speculative</v>
          </cell>
          <cell r="G498">
            <v>0</v>
          </cell>
          <cell r="H498">
            <v>42856</v>
          </cell>
          <cell r="I498">
            <v>46507</v>
          </cell>
          <cell r="J498">
            <v>5870</v>
          </cell>
          <cell r="K498">
            <v>0</v>
          </cell>
          <cell r="L498" t="str">
            <v> </v>
          </cell>
          <cell r="M498">
            <v>0</v>
          </cell>
          <cell r="N498">
            <v>42856</v>
          </cell>
          <cell r="O498">
            <v>5870</v>
          </cell>
          <cell r="P498">
            <v>54.999659284497447</v>
          </cell>
          <cell r="Q498">
            <v>0</v>
          </cell>
          <cell r="R498" t="str">
            <v>New NNN</v>
          </cell>
          <cell r="S498">
            <v>68.69</v>
          </cell>
          <cell r="T498">
            <v>76.13</v>
          </cell>
          <cell r="U498">
            <v>0.90227242874031266</v>
          </cell>
          <cell r="V498" t="str">
            <v>Market</v>
          </cell>
          <cell r="W498" t="str">
            <v>Retail - 3 Center Plaza</v>
          </cell>
          <cell r="X498">
            <v>0</v>
          </cell>
        </row>
        <row r="499">
          <cell r="A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43221</v>
          </cell>
          <cell r="O499">
            <v>0</v>
          </cell>
          <cell r="P499">
            <v>56.375468483816014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</row>
        <row r="500">
          <cell r="A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43586</v>
          </cell>
          <cell r="O500">
            <v>0</v>
          </cell>
          <cell r="P500">
            <v>57.783986371379896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</row>
        <row r="501">
          <cell r="A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43952</v>
          </cell>
          <cell r="O501">
            <v>0</v>
          </cell>
          <cell r="P501">
            <v>59.229301533219761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</row>
        <row r="502">
          <cell r="A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44317</v>
          </cell>
          <cell r="O502">
            <v>0</v>
          </cell>
          <cell r="P502">
            <v>60.709369676320271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</row>
        <row r="503">
          <cell r="A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44682</v>
          </cell>
          <cell r="O503">
            <v>0</v>
          </cell>
          <cell r="P503">
            <v>62.228279386712096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</row>
        <row r="504">
          <cell r="A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45047</v>
          </cell>
          <cell r="O504">
            <v>0</v>
          </cell>
          <cell r="P504">
            <v>63.781942078364565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</row>
        <row r="505">
          <cell r="A505">
            <v>0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45413</v>
          </cell>
          <cell r="O505">
            <v>0</v>
          </cell>
          <cell r="P505">
            <v>65.376490630323673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</row>
        <row r="506">
          <cell r="A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45778</v>
          </cell>
          <cell r="O506">
            <v>0</v>
          </cell>
          <cell r="P506">
            <v>67.011925042589439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</row>
        <row r="507">
          <cell r="A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46143</v>
          </cell>
          <cell r="O507">
            <v>0</v>
          </cell>
          <cell r="P507">
            <v>68.688245315161836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</row>
        <row r="508">
          <cell r="A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</row>
        <row r="509">
          <cell r="A509">
            <v>142</v>
          </cell>
          <cell r="C509">
            <v>0</v>
          </cell>
          <cell r="D509" t="str">
            <v>1CenterPlaza3 (1)</v>
          </cell>
          <cell r="E509" t="str">
            <v>Vacant Suite 210</v>
          </cell>
          <cell r="F509" t="str">
            <v>Speculative</v>
          </cell>
          <cell r="G509">
            <v>0</v>
          </cell>
          <cell r="H509">
            <v>43009</v>
          </cell>
          <cell r="I509">
            <v>45626</v>
          </cell>
          <cell r="J509">
            <v>1288</v>
          </cell>
          <cell r="K509">
            <v>0</v>
          </cell>
          <cell r="L509" t="str">
            <v> </v>
          </cell>
          <cell r="M509">
            <v>0</v>
          </cell>
          <cell r="N509">
            <v>43009</v>
          </cell>
          <cell r="O509">
            <v>1288</v>
          </cell>
          <cell r="P509">
            <v>45.996894409937887</v>
          </cell>
          <cell r="Q509">
            <v>0</v>
          </cell>
          <cell r="R509" t="str">
            <v>New NNN</v>
          </cell>
          <cell r="S509">
            <v>52.01</v>
          </cell>
          <cell r="T509">
            <v>60.56</v>
          </cell>
          <cell r="U509">
            <v>0.85881770145310432</v>
          </cell>
          <cell r="V509" t="str">
            <v>Market</v>
          </cell>
          <cell r="W509" t="str">
            <v>Office</v>
          </cell>
          <cell r="X509">
            <v>0</v>
          </cell>
        </row>
        <row r="510">
          <cell r="A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43497</v>
          </cell>
          <cell r="O510">
            <v>0</v>
          </cell>
          <cell r="P510">
            <v>46.993788819875775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</row>
        <row r="511">
          <cell r="A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43862</v>
          </cell>
          <cell r="O511">
            <v>0</v>
          </cell>
          <cell r="P511">
            <v>48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</row>
        <row r="512">
          <cell r="A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44228</v>
          </cell>
          <cell r="O512">
            <v>0</v>
          </cell>
          <cell r="P512">
            <v>48.996894409937887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</row>
        <row r="513">
          <cell r="A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44593</v>
          </cell>
          <cell r="O513">
            <v>0</v>
          </cell>
          <cell r="P513">
            <v>49.993788819875775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</row>
        <row r="514">
          <cell r="A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44958</v>
          </cell>
          <cell r="O514">
            <v>0</v>
          </cell>
          <cell r="P514">
            <v>51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</row>
        <row r="515">
          <cell r="A515">
            <v>0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45323</v>
          </cell>
          <cell r="O515">
            <v>0</v>
          </cell>
          <cell r="P515">
            <v>51.996894409937887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</row>
        <row r="516">
          <cell r="A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</row>
        <row r="517">
          <cell r="A517">
            <v>143</v>
          </cell>
          <cell r="C517">
            <v>0</v>
          </cell>
          <cell r="D517" t="str">
            <v>1CenterPlaza3 (1)</v>
          </cell>
          <cell r="E517" t="str">
            <v>Vacant Suite STR02A</v>
          </cell>
          <cell r="F517" t="str">
            <v>Speculative</v>
          </cell>
          <cell r="G517">
            <v>0</v>
          </cell>
          <cell r="H517">
            <v>43101</v>
          </cell>
          <cell r="I517">
            <v>44196</v>
          </cell>
          <cell r="J517">
            <v>135</v>
          </cell>
          <cell r="K517">
            <v>0</v>
          </cell>
          <cell r="L517" t="str">
            <v> </v>
          </cell>
          <cell r="M517">
            <v>0</v>
          </cell>
          <cell r="N517">
            <v>43101</v>
          </cell>
          <cell r="O517">
            <v>135</v>
          </cell>
          <cell r="P517">
            <v>10.044444444444444</v>
          </cell>
          <cell r="Q517">
            <v>0</v>
          </cell>
          <cell r="R517" t="str">
            <v>None</v>
          </cell>
          <cell r="S517">
            <v>9.9600000000000009</v>
          </cell>
          <cell r="T517">
            <v>11.26</v>
          </cell>
          <cell r="U517">
            <v>0.88454706927175852</v>
          </cell>
          <cell r="V517" t="str">
            <v>Market</v>
          </cell>
          <cell r="W517" t="str">
            <v>Storage</v>
          </cell>
          <cell r="X517">
            <v>0</v>
          </cell>
        </row>
        <row r="518">
          <cell r="A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</row>
        <row r="519">
          <cell r="A519">
            <v>144</v>
          </cell>
          <cell r="C519">
            <v>0</v>
          </cell>
          <cell r="D519" t="str">
            <v>1CenterPlaza3 (1)</v>
          </cell>
          <cell r="E519" t="str">
            <v>Vacant Suite STR07</v>
          </cell>
          <cell r="F519" t="str">
            <v>Speculative</v>
          </cell>
          <cell r="G519">
            <v>0</v>
          </cell>
          <cell r="H519">
            <v>43101</v>
          </cell>
          <cell r="I519">
            <v>44196</v>
          </cell>
          <cell r="J519">
            <v>376</v>
          </cell>
          <cell r="K519">
            <v>0</v>
          </cell>
          <cell r="L519" t="str">
            <v> </v>
          </cell>
          <cell r="M519">
            <v>0</v>
          </cell>
          <cell r="N519">
            <v>43101</v>
          </cell>
          <cell r="O519">
            <v>376</v>
          </cell>
          <cell r="P519">
            <v>9.9893617021276597</v>
          </cell>
          <cell r="Q519">
            <v>0</v>
          </cell>
          <cell r="R519" t="str">
            <v>None</v>
          </cell>
          <cell r="S519">
            <v>10.02</v>
          </cell>
          <cell r="T519">
            <v>11.26</v>
          </cell>
          <cell r="U519">
            <v>0.88987566607460034</v>
          </cell>
          <cell r="V519" t="str">
            <v>Market</v>
          </cell>
          <cell r="W519" t="str">
            <v>Storage</v>
          </cell>
          <cell r="X519">
            <v>0</v>
          </cell>
        </row>
        <row r="520">
          <cell r="A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</row>
        <row r="521">
          <cell r="A521">
            <v>145</v>
          </cell>
          <cell r="C521">
            <v>0</v>
          </cell>
          <cell r="D521" t="str">
            <v>1CenterPlaza3 (1)</v>
          </cell>
          <cell r="E521" t="str">
            <v>Vacant Suite STR08C</v>
          </cell>
          <cell r="F521" t="str">
            <v>Speculative</v>
          </cell>
          <cell r="G521">
            <v>0</v>
          </cell>
          <cell r="H521">
            <v>43101</v>
          </cell>
          <cell r="I521">
            <v>44196</v>
          </cell>
          <cell r="J521">
            <v>123</v>
          </cell>
          <cell r="K521">
            <v>0</v>
          </cell>
          <cell r="L521" t="str">
            <v> </v>
          </cell>
          <cell r="M521">
            <v>0</v>
          </cell>
          <cell r="N521">
            <v>43101</v>
          </cell>
          <cell r="O521">
            <v>123</v>
          </cell>
          <cell r="P521">
            <v>10.048780487804878</v>
          </cell>
          <cell r="Q521">
            <v>0</v>
          </cell>
          <cell r="R521" t="str">
            <v>None</v>
          </cell>
          <cell r="S521">
            <v>9.9499999999999993</v>
          </cell>
          <cell r="T521">
            <v>11.26</v>
          </cell>
          <cell r="U521">
            <v>0.88365896980461811</v>
          </cell>
          <cell r="V521" t="str">
            <v>Market</v>
          </cell>
          <cell r="W521" t="str">
            <v>Storage</v>
          </cell>
          <cell r="X521">
            <v>0</v>
          </cell>
        </row>
        <row r="522">
          <cell r="A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</row>
        <row r="523">
          <cell r="A523">
            <v>146</v>
          </cell>
          <cell r="C523">
            <v>0</v>
          </cell>
          <cell r="D523" t="str">
            <v>1CenterPlaza3 (1)</v>
          </cell>
          <cell r="E523" t="str">
            <v>Vacant Suite STR09A</v>
          </cell>
          <cell r="F523" t="str">
            <v>Speculative</v>
          </cell>
          <cell r="G523">
            <v>0</v>
          </cell>
          <cell r="H523">
            <v>43101</v>
          </cell>
          <cell r="I523">
            <v>44196</v>
          </cell>
          <cell r="J523">
            <v>521</v>
          </cell>
          <cell r="K523">
            <v>0</v>
          </cell>
          <cell r="L523" t="str">
            <v> </v>
          </cell>
          <cell r="M523">
            <v>0</v>
          </cell>
          <cell r="N523">
            <v>43101</v>
          </cell>
          <cell r="O523">
            <v>521</v>
          </cell>
          <cell r="P523">
            <v>9.9961612284069101</v>
          </cell>
          <cell r="Q523">
            <v>0</v>
          </cell>
          <cell r="R523" t="str">
            <v>None</v>
          </cell>
          <cell r="S523">
            <v>10.02</v>
          </cell>
          <cell r="T523">
            <v>11.26</v>
          </cell>
          <cell r="U523">
            <v>0.88987566607460034</v>
          </cell>
          <cell r="V523" t="str">
            <v>Market</v>
          </cell>
          <cell r="W523" t="str">
            <v>Storage</v>
          </cell>
          <cell r="X523">
            <v>0</v>
          </cell>
        </row>
        <row r="524">
          <cell r="A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</row>
        <row r="525">
          <cell r="A525">
            <v>147</v>
          </cell>
          <cell r="C525">
            <v>0</v>
          </cell>
          <cell r="D525" t="str">
            <v>1CenterPlaza3 (1)</v>
          </cell>
          <cell r="E525" t="str">
            <v>Vacant Suite STR12</v>
          </cell>
          <cell r="F525" t="str">
            <v>Speculative</v>
          </cell>
          <cell r="G525">
            <v>0</v>
          </cell>
          <cell r="H525">
            <v>43101</v>
          </cell>
          <cell r="I525">
            <v>44196</v>
          </cell>
          <cell r="J525">
            <v>1454</v>
          </cell>
          <cell r="K525">
            <v>0</v>
          </cell>
          <cell r="L525" t="str">
            <v> </v>
          </cell>
          <cell r="M525">
            <v>0</v>
          </cell>
          <cell r="N525">
            <v>43101</v>
          </cell>
          <cell r="O525">
            <v>1454</v>
          </cell>
          <cell r="P525">
            <v>10.002751031636864</v>
          </cell>
          <cell r="Q525">
            <v>0</v>
          </cell>
          <cell r="R525" t="str">
            <v>None</v>
          </cell>
          <cell r="S525">
            <v>9.99</v>
          </cell>
          <cell r="T525">
            <v>11.26</v>
          </cell>
          <cell r="U525">
            <v>0.88721136767317943</v>
          </cell>
          <cell r="V525" t="str">
            <v>Market</v>
          </cell>
          <cell r="W525" t="str">
            <v>Storage</v>
          </cell>
          <cell r="X525">
            <v>0</v>
          </cell>
        </row>
        <row r="526">
          <cell r="A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</row>
        <row r="527">
          <cell r="A527">
            <v>148</v>
          </cell>
          <cell r="C527">
            <v>0</v>
          </cell>
          <cell r="D527" t="str">
            <v>1CenterPlaza3 (1)</v>
          </cell>
          <cell r="E527" t="str">
            <v>Vacant Suite STR15A</v>
          </cell>
          <cell r="F527" t="str">
            <v>Speculative</v>
          </cell>
          <cell r="G527">
            <v>0</v>
          </cell>
          <cell r="H527">
            <v>43101</v>
          </cell>
          <cell r="I527">
            <v>44196</v>
          </cell>
          <cell r="J527">
            <v>690</v>
          </cell>
          <cell r="K527">
            <v>0</v>
          </cell>
          <cell r="L527" t="str">
            <v> </v>
          </cell>
          <cell r="M527">
            <v>0</v>
          </cell>
          <cell r="N527">
            <v>43101</v>
          </cell>
          <cell r="O527">
            <v>690</v>
          </cell>
          <cell r="P527">
            <v>10</v>
          </cell>
          <cell r="Q527">
            <v>0</v>
          </cell>
          <cell r="R527" t="str">
            <v>None</v>
          </cell>
          <cell r="S527">
            <v>10</v>
          </cell>
          <cell r="T527">
            <v>11.26</v>
          </cell>
          <cell r="U527">
            <v>0.88809946714031973</v>
          </cell>
          <cell r="V527" t="str">
            <v>Market</v>
          </cell>
          <cell r="W527" t="str">
            <v>Storage</v>
          </cell>
          <cell r="X527">
            <v>0</v>
          </cell>
        </row>
        <row r="528">
          <cell r="A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</row>
        <row r="529">
          <cell r="A529">
            <v>149</v>
          </cell>
          <cell r="C529">
            <v>0</v>
          </cell>
          <cell r="D529" t="str">
            <v>1CenterPlaza3 (1)</v>
          </cell>
          <cell r="E529" t="str">
            <v>Vacant Suite STR16</v>
          </cell>
          <cell r="F529" t="str">
            <v>Speculative</v>
          </cell>
          <cell r="G529">
            <v>0</v>
          </cell>
          <cell r="H529">
            <v>43101</v>
          </cell>
          <cell r="I529">
            <v>44196</v>
          </cell>
          <cell r="J529">
            <v>245</v>
          </cell>
          <cell r="K529">
            <v>0</v>
          </cell>
          <cell r="L529" t="str">
            <v> </v>
          </cell>
          <cell r="M529">
            <v>0</v>
          </cell>
          <cell r="N529">
            <v>43101</v>
          </cell>
          <cell r="O529">
            <v>245</v>
          </cell>
          <cell r="P529">
            <v>9.9918367346938783</v>
          </cell>
          <cell r="Q529">
            <v>0</v>
          </cell>
          <cell r="R529" t="str">
            <v>None</v>
          </cell>
          <cell r="S529">
            <v>10.039999999999999</v>
          </cell>
          <cell r="T529">
            <v>11.26</v>
          </cell>
          <cell r="U529">
            <v>0.89165186500888094</v>
          </cell>
          <cell r="V529" t="str">
            <v>Market</v>
          </cell>
          <cell r="W529" t="str">
            <v>Storage</v>
          </cell>
          <cell r="X529">
            <v>0</v>
          </cell>
        </row>
        <row r="530">
          <cell r="A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</row>
        <row r="531">
          <cell r="A531">
            <v>150</v>
          </cell>
          <cell r="C531">
            <v>0</v>
          </cell>
          <cell r="D531" t="str">
            <v>1CenterPlaza3 (1)</v>
          </cell>
          <cell r="E531" t="str">
            <v>Vacant Suite STR17</v>
          </cell>
          <cell r="F531" t="str">
            <v>Speculative</v>
          </cell>
          <cell r="G531">
            <v>0</v>
          </cell>
          <cell r="H531">
            <v>43101</v>
          </cell>
          <cell r="I531">
            <v>44196</v>
          </cell>
          <cell r="J531">
            <v>293</v>
          </cell>
          <cell r="K531">
            <v>0</v>
          </cell>
          <cell r="L531" t="str">
            <v> </v>
          </cell>
          <cell r="M531">
            <v>0</v>
          </cell>
          <cell r="N531">
            <v>43101</v>
          </cell>
          <cell r="O531">
            <v>293</v>
          </cell>
          <cell r="P531">
            <v>9.9931740614334466</v>
          </cell>
          <cell r="Q531">
            <v>0</v>
          </cell>
          <cell r="R531" t="str">
            <v>None</v>
          </cell>
          <cell r="S531">
            <v>10.029999999999999</v>
          </cell>
          <cell r="T531">
            <v>11.26</v>
          </cell>
          <cell r="U531">
            <v>0.89076376554174064</v>
          </cell>
          <cell r="V531" t="str">
            <v>Market</v>
          </cell>
          <cell r="W531" t="str">
            <v>Storage</v>
          </cell>
          <cell r="X531">
            <v>0</v>
          </cell>
        </row>
        <row r="532">
          <cell r="A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</row>
        <row r="533">
          <cell r="A533">
            <v>151</v>
          </cell>
          <cell r="C533">
            <v>0</v>
          </cell>
          <cell r="D533" t="str">
            <v>1CenterPlaza3 (1)</v>
          </cell>
          <cell r="E533" t="str">
            <v>Vacant Suite STR19</v>
          </cell>
          <cell r="F533" t="str">
            <v>Speculative</v>
          </cell>
          <cell r="G533">
            <v>0</v>
          </cell>
          <cell r="H533">
            <v>43101</v>
          </cell>
          <cell r="I533">
            <v>44196</v>
          </cell>
          <cell r="J533">
            <v>184</v>
          </cell>
          <cell r="K533">
            <v>0</v>
          </cell>
          <cell r="L533" t="str">
            <v> </v>
          </cell>
          <cell r="M533">
            <v>0</v>
          </cell>
          <cell r="N533">
            <v>43101</v>
          </cell>
          <cell r="O533">
            <v>184</v>
          </cell>
          <cell r="P533">
            <v>9.9782608695652169</v>
          </cell>
          <cell r="Q533">
            <v>0</v>
          </cell>
          <cell r="R533" t="str">
            <v>None</v>
          </cell>
          <cell r="S533">
            <v>10.039999999999999</v>
          </cell>
          <cell r="T533">
            <v>11.26</v>
          </cell>
          <cell r="U533">
            <v>0.89165186500888094</v>
          </cell>
          <cell r="V533" t="str">
            <v>Market</v>
          </cell>
          <cell r="W533" t="str">
            <v>Storage</v>
          </cell>
          <cell r="X533">
            <v>0</v>
          </cell>
        </row>
        <row r="534">
          <cell r="A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</row>
        <row r="535">
          <cell r="A535">
            <v>152</v>
          </cell>
          <cell r="C535">
            <v>0</v>
          </cell>
          <cell r="D535" t="str">
            <v>1CenterPlaza3 (1)</v>
          </cell>
          <cell r="E535" t="str">
            <v>Vacant Suite STR28</v>
          </cell>
          <cell r="F535" t="str">
            <v>Speculative</v>
          </cell>
          <cell r="G535">
            <v>0</v>
          </cell>
          <cell r="H535">
            <v>43101</v>
          </cell>
          <cell r="I535">
            <v>44196</v>
          </cell>
          <cell r="J535">
            <v>129</v>
          </cell>
          <cell r="K535">
            <v>0</v>
          </cell>
          <cell r="L535" t="str">
            <v> </v>
          </cell>
          <cell r="M535">
            <v>0</v>
          </cell>
          <cell r="N535">
            <v>43101</v>
          </cell>
          <cell r="O535">
            <v>129</v>
          </cell>
          <cell r="P535">
            <v>10.046511627906977</v>
          </cell>
          <cell r="Q535">
            <v>0</v>
          </cell>
          <cell r="R535" t="str">
            <v>None</v>
          </cell>
          <cell r="S535">
            <v>9.9499999999999993</v>
          </cell>
          <cell r="T535">
            <v>11.26</v>
          </cell>
          <cell r="U535">
            <v>0.88365896980461811</v>
          </cell>
          <cell r="V535" t="str">
            <v>Market</v>
          </cell>
          <cell r="W535" t="str">
            <v>Storage</v>
          </cell>
          <cell r="X535">
            <v>0</v>
          </cell>
        </row>
        <row r="536">
          <cell r="A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</row>
        <row r="537">
          <cell r="A537">
            <v>153</v>
          </cell>
          <cell r="C537">
            <v>0</v>
          </cell>
          <cell r="D537" t="str">
            <v>MSN-PhaseI (1)</v>
          </cell>
          <cell r="E537" t="str">
            <v>Kaiser Foundation Health Plan</v>
          </cell>
          <cell r="F537" t="str">
            <v>Contract</v>
          </cell>
          <cell r="G537" t="str">
            <v>100</v>
          </cell>
          <cell r="H537">
            <v>39569</v>
          </cell>
          <cell r="I537">
            <v>42886</v>
          </cell>
          <cell r="J537">
            <v>194145</v>
          </cell>
          <cell r="K537">
            <v>0</v>
          </cell>
          <cell r="L537" t="e">
            <v>#VALUE!</v>
          </cell>
          <cell r="M537">
            <v>0</v>
          </cell>
          <cell r="N537">
            <v>42736</v>
          </cell>
          <cell r="O537">
            <v>194145</v>
          </cell>
          <cell r="P537">
            <v>41.043343892451517</v>
          </cell>
          <cell r="Q537">
            <v>7968360</v>
          </cell>
          <cell r="R537" t="str">
            <v>Kaiser</v>
          </cell>
          <cell r="S537">
            <v>41.4</v>
          </cell>
          <cell r="T537">
            <v>39.94</v>
          </cell>
          <cell r="U537">
            <v>1.0365548322483726</v>
          </cell>
          <cell r="V537" t="str">
            <v>Reabsorb</v>
          </cell>
          <cell r="W537" t="str">
            <v>Office MLA</v>
          </cell>
          <cell r="X537">
            <v>0</v>
          </cell>
        </row>
        <row r="538">
          <cell r="A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42856</v>
          </cell>
          <cell r="O538">
            <v>0</v>
          </cell>
          <cell r="P538">
            <v>41.400849880244145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</row>
        <row r="539">
          <cell r="A539">
            <v>0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</row>
        <row r="540">
          <cell r="A540">
            <v>154</v>
          </cell>
          <cell r="C540">
            <v>0</v>
          </cell>
          <cell r="D540" t="str">
            <v>MSN-PhaseI (1)</v>
          </cell>
          <cell r="E540" t="str">
            <v>Kaiser Foundation (Spec)</v>
          </cell>
          <cell r="F540" t="str">
            <v>Contract</v>
          </cell>
          <cell r="G540" t="str">
            <v>100</v>
          </cell>
          <cell r="H540">
            <v>42887</v>
          </cell>
          <cell r="I540">
            <v>45443</v>
          </cell>
          <cell r="J540">
            <v>194145</v>
          </cell>
          <cell r="K540">
            <v>0</v>
          </cell>
          <cell r="L540" t="str">
            <v> </v>
          </cell>
          <cell r="M540">
            <v>0</v>
          </cell>
          <cell r="N540">
            <v>42887</v>
          </cell>
          <cell r="O540">
            <v>194145</v>
          </cell>
          <cell r="P540">
            <v>40.200015452368078</v>
          </cell>
          <cell r="Q540">
            <v>0</v>
          </cell>
          <cell r="R540" t="str">
            <v>Base Stop</v>
          </cell>
          <cell r="S540">
            <v>48</v>
          </cell>
          <cell r="T540">
            <v>53.53</v>
          </cell>
          <cell r="U540">
            <v>0.89669344292919861</v>
          </cell>
          <cell r="V540" t="str">
            <v>Market</v>
          </cell>
          <cell r="W540" t="str">
            <v>Office MLA</v>
          </cell>
          <cell r="X540">
            <v>0</v>
          </cell>
        </row>
        <row r="541">
          <cell r="A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43252</v>
          </cell>
          <cell r="O541">
            <v>0</v>
          </cell>
          <cell r="P541">
            <v>41.405980066445181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</row>
        <row r="542">
          <cell r="A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43617</v>
          </cell>
          <cell r="O542">
            <v>0</v>
          </cell>
          <cell r="P542">
            <v>42.648165031291043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</row>
        <row r="543">
          <cell r="A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43983</v>
          </cell>
          <cell r="O543">
            <v>0</v>
          </cell>
          <cell r="P543">
            <v>43.92762110793479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</row>
        <row r="544">
          <cell r="A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44348</v>
          </cell>
          <cell r="O544">
            <v>0</v>
          </cell>
          <cell r="P544">
            <v>45.245460866877849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</row>
        <row r="545">
          <cell r="A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44713</v>
          </cell>
          <cell r="O545">
            <v>0</v>
          </cell>
          <cell r="P545">
            <v>46.602796878621646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</row>
        <row r="546">
          <cell r="A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45078</v>
          </cell>
          <cell r="O546">
            <v>0</v>
          </cell>
          <cell r="P546">
            <v>48.000927142084521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</row>
        <row r="547">
          <cell r="A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</row>
        <row r="548">
          <cell r="A548">
            <v>155</v>
          </cell>
          <cell r="C548">
            <v>0</v>
          </cell>
          <cell r="D548" t="str">
            <v>MSN-PhaseI (1)</v>
          </cell>
          <cell r="E548" t="str">
            <v>MSA Cafe Service Provider</v>
          </cell>
          <cell r="F548" t="str">
            <v>Speculative</v>
          </cell>
          <cell r="G548" t="str">
            <v>Cafe</v>
          </cell>
          <cell r="H548">
            <v>42522</v>
          </cell>
          <cell r="I548">
            <v>53478</v>
          </cell>
          <cell r="J548">
            <v>12000</v>
          </cell>
          <cell r="K548">
            <v>0</v>
          </cell>
          <cell r="L548" t="e">
            <v>#VALUE!</v>
          </cell>
          <cell r="M548">
            <v>0</v>
          </cell>
          <cell r="N548">
            <v>42736</v>
          </cell>
          <cell r="O548">
            <v>12000</v>
          </cell>
          <cell r="P548">
            <v>23.696999999999999</v>
          </cell>
          <cell r="Q548">
            <v>284364</v>
          </cell>
          <cell r="R548" t="str">
            <v>Commissary Space</v>
          </cell>
          <cell r="S548">
            <v>0</v>
          </cell>
          <cell r="T548" t="str">
            <v>Expires after Report Term</v>
          </cell>
          <cell r="U548">
            <v>0</v>
          </cell>
          <cell r="V548" t="str">
            <v>Market</v>
          </cell>
          <cell r="W548" t="str">
            <v>Commissary Space</v>
          </cell>
          <cell r="X548">
            <v>0</v>
          </cell>
        </row>
        <row r="549">
          <cell r="A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43101</v>
          </cell>
          <cell r="O549">
            <v>0</v>
          </cell>
          <cell r="P549">
            <v>24.408000000000001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</row>
        <row r="550">
          <cell r="A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43466</v>
          </cell>
          <cell r="O550">
            <v>0</v>
          </cell>
          <cell r="P550">
            <v>25.14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</row>
        <row r="551">
          <cell r="A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43831</v>
          </cell>
          <cell r="O551">
            <v>0</v>
          </cell>
          <cell r="P551">
            <v>25.893999999999998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</row>
        <row r="552">
          <cell r="A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44197</v>
          </cell>
          <cell r="O552">
            <v>0</v>
          </cell>
          <cell r="P552">
            <v>26.670999999999999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</row>
        <row r="553">
          <cell r="A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44562</v>
          </cell>
          <cell r="O553">
            <v>0</v>
          </cell>
          <cell r="P553">
            <v>27.471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</row>
        <row r="554">
          <cell r="A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44927</v>
          </cell>
          <cell r="O554">
            <v>0</v>
          </cell>
          <cell r="P554">
            <v>28.295000000000002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</row>
        <row r="555">
          <cell r="A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45292</v>
          </cell>
          <cell r="O555">
            <v>0</v>
          </cell>
          <cell r="P555">
            <v>29.143999999999998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</row>
        <row r="556">
          <cell r="A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45658</v>
          </cell>
          <cell r="O556">
            <v>0</v>
          </cell>
          <cell r="P556">
            <v>30.018999999999998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</row>
        <row r="557">
          <cell r="A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46023</v>
          </cell>
          <cell r="O557">
            <v>0</v>
          </cell>
          <cell r="P557">
            <v>30.919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</row>
        <row r="558">
          <cell r="A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 t="str">
            <v>Rent continues after Report Term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</row>
        <row r="559">
          <cell r="A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</row>
        <row r="560">
          <cell r="A560">
            <v>156</v>
          </cell>
          <cell r="C560">
            <v>0</v>
          </cell>
          <cell r="D560" t="str">
            <v>MSN-PhaseI (1)</v>
          </cell>
          <cell r="E560" t="str">
            <v>MSN Health Club/ Shuttle</v>
          </cell>
          <cell r="F560" t="str">
            <v>Speculative</v>
          </cell>
          <cell r="G560" t="str">
            <v>Gym</v>
          </cell>
          <cell r="H560">
            <v>42491</v>
          </cell>
          <cell r="I560">
            <v>53447</v>
          </cell>
          <cell r="J560">
            <v>12000</v>
          </cell>
          <cell r="K560">
            <v>0</v>
          </cell>
          <cell r="L560" t="e">
            <v>#VALUE!</v>
          </cell>
          <cell r="M560">
            <v>0</v>
          </cell>
          <cell r="N560">
            <v>42736</v>
          </cell>
          <cell r="O560">
            <v>12000</v>
          </cell>
          <cell r="P560">
            <v>23.696999999999999</v>
          </cell>
          <cell r="Q560">
            <v>284364</v>
          </cell>
          <cell r="R560" t="str">
            <v>Gym</v>
          </cell>
          <cell r="S560">
            <v>0</v>
          </cell>
          <cell r="T560" t="str">
            <v>Expires after Report Term</v>
          </cell>
          <cell r="U560">
            <v>0</v>
          </cell>
          <cell r="V560" t="str">
            <v>Market</v>
          </cell>
          <cell r="W560" t="str">
            <v>Commissary Space</v>
          </cell>
          <cell r="X560">
            <v>0</v>
          </cell>
        </row>
        <row r="561">
          <cell r="A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43101</v>
          </cell>
          <cell r="O561">
            <v>0</v>
          </cell>
          <cell r="P561">
            <v>24.408000000000001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</row>
        <row r="562">
          <cell r="A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43466</v>
          </cell>
          <cell r="O562">
            <v>0</v>
          </cell>
          <cell r="P562">
            <v>25.14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</row>
        <row r="563">
          <cell r="A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43831</v>
          </cell>
          <cell r="O563">
            <v>0</v>
          </cell>
          <cell r="P563">
            <v>25.893999999999998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</row>
        <row r="564">
          <cell r="A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44197</v>
          </cell>
          <cell r="O564">
            <v>0</v>
          </cell>
          <cell r="P564">
            <v>26.670999999999999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</row>
        <row r="565">
          <cell r="A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44562</v>
          </cell>
          <cell r="O565">
            <v>0</v>
          </cell>
          <cell r="P565">
            <v>27.471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</row>
        <row r="566">
          <cell r="A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44927</v>
          </cell>
          <cell r="O566">
            <v>0</v>
          </cell>
          <cell r="P566">
            <v>28.295000000000002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</row>
        <row r="567">
          <cell r="A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45292</v>
          </cell>
          <cell r="O567">
            <v>0</v>
          </cell>
          <cell r="P567">
            <v>29.143999999999998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</row>
        <row r="568">
          <cell r="A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45658</v>
          </cell>
          <cell r="O568">
            <v>0</v>
          </cell>
          <cell r="P568">
            <v>30.018999999999998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</row>
        <row r="569">
          <cell r="A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46023</v>
          </cell>
          <cell r="O569">
            <v>0</v>
          </cell>
          <cell r="P569">
            <v>30.919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</row>
        <row r="570">
          <cell r="A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 t="str">
            <v>Rent continues after Report Term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</row>
        <row r="571">
          <cell r="A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</row>
        <row r="572">
          <cell r="A572">
            <v>157</v>
          </cell>
          <cell r="C572">
            <v>0</v>
          </cell>
          <cell r="D572" t="str">
            <v>MSN-PhaseI (1)</v>
          </cell>
          <cell r="E572" t="str">
            <v>Screening Room</v>
          </cell>
          <cell r="F572" t="str">
            <v>Contract</v>
          </cell>
          <cell r="G572" t="str">
            <v>SCRN RM</v>
          </cell>
          <cell r="H572">
            <v>42491</v>
          </cell>
          <cell r="I572">
            <v>43220</v>
          </cell>
          <cell r="J572">
            <v>12000</v>
          </cell>
          <cell r="K572">
            <v>0</v>
          </cell>
          <cell r="L572" t="e">
            <v>#VALUE!</v>
          </cell>
          <cell r="M572">
            <v>0</v>
          </cell>
          <cell r="N572">
            <v>42736</v>
          </cell>
          <cell r="O572">
            <v>12000</v>
          </cell>
          <cell r="P572">
            <v>24.6</v>
          </cell>
          <cell r="Q572">
            <v>295200</v>
          </cell>
          <cell r="R572" t="str">
            <v>Screening Room</v>
          </cell>
          <cell r="S572">
            <v>25.34</v>
          </cell>
          <cell r="T572">
            <v>25.46</v>
          </cell>
          <cell r="U572">
            <v>0.99528672427336995</v>
          </cell>
          <cell r="V572" t="str">
            <v>Market</v>
          </cell>
          <cell r="W572" t="str">
            <v>Screening Room</v>
          </cell>
          <cell r="X572">
            <v>0</v>
          </cell>
        </row>
        <row r="573">
          <cell r="A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42856</v>
          </cell>
          <cell r="O573">
            <v>0</v>
          </cell>
          <cell r="P573">
            <v>25.338000000000001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</row>
        <row r="574">
          <cell r="A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</row>
        <row r="575">
          <cell r="A575">
            <v>158</v>
          </cell>
          <cell r="C575">
            <v>0</v>
          </cell>
          <cell r="D575" t="str">
            <v>MSN-PhaseII (1)</v>
          </cell>
          <cell r="E575" t="str">
            <v>EP Parking MT</v>
          </cell>
          <cell r="F575" t="str">
            <v>Speculative</v>
          </cell>
          <cell r="G575" t="str">
            <v>100</v>
          </cell>
          <cell r="H575">
            <v>42401</v>
          </cell>
          <cell r="I575">
            <v>43131</v>
          </cell>
          <cell r="J575">
            <v>1</v>
          </cell>
          <cell r="K575">
            <v>0</v>
          </cell>
          <cell r="L575" t="e">
            <v>#VALUE!</v>
          </cell>
          <cell r="M575">
            <v>0</v>
          </cell>
          <cell r="N575">
            <v>42736</v>
          </cell>
          <cell r="O575">
            <v>1</v>
          </cell>
          <cell r="P575">
            <v>90000</v>
          </cell>
          <cell r="Q575">
            <v>90000</v>
          </cell>
          <cell r="R575" t="str">
            <v>None</v>
          </cell>
          <cell r="S575">
            <v>90000</v>
          </cell>
          <cell r="T575">
            <v>1.98</v>
          </cell>
          <cell r="U575">
            <v>45454.545454545456</v>
          </cell>
          <cell r="V575" t="str">
            <v>Market</v>
          </cell>
          <cell r="W575" t="str">
            <v>Parking MLA</v>
          </cell>
          <cell r="X575">
            <v>0</v>
          </cell>
        </row>
        <row r="576">
          <cell r="A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</row>
        <row r="577">
          <cell r="A577">
            <v>159</v>
          </cell>
          <cell r="C577">
            <v>0</v>
          </cell>
          <cell r="D577" t="str">
            <v>MSN-PhaseII (1)</v>
          </cell>
          <cell r="E577" t="str">
            <v>Entertainment Partners</v>
          </cell>
          <cell r="F577" t="str">
            <v>Speculative</v>
          </cell>
          <cell r="G577" t="str">
            <v>100</v>
          </cell>
          <cell r="H577">
            <v>42401</v>
          </cell>
          <cell r="I577">
            <v>43131</v>
          </cell>
          <cell r="J577">
            <v>18170</v>
          </cell>
          <cell r="K577">
            <v>0</v>
          </cell>
          <cell r="L577" t="e">
            <v>#VALUE!</v>
          </cell>
          <cell r="M577">
            <v>0</v>
          </cell>
          <cell r="N577">
            <v>42736</v>
          </cell>
          <cell r="O577">
            <v>18170</v>
          </cell>
          <cell r="P577">
            <v>39.000330214639519</v>
          </cell>
          <cell r="Q577">
            <v>708636</v>
          </cell>
          <cell r="R577" t="str">
            <v>Base Stop</v>
          </cell>
          <cell r="S577">
            <v>40.17</v>
          </cell>
          <cell r="T577">
            <v>42.33</v>
          </cell>
          <cell r="U577">
            <v>0.94897236002834873</v>
          </cell>
          <cell r="V577" t="str">
            <v>Market</v>
          </cell>
          <cell r="W577" t="str">
            <v>Office MLA</v>
          </cell>
          <cell r="X577">
            <v>0</v>
          </cell>
        </row>
        <row r="578">
          <cell r="A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42767</v>
          </cell>
          <cell r="O578">
            <v>0</v>
          </cell>
          <cell r="P578">
            <v>40.169950467804071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</row>
        <row r="579">
          <cell r="A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</row>
        <row r="580">
          <cell r="A580">
            <v>160</v>
          </cell>
          <cell r="C580">
            <v>0</v>
          </cell>
          <cell r="D580" t="str">
            <v>MSN-PhaseII (1)</v>
          </cell>
          <cell r="E580" t="str">
            <v>Worthe Real Estate Group</v>
          </cell>
          <cell r="F580" t="str">
            <v>Contract</v>
          </cell>
          <cell r="G580" t="str">
            <v>105</v>
          </cell>
          <cell r="H580">
            <v>42005</v>
          </cell>
          <cell r="I580">
            <v>52962</v>
          </cell>
          <cell r="J580">
            <v>3328</v>
          </cell>
          <cell r="K580">
            <v>0</v>
          </cell>
          <cell r="L580" t="e">
            <v>#VALUE!</v>
          </cell>
          <cell r="M580">
            <v>0</v>
          </cell>
          <cell r="N580">
            <v>42736</v>
          </cell>
          <cell r="O580">
            <v>3328</v>
          </cell>
          <cell r="P580">
            <v>40.74158653846154</v>
          </cell>
          <cell r="Q580">
            <v>135588</v>
          </cell>
          <cell r="R580" t="str">
            <v>None</v>
          </cell>
          <cell r="S580">
            <v>0</v>
          </cell>
          <cell r="T580" t="str">
            <v>Expires after Report Term</v>
          </cell>
          <cell r="U580">
            <v>0</v>
          </cell>
          <cell r="V580" t="str">
            <v>Market</v>
          </cell>
          <cell r="W580" t="str">
            <v>Office MLA</v>
          </cell>
          <cell r="X580">
            <v>0</v>
          </cell>
        </row>
        <row r="581">
          <cell r="A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 t="str">
            <v>Rent continues after Report Term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</row>
        <row r="582">
          <cell r="A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</row>
        <row r="583">
          <cell r="A583">
            <v>161</v>
          </cell>
          <cell r="C583">
            <v>0</v>
          </cell>
          <cell r="D583" t="str">
            <v>MSN-PhaseII (1)</v>
          </cell>
          <cell r="E583" t="str">
            <v>Rhode &amp; Schwarz Parking</v>
          </cell>
          <cell r="F583" t="str">
            <v>Contract</v>
          </cell>
          <cell r="G583" t="str">
            <v>150</v>
          </cell>
          <cell r="H583">
            <v>41456</v>
          </cell>
          <cell r="I583">
            <v>44012</v>
          </cell>
          <cell r="J583">
            <v>1</v>
          </cell>
          <cell r="K583">
            <v>0</v>
          </cell>
          <cell r="L583" t="e">
            <v>#VALUE!</v>
          </cell>
          <cell r="M583">
            <v>0</v>
          </cell>
          <cell r="N583">
            <v>42736</v>
          </cell>
          <cell r="O583">
            <v>1</v>
          </cell>
          <cell r="P583">
            <v>25200</v>
          </cell>
          <cell r="Q583">
            <v>25200</v>
          </cell>
          <cell r="R583" t="str">
            <v>None</v>
          </cell>
          <cell r="S583">
            <v>25200</v>
          </cell>
          <cell r="T583">
            <v>2.23</v>
          </cell>
          <cell r="U583">
            <v>11300.448430493274</v>
          </cell>
          <cell r="V583" t="str">
            <v>Market</v>
          </cell>
          <cell r="W583" t="str">
            <v>Parking MLA</v>
          </cell>
          <cell r="X583">
            <v>0</v>
          </cell>
        </row>
        <row r="584">
          <cell r="A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</row>
        <row r="585">
          <cell r="A585">
            <v>162</v>
          </cell>
          <cell r="C585">
            <v>0</v>
          </cell>
          <cell r="D585" t="str">
            <v>MSN-PhaseII (1)</v>
          </cell>
          <cell r="E585" t="str">
            <v>Rhode &amp; Schwarz</v>
          </cell>
          <cell r="F585" t="str">
            <v>Contract</v>
          </cell>
          <cell r="G585" t="str">
            <v>150</v>
          </cell>
          <cell r="H585">
            <v>41456</v>
          </cell>
          <cell r="I585">
            <v>44012</v>
          </cell>
          <cell r="J585">
            <v>11992</v>
          </cell>
          <cell r="K585">
            <v>0</v>
          </cell>
          <cell r="L585" t="e">
            <v>#VALUE!</v>
          </cell>
          <cell r="M585">
            <v>0</v>
          </cell>
          <cell r="N585">
            <v>42736</v>
          </cell>
          <cell r="O585">
            <v>11992</v>
          </cell>
          <cell r="P585">
            <v>40.649099399599734</v>
          </cell>
          <cell r="Q585">
            <v>487464</v>
          </cell>
          <cell r="R585" t="str">
            <v>Rhode</v>
          </cell>
          <cell r="S585">
            <v>44.42</v>
          </cell>
          <cell r="T585">
            <v>47.56</v>
          </cell>
          <cell r="U585">
            <v>0.93397813288477716</v>
          </cell>
          <cell r="V585" t="str">
            <v>Market</v>
          </cell>
          <cell r="W585" t="str">
            <v>Office MLA</v>
          </cell>
          <cell r="X585">
            <v>0</v>
          </cell>
        </row>
        <row r="586">
          <cell r="A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42917</v>
          </cell>
          <cell r="O586">
            <v>0</v>
          </cell>
          <cell r="P586">
            <v>41.868912608405601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</row>
        <row r="587">
          <cell r="A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43282</v>
          </cell>
          <cell r="O587">
            <v>0</v>
          </cell>
          <cell r="P587">
            <v>43.124749833222147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</row>
        <row r="588">
          <cell r="A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43647</v>
          </cell>
          <cell r="O588">
            <v>0</v>
          </cell>
          <cell r="P588">
            <v>44.418612408272182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</row>
        <row r="589">
          <cell r="A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</row>
        <row r="590">
          <cell r="A590">
            <v>163</v>
          </cell>
          <cell r="C590">
            <v>0</v>
          </cell>
          <cell r="D590" t="str">
            <v>MSN-PhaseII (1)</v>
          </cell>
          <cell r="E590" t="str">
            <v>Technicolor Parking</v>
          </cell>
          <cell r="F590" t="str">
            <v>Contract</v>
          </cell>
          <cell r="G590" t="str">
            <v>170/180</v>
          </cell>
          <cell r="H590">
            <v>42005</v>
          </cell>
          <cell r="I590">
            <v>43131</v>
          </cell>
          <cell r="J590">
            <v>1</v>
          </cell>
          <cell r="K590">
            <v>0</v>
          </cell>
          <cell r="L590" t="e">
            <v>#VALUE!</v>
          </cell>
          <cell r="M590">
            <v>0</v>
          </cell>
          <cell r="N590">
            <v>42736</v>
          </cell>
          <cell r="O590">
            <v>1</v>
          </cell>
          <cell r="P590">
            <v>24300</v>
          </cell>
          <cell r="Q590">
            <v>24300</v>
          </cell>
          <cell r="R590" t="str">
            <v>None</v>
          </cell>
          <cell r="S590">
            <v>24300</v>
          </cell>
          <cell r="T590">
            <v>1.98</v>
          </cell>
          <cell r="U590">
            <v>12272.727272727272</v>
          </cell>
          <cell r="V590" t="str">
            <v>Market</v>
          </cell>
          <cell r="W590" t="str">
            <v>Parking MLA</v>
          </cell>
          <cell r="X590" t="str">
            <v>Parking passes: required to take 3/1,000SF passes @ $70/pass/month (unreserved), which amounts to 27 passes, which is $1,890 per month._x000D__x000D_9/29/14 - Added $2,025/mo based on KH property budget, which added additional MT space.</v>
          </cell>
        </row>
        <row r="591">
          <cell r="A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</row>
        <row r="592">
          <cell r="A592">
            <v>164</v>
          </cell>
          <cell r="C592">
            <v>0</v>
          </cell>
          <cell r="D592" t="str">
            <v>MSN-PhaseII (1)</v>
          </cell>
          <cell r="E592" t="str">
            <v>Technicolor</v>
          </cell>
          <cell r="F592" t="str">
            <v>Contract</v>
          </cell>
          <cell r="G592" t="str">
            <v>170/180</v>
          </cell>
          <cell r="H592">
            <v>42005</v>
          </cell>
          <cell r="I592">
            <v>43131</v>
          </cell>
          <cell r="J592">
            <v>8861</v>
          </cell>
          <cell r="K592">
            <v>0</v>
          </cell>
          <cell r="L592" t="e">
            <v>#VALUE!</v>
          </cell>
          <cell r="M592">
            <v>0</v>
          </cell>
          <cell r="N592">
            <v>42736</v>
          </cell>
          <cell r="O592">
            <v>8861</v>
          </cell>
          <cell r="P592">
            <v>38.880487529624197</v>
          </cell>
          <cell r="Q592">
            <v>344520</v>
          </cell>
          <cell r="R592" t="str">
            <v>Techni</v>
          </cell>
          <cell r="S592">
            <v>38.880000000000003</v>
          </cell>
          <cell r="T592">
            <v>42.33</v>
          </cell>
          <cell r="U592">
            <v>0.91849751948972369</v>
          </cell>
          <cell r="V592" t="str">
            <v>Market</v>
          </cell>
          <cell r="W592" t="str">
            <v>Office MLA</v>
          </cell>
          <cell r="X592">
            <v>0</v>
          </cell>
        </row>
        <row r="593">
          <cell r="A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</row>
        <row r="594">
          <cell r="A594">
            <v>165</v>
          </cell>
          <cell r="C594">
            <v>0</v>
          </cell>
          <cell r="D594" t="str">
            <v>MSN-PhaseII (1)</v>
          </cell>
          <cell r="E594" t="str">
            <v>Spec 200 Parking MT</v>
          </cell>
          <cell r="F594" t="str">
            <v>Speculative</v>
          </cell>
          <cell r="G594" t="str">
            <v>200</v>
          </cell>
          <cell r="H594">
            <v>42826</v>
          </cell>
          <cell r="I594">
            <v>45382</v>
          </cell>
          <cell r="J594">
            <v>1</v>
          </cell>
          <cell r="K594">
            <v>0</v>
          </cell>
          <cell r="L594" t="str">
            <v> </v>
          </cell>
          <cell r="M594">
            <v>0</v>
          </cell>
          <cell r="N594">
            <v>42826</v>
          </cell>
          <cell r="O594">
            <v>1</v>
          </cell>
          <cell r="P594">
            <v>25200</v>
          </cell>
          <cell r="Q594">
            <v>0</v>
          </cell>
          <cell r="R594" t="str">
            <v>None</v>
          </cell>
          <cell r="S594">
            <v>25200</v>
          </cell>
          <cell r="T594">
            <v>2.5099999999999998</v>
          </cell>
          <cell r="U594">
            <v>10039.840637450199</v>
          </cell>
          <cell r="V594" t="str">
            <v>Market</v>
          </cell>
          <cell r="W594" t="str">
            <v>Parking MLA</v>
          </cell>
          <cell r="X594">
            <v>0</v>
          </cell>
        </row>
        <row r="595">
          <cell r="A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</row>
        <row r="596">
          <cell r="A596">
            <v>166</v>
          </cell>
          <cell r="C596">
            <v>0</v>
          </cell>
          <cell r="D596" t="str">
            <v>MSN-PhaseII (1)</v>
          </cell>
          <cell r="E596" t="str">
            <v>Spec 200</v>
          </cell>
          <cell r="F596" t="str">
            <v>Speculative</v>
          </cell>
          <cell r="G596" t="str">
            <v>200</v>
          </cell>
          <cell r="H596">
            <v>42826</v>
          </cell>
          <cell r="I596">
            <v>45382</v>
          </cell>
          <cell r="J596">
            <v>9494</v>
          </cell>
          <cell r="K596">
            <v>0</v>
          </cell>
          <cell r="L596" t="str">
            <v> </v>
          </cell>
          <cell r="M596">
            <v>0</v>
          </cell>
          <cell r="N596">
            <v>42826</v>
          </cell>
          <cell r="O596">
            <v>9494</v>
          </cell>
          <cell r="P596">
            <v>39.935959553402149</v>
          </cell>
          <cell r="Q596">
            <v>0</v>
          </cell>
          <cell r="R596" t="str">
            <v>Base Stop</v>
          </cell>
          <cell r="S596">
            <v>47.69</v>
          </cell>
          <cell r="T596">
            <v>53.53</v>
          </cell>
          <cell r="U596">
            <v>0.8909022977769474</v>
          </cell>
          <cell r="V596" t="str">
            <v>Market</v>
          </cell>
          <cell r="W596" t="str">
            <v>Office MLA</v>
          </cell>
          <cell r="X596">
            <v>0</v>
          </cell>
        </row>
        <row r="597">
          <cell r="A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43191</v>
          </cell>
          <cell r="O597">
            <v>0</v>
          </cell>
          <cell r="P597">
            <v>41.134190014746153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</row>
        <row r="598">
          <cell r="A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43556</v>
          </cell>
          <cell r="O598">
            <v>0</v>
          </cell>
          <cell r="P598">
            <v>42.367811249210028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</row>
        <row r="599">
          <cell r="A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43922</v>
          </cell>
          <cell r="O599">
            <v>0</v>
          </cell>
          <cell r="P599">
            <v>43.639351169159468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</row>
        <row r="600">
          <cell r="A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44287</v>
          </cell>
          <cell r="O600">
            <v>0</v>
          </cell>
          <cell r="P600">
            <v>44.94880977459448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</row>
        <row r="601">
          <cell r="A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44652</v>
          </cell>
          <cell r="O601">
            <v>0</v>
          </cell>
          <cell r="P601">
            <v>46.296187065515063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</row>
        <row r="602">
          <cell r="A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45017</v>
          </cell>
          <cell r="O602">
            <v>0</v>
          </cell>
          <cell r="P602">
            <v>47.685274910469772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</row>
        <row r="603">
          <cell r="A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</row>
        <row r="604">
          <cell r="A604">
            <v>167</v>
          </cell>
          <cell r="C604">
            <v>0</v>
          </cell>
          <cell r="D604" t="str">
            <v>MSN-PhaseII (1)</v>
          </cell>
          <cell r="E604" t="str">
            <v>Grass Valley Parking MT</v>
          </cell>
          <cell r="F604" t="str">
            <v>Contract</v>
          </cell>
          <cell r="G604" t="str">
            <v>210</v>
          </cell>
          <cell r="H604">
            <v>42036</v>
          </cell>
          <cell r="I604">
            <v>44439</v>
          </cell>
          <cell r="J604">
            <v>1</v>
          </cell>
          <cell r="K604">
            <v>0</v>
          </cell>
          <cell r="L604" t="e">
            <v>#VALUE!</v>
          </cell>
          <cell r="M604">
            <v>0</v>
          </cell>
          <cell r="N604">
            <v>42736</v>
          </cell>
          <cell r="O604">
            <v>1</v>
          </cell>
          <cell r="P604">
            <v>9900</v>
          </cell>
          <cell r="Q604">
            <v>9900</v>
          </cell>
          <cell r="R604" t="str">
            <v>None</v>
          </cell>
          <cell r="S604">
            <v>9900</v>
          </cell>
          <cell r="T604">
            <v>2.2999999999999998</v>
          </cell>
          <cell r="U604">
            <v>4304.347826086957</v>
          </cell>
          <cell r="V604" t="str">
            <v>Market</v>
          </cell>
          <cell r="W604" t="str">
            <v>Parking MLA</v>
          </cell>
          <cell r="X604">
            <v>0</v>
          </cell>
        </row>
        <row r="605">
          <cell r="A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</row>
        <row r="606">
          <cell r="A606">
            <v>168</v>
          </cell>
          <cell r="C606">
            <v>0</v>
          </cell>
          <cell r="D606" t="str">
            <v>MSN-PhaseII (1)</v>
          </cell>
          <cell r="E606" t="str">
            <v>Grass Valley</v>
          </cell>
          <cell r="F606" t="str">
            <v>Contract</v>
          </cell>
          <cell r="G606" t="str">
            <v>210</v>
          </cell>
          <cell r="H606">
            <v>42036</v>
          </cell>
          <cell r="I606">
            <v>44439</v>
          </cell>
          <cell r="J606">
            <v>5184</v>
          </cell>
          <cell r="K606">
            <v>0</v>
          </cell>
          <cell r="L606" t="e">
            <v>#VALUE!</v>
          </cell>
          <cell r="M606">
            <v>0</v>
          </cell>
          <cell r="N606">
            <v>42736</v>
          </cell>
          <cell r="O606">
            <v>5184</v>
          </cell>
          <cell r="P606">
            <v>38.317129629629626</v>
          </cell>
          <cell r="Q606">
            <v>198636</v>
          </cell>
          <cell r="R606" t="str">
            <v>Base Stop</v>
          </cell>
          <cell r="S606">
            <v>44.42</v>
          </cell>
          <cell r="T606">
            <v>48.99</v>
          </cell>
          <cell r="U606">
            <v>0.90671565625637884</v>
          </cell>
          <cell r="V606" t="str">
            <v>Market</v>
          </cell>
          <cell r="W606" t="str">
            <v>Office MLA</v>
          </cell>
          <cell r="X606">
            <v>0</v>
          </cell>
        </row>
        <row r="607">
          <cell r="A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42767</v>
          </cell>
          <cell r="O607">
            <v>0</v>
          </cell>
          <cell r="P607">
            <v>39.465277777777779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</row>
        <row r="608">
          <cell r="A608">
            <v>0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43132</v>
          </cell>
          <cell r="O608">
            <v>0</v>
          </cell>
          <cell r="P608">
            <v>40.650462962962962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</row>
        <row r="609">
          <cell r="A609">
            <v>0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43497</v>
          </cell>
          <cell r="O609">
            <v>0</v>
          </cell>
          <cell r="P609">
            <v>41.868055555555557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</row>
        <row r="610">
          <cell r="A610">
            <v>0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43862</v>
          </cell>
          <cell r="O610">
            <v>0</v>
          </cell>
          <cell r="P610">
            <v>43.125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</row>
        <row r="611">
          <cell r="A611">
            <v>0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44228</v>
          </cell>
          <cell r="O611">
            <v>0</v>
          </cell>
          <cell r="P611">
            <v>44.418981481481481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</row>
        <row r="612">
          <cell r="A612">
            <v>0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</row>
        <row r="613">
          <cell r="A613">
            <v>169</v>
          </cell>
          <cell r="C613">
            <v>0</v>
          </cell>
          <cell r="D613" t="str">
            <v>MSN-PhaseII (1)</v>
          </cell>
          <cell r="E613" t="str">
            <v>Vacant (Judicial Council of CA</v>
          </cell>
          <cell r="F613" t="str">
            <v>Contract</v>
          </cell>
          <cell r="G613" t="str">
            <v>220</v>
          </cell>
          <cell r="H613">
            <v>41456</v>
          </cell>
          <cell r="I613">
            <v>42916</v>
          </cell>
          <cell r="J613">
            <v>10666</v>
          </cell>
          <cell r="K613">
            <v>0</v>
          </cell>
          <cell r="L613" t="e">
            <v>#VALUE!</v>
          </cell>
          <cell r="M613">
            <v>0</v>
          </cell>
          <cell r="N613">
            <v>42736</v>
          </cell>
          <cell r="O613">
            <v>10666</v>
          </cell>
          <cell r="P613">
            <v>47.205700356272267</v>
          </cell>
          <cell r="Q613">
            <v>503496</v>
          </cell>
          <cell r="R613" t="str">
            <v>None</v>
          </cell>
          <cell r="S613">
            <v>47.21</v>
          </cell>
          <cell r="T613">
            <v>39.94</v>
          </cell>
          <cell r="U613">
            <v>1.1820230345518279</v>
          </cell>
          <cell r="V613" t="str">
            <v>Vacate</v>
          </cell>
          <cell r="W613" t="str">
            <v>Office MLA</v>
          </cell>
          <cell r="X613" t="str">
            <v>Escalation included in rent steps</v>
          </cell>
        </row>
        <row r="614">
          <cell r="A614">
            <v>0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</row>
        <row r="615">
          <cell r="A615">
            <v>170</v>
          </cell>
          <cell r="C615">
            <v>0</v>
          </cell>
          <cell r="D615" t="str">
            <v>MSN-PhaseII (1)</v>
          </cell>
          <cell r="E615" t="str">
            <v>Vacant (Eclipse Advertising)</v>
          </cell>
          <cell r="F615" t="str">
            <v>Contract</v>
          </cell>
          <cell r="G615" t="str">
            <v>230</v>
          </cell>
          <cell r="H615">
            <v>38565</v>
          </cell>
          <cell r="I615">
            <v>42613</v>
          </cell>
          <cell r="J615">
            <v>9880</v>
          </cell>
          <cell r="K615">
            <v>0</v>
          </cell>
          <cell r="L615" t="str">
            <v> 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 t="str">
            <v>Eclipse 230</v>
          </cell>
          <cell r="S615">
            <v>40.1</v>
          </cell>
          <cell r="T615">
            <v>38.4</v>
          </cell>
          <cell r="U615">
            <v>1.0442708333333335</v>
          </cell>
          <cell r="V615" t="str">
            <v>Vacate</v>
          </cell>
          <cell r="W615" t="str">
            <v>Office MLA</v>
          </cell>
          <cell r="X615">
            <v>0</v>
          </cell>
        </row>
        <row r="616">
          <cell r="A616">
            <v>0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</row>
        <row r="617">
          <cell r="A617">
            <v>171</v>
          </cell>
          <cell r="C617">
            <v>0</v>
          </cell>
          <cell r="D617" t="str">
            <v>MSN-PhaseII (1)</v>
          </cell>
          <cell r="E617" t="str">
            <v>Vacant Parking (Fmr Eclipse)</v>
          </cell>
          <cell r="F617" t="str">
            <v>Contract</v>
          </cell>
          <cell r="G617" t="str">
            <v>230</v>
          </cell>
          <cell r="H617">
            <v>38565</v>
          </cell>
          <cell r="I617">
            <v>42613</v>
          </cell>
          <cell r="J617">
            <v>1</v>
          </cell>
          <cell r="K617">
            <v>0</v>
          </cell>
          <cell r="L617" t="str">
            <v> 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 t="str">
            <v>None</v>
          </cell>
          <cell r="S617">
            <v>22500</v>
          </cell>
          <cell r="T617">
            <v>1.8</v>
          </cell>
          <cell r="U617">
            <v>12500</v>
          </cell>
          <cell r="V617" t="str">
            <v>Vacate</v>
          </cell>
          <cell r="W617" t="str">
            <v>Parking MLA</v>
          </cell>
          <cell r="X617">
            <v>0</v>
          </cell>
        </row>
        <row r="618">
          <cell r="A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</row>
        <row r="619">
          <cell r="A619">
            <v>172</v>
          </cell>
          <cell r="C619">
            <v>0</v>
          </cell>
          <cell r="D619" t="str">
            <v>MSN-PhaseII (1)</v>
          </cell>
          <cell r="E619" t="str">
            <v>Technicolor Parking</v>
          </cell>
          <cell r="F619" t="str">
            <v>Speculative</v>
          </cell>
          <cell r="G619" t="str">
            <v>250</v>
          </cell>
          <cell r="H619">
            <v>42036</v>
          </cell>
          <cell r="I619">
            <v>43496</v>
          </cell>
          <cell r="J619">
            <v>1</v>
          </cell>
          <cell r="K619">
            <v>0</v>
          </cell>
          <cell r="L619" t="e">
            <v>#VALUE!</v>
          </cell>
          <cell r="M619">
            <v>0</v>
          </cell>
          <cell r="N619">
            <v>42736</v>
          </cell>
          <cell r="O619">
            <v>1</v>
          </cell>
          <cell r="P619">
            <v>19800</v>
          </cell>
          <cell r="Q619">
            <v>19800</v>
          </cell>
          <cell r="R619" t="str">
            <v>None</v>
          </cell>
          <cell r="S619">
            <v>19800</v>
          </cell>
          <cell r="T619">
            <v>2.1</v>
          </cell>
          <cell r="U619">
            <v>9428.5714285714275</v>
          </cell>
          <cell r="V619" t="str">
            <v>Market</v>
          </cell>
          <cell r="W619" t="str">
            <v>Parking MLA</v>
          </cell>
          <cell r="X619">
            <v>0</v>
          </cell>
        </row>
        <row r="620">
          <cell r="A620">
            <v>0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</row>
        <row r="621">
          <cell r="A621">
            <v>173</v>
          </cell>
          <cell r="C621">
            <v>0</v>
          </cell>
          <cell r="D621" t="str">
            <v>MSN-PhaseII (1)</v>
          </cell>
          <cell r="E621" t="str">
            <v>Technicolor</v>
          </cell>
          <cell r="F621" t="str">
            <v>Contract</v>
          </cell>
          <cell r="G621" t="str">
            <v>250</v>
          </cell>
          <cell r="H621">
            <v>42036</v>
          </cell>
          <cell r="I621">
            <v>43496</v>
          </cell>
          <cell r="J621">
            <v>8484</v>
          </cell>
          <cell r="K621">
            <v>0</v>
          </cell>
          <cell r="L621" t="e">
            <v>#VALUE!</v>
          </cell>
          <cell r="M621">
            <v>0</v>
          </cell>
          <cell r="N621">
            <v>42736</v>
          </cell>
          <cell r="O621">
            <v>8484</v>
          </cell>
          <cell r="P621">
            <v>38.933521923620937</v>
          </cell>
          <cell r="Q621">
            <v>330312</v>
          </cell>
          <cell r="R621" t="str">
            <v>Tech (250/251)</v>
          </cell>
          <cell r="S621">
            <v>41.31</v>
          </cell>
          <cell r="T621">
            <v>44.87</v>
          </cell>
          <cell r="U621">
            <v>0.92065968353019845</v>
          </cell>
          <cell r="V621" t="str">
            <v>Market</v>
          </cell>
          <cell r="W621" t="str">
            <v>Office MLA</v>
          </cell>
          <cell r="X621">
            <v>0</v>
          </cell>
        </row>
        <row r="622">
          <cell r="A622">
            <v>0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42767</v>
          </cell>
          <cell r="O622">
            <v>0</v>
          </cell>
          <cell r="P622">
            <v>40.101838755304101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</row>
        <row r="623">
          <cell r="A623">
            <v>0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43132</v>
          </cell>
          <cell r="O623">
            <v>0</v>
          </cell>
          <cell r="P623">
            <v>41.305516265912303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</row>
        <row r="624">
          <cell r="A624">
            <v>0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</row>
        <row r="625">
          <cell r="A625">
            <v>174</v>
          </cell>
          <cell r="C625">
            <v>0</v>
          </cell>
          <cell r="D625" t="str">
            <v>MSN-PhaseII (1)</v>
          </cell>
          <cell r="E625" t="str">
            <v>Technicolor Storage</v>
          </cell>
          <cell r="F625" t="str">
            <v>Speculative</v>
          </cell>
          <cell r="G625" t="str">
            <v>251</v>
          </cell>
          <cell r="H625">
            <v>42036</v>
          </cell>
          <cell r="I625">
            <v>43496</v>
          </cell>
          <cell r="J625">
            <v>232</v>
          </cell>
          <cell r="K625">
            <v>0</v>
          </cell>
          <cell r="L625" t="e">
            <v>#VALUE!</v>
          </cell>
          <cell r="M625">
            <v>0</v>
          </cell>
          <cell r="N625">
            <v>42736</v>
          </cell>
          <cell r="O625">
            <v>232</v>
          </cell>
          <cell r="P625">
            <v>17.327586206896552</v>
          </cell>
          <cell r="Q625">
            <v>4020</v>
          </cell>
          <cell r="R625" t="str">
            <v>None</v>
          </cell>
          <cell r="S625">
            <v>18.36</v>
          </cell>
          <cell r="T625">
            <v>16.39</v>
          </cell>
          <cell r="U625">
            <v>1.12019524100061</v>
          </cell>
          <cell r="V625" t="str">
            <v>Market</v>
          </cell>
          <cell r="W625" t="str">
            <v>Storage</v>
          </cell>
          <cell r="X625">
            <v>0</v>
          </cell>
        </row>
        <row r="626">
          <cell r="A626">
            <v>0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42767</v>
          </cell>
          <cell r="O626">
            <v>0</v>
          </cell>
          <cell r="P626">
            <v>17.844827586206897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</row>
        <row r="627">
          <cell r="A627">
            <v>0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43132</v>
          </cell>
          <cell r="O627">
            <v>0</v>
          </cell>
          <cell r="P627">
            <v>18.362068965517242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</row>
        <row r="628">
          <cell r="A628">
            <v>0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</row>
        <row r="629">
          <cell r="A629">
            <v>175</v>
          </cell>
          <cell r="C629">
            <v>0</v>
          </cell>
          <cell r="D629" t="str">
            <v>MSN-PhaseII (1)</v>
          </cell>
          <cell r="E629" t="str">
            <v>Dreamworks Parking MT</v>
          </cell>
          <cell r="F629" t="str">
            <v>Contract</v>
          </cell>
          <cell r="G629" t="str">
            <v>300</v>
          </cell>
          <cell r="H629">
            <v>42583</v>
          </cell>
          <cell r="I629">
            <v>44592</v>
          </cell>
          <cell r="J629">
            <v>1</v>
          </cell>
          <cell r="K629">
            <v>0</v>
          </cell>
          <cell r="L629" t="e">
            <v>#VALUE!</v>
          </cell>
          <cell r="M629">
            <v>0</v>
          </cell>
          <cell r="N629">
            <v>42736</v>
          </cell>
          <cell r="O629">
            <v>1</v>
          </cell>
          <cell r="P629">
            <v>53100</v>
          </cell>
          <cell r="Q629">
            <v>53100</v>
          </cell>
          <cell r="R629" t="str">
            <v>None</v>
          </cell>
          <cell r="S629">
            <v>53100</v>
          </cell>
          <cell r="T629">
            <v>2.37</v>
          </cell>
          <cell r="U629">
            <v>22405.063291139239</v>
          </cell>
          <cell r="V629" t="str">
            <v>Market</v>
          </cell>
          <cell r="W629" t="str">
            <v>Parking MLA</v>
          </cell>
          <cell r="X629">
            <v>0</v>
          </cell>
        </row>
        <row r="630">
          <cell r="A630">
            <v>0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</row>
        <row r="631">
          <cell r="A631">
            <v>176</v>
          </cell>
          <cell r="C631">
            <v>0</v>
          </cell>
          <cell r="D631" t="str">
            <v>MSN-PhaseII (1)</v>
          </cell>
          <cell r="E631" t="str">
            <v>Dreamworks</v>
          </cell>
          <cell r="F631" t="str">
            <v>Contract</v>
          </cell>
          <cell r="G631" t="str">
            <v>300</v>
          </cell>
          <cell r="H631">
            <v>42583</v>
          </cell>
          <cell r="I631">
            <v>44592</v>
          </cell>
          <cell r="J631">
            <v>14712</v>
          </cell>
          <cell r="K631">
            <v>0</v>
          </cell>
          <cell r="L631" t="e">
            <v>#VALUE!</v>
          </cell>
          <cell r="M631">
            <v>0</v>
          </cell>
          <cell r="N631">
            <v>42736</v>
          </cell>
          <cell r="O631">
            <v>14712</v>
          </cell>
          <cell r="P631">
            <v>39.600326264274059</v>
          </cell>
          <cell r="Q631">
            <v>582600</v>
          </cell>
          <cell r="R631" t="str">
            <v>Base Stop</v>
          </cell>
          <cell r="S631">
            <v>45.91</v>
          </cell>
          <cell r="T631">
            <v>50.46</v>
          </cell>
          <cell r="U631">
            <v>0.90982956797463332</v>
          </cell>
          <cell r="V631" t="str">
            <v>Market</v>
          </cell>
          <cell r="W631" t="str">
            <v>Office MLA</v>
          </cell>
          <cell r="X631">
            <v>0</v>
          </cell>
        </row>
        <row r="632">
          <cell r="A632">
            <v>0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42948</v>
          </cell>
          <cell r="O632">
            <v>0</v>
          </cell>
          <cell r="P632">
            <v>40.787928221859708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</row>
        <row r="633">
          <cell r="A633">
            <v>0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43313</v>
          </cell>
          <cell r="O633">
            <v>0</v>
          </cell>
          <cell r="P633">
            <v>42.011419249592173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</row>
        <row r="634">
          <cell r="A634">
            <v>0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43678</v>
          </cell>
          <cell r="O634">
            <v>0</v>
          </cell>
          <cell r="P634">
            <v>43.272430668841764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</row>
        <row r="635">
          <cell r="A635">
            <v>0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44044</v>
          </cell>
          <cell r="O635">
            <v>0</v>
          </cell>
          <cell r="P635">
            <v>44.570146818923327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</row>
        <row r="636">
          <cell r="A636">
            <v>0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44409</v>
          </cell>
          <cell r="O636">
            <v>0</v>
          </cell>
          <cell r="P636">
            <v>45.907014681892335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</row>
        <row r="637">
          <cell r="A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</row>
        <row r="638">
          <cell r="A638">
            <v>177</v>
          </cell>
          <cell r="C638">
            <v>0</v>
          </cell>
          <cell r="D638" t="str">
            <v>MSN-PhaseII (1)</v>
          </cell>
          <cell r="E638" t="str">
            <v>Spec 350 Parking MT</v>
          </cell>
          <cell r="F638" t="str">
            <v>Speculative</v>
          </cell>
          <cell r="G638" t="str">
            <v>350</v>
          </cell>
          <cell r="H638">
            <v>43101</v>
          </cell>
          <cell r="I638">
            <v>45657</v>
          </cell>
          <cell r="J638">
            <v>1</v>
          </cell>
          <cell r="K638">
            <v>0</v>
          </cell>
          <cell r="L638" t="str">
            <v> </v>
          </cell>
          <cell r="M638">
            <v>0</v>
          </cell>
          <cell r="N638">
            <v>43101</v>
          </cell>
          <cell r="O638">
            <v>1</v>
          </cell>
          <cell r="P638">
            <v>41820</v>
          </cell>
          <cell r="Q638">
            <v>0</v>
          </cell>
          <cell r="R638" t="str">
            <v>None</v>
          </cell>
          <cell r="S638">
            <v>41820</v>
          </cell>
          <cell r="T638">
            <v>2.5099999999999998</v>
          </cell>
          <cell r="U638">
            <v>16661.354581673309</v>
          </cell>
          <cell r="V638" t="str">
            <v>Market</v>
          </cell>
          <cell r="W638" t="str">
            <v>Parking MLA</v>
          </cell>
          <cell r="X638">
            <v>0</v>
          </cell>
        </row>
        <row r="639">
          <cell r="A639">
            <v>0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</row>
        <row r="640">
          <cell r="A640">
            <v>178</v>
          </cell>
          <cell r="C640">
            <v>0</v>
          </cell>
          <cell r="D640" t="str">
            <v>MSN-PhaseII (1)</v>
          </cell>
          <cell r="E640" t="str">
            <v>Spec 350</v>
          </cell>
          <cell r="F640" t="str">
            <v>Speculative</v>
          </cell>
          <cell r="G640" t="str">
            <v>350</v>
          </cell>
          <cell r="H640">
            <v>43101</v>
          </cell>
          <cell r="I640">
            <v>45657</v>
          </cell>
          <cell r="J640">
            <v>29628</v>
          </cell>
          <cell r="K640">
            <v>0</v>
          </cell>
          <cell r="L640" t="str">
            <v> </v>
          </cell>
          <cell r="M640">
            <v>0</v>
          </cell>
          <cell r="N640">
            <v>43101</v>
          </cell>
          <cell r="O640">
            <v>29628</v>
          </cell>
          <cell r="P640">
            <v>42.332118266504658</v>
          </cell>
          <cell r="Q640">
            <v>0</v>
          </cell>
          <cell r="R640" t="str">
            <v>Base Stop</v>
          </cell>
          <cell r="S640">
            <v>50.55</v>
          </cell>
          <cell r="T640">
            <v>53.53</v>
          </cell>
          <cell r="U640">
            <v>0.94433028208481218</v>
          </cell>
          <cell r="V640" t="str">
            <v>Market</v>
          </cell>
          <cell r="W640" t="str">
            <v>Office MLA</v>
          </cell>
          <cell r="X640">
            <v>0</v>
          </cell>
        </row>
        <row r="641">
          <cell r="A641">
            <v>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43466</v>
          </cell>
          <cell r="O641">
            <v>0</v>
          </cell>
          <cell r="P641">
            <v>43.602268124746864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</row>
        <row r="642">
          <cell r="A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43831</v>
          </cell>
          <cell r="O642">
            <v>0</v>
          </cell>
          <cell r="P642">
            <v>44.910085054678007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</row>
        <row r="643">
          <cell r="A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44197</v>
          </cell>
          <cell r="O643">
            <v>0</v>
          </cell>
          <cell r="P643">
            <v>46.257594167679223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</row>
        <row r="644">
          <cell r="A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44562</v>
          </cell>
          <cell r="O644">
            <v>0</v>
          </cell>
          <cell r="P644">
            <v>47.645200486026731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</row>
        <row r="645">
          <cell r="A645">
            <v>0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44927</v>
          </cell>
          <cell r="O645">
            <v>0</v>
          </cell>
          <cell r="P645">
            <v>49.074524098825435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</row>
        <row r="646">
          <cell r="A646">
            <v>0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45292</v>
          </cell>
          <cell r="O646">
            <v>0</v>
          </cell>
          <cell r="P646">
            <v>50.546780072904006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</row>
        <row r="647">
          <cell r="A647">
            <v>0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</row>
        <row r="648">
          <cell r="A648">
            <v>179</v>
          </cell>
          <cell r="C648">
            <v>0</v>
          </cell>
          <cell r="D648" t="str">
            <v>MSN-PhaseII (1)</v>
          </cell>
          <cell r="E648" t="str">
            <v>Entertainment Partners Parking</v>
          </cell>
          <cell r="F648" t="str">
            <v>Contract</v>
          </cell>
          <cell r="G648" t="str">
            <v>400</v>
          </cell>
          <cell r="H648">
            <v>41685</v>
          </cell>
          <cell r="I648">
            <v>43876</v>
          </cell>
          <cell r="J648">
            <v>1</v>
          </cell>
          <cell r="K648">
            <v>0</v>
          </cell>
          <cell r="L648" t="e">
            <v>#VALUE!</v>
          </cell>
          <cell r="M648">
            <v>0</v>
          </cell>
          <cell r="N648">
            <v>42736</v>
          </cell>
          <cell r="O648">
            <v>1</v>
          </cell>
          <cell r="P648">
            <v>112500</v>
          </cell>
          <cell r="Q648">
            <v>112500</v>
          </cell>
          <cell r="R648" t="str">
            <v>None</v>
          </cell>
          <cell r="S648">
            <v>112496.8</v>
          </cell>
          <cell r="T648">
            <v>2.23</v>
          </cell>
          <cell r="U648">
            <v>50446.995515695067</v>
          </cell>
          <cell r="V648" t="str">
            <v>Market</v>
          </cell>
          <cell r="W648" t="str">
            <v>Parking MLA</v>
          </cell>
          <cell r="X648">
            <v>0</v>
          </cell>
        </row>
        <row r="649">
          <cell r="A649">
            <v>0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</row>
        <row r="650">
          <cell r="A650">
            <v>180</v>
          </cell>
          <cell r="C650">
            <v>0</v>
          </cell>
          <cell r="D650" t="str">
            <v>MSN-PhaseII (1)</v>
          </cell>
          <cell r="E650" t="str">
            <v>Entertainment Partners</v>
          </cell>
          <cell r="F650" t="str">
            <v>Contract</v>
          </cell>
          <cell r="G650" t="str">
            <v>400</v>
          </cell>
          <cell r="H650">
            <v>41685</v>
          </cell>
          <cell r="I650">
            <v>43876</v>
          </cell>
          <cell r="J650">
            <v>25672</v>
          </cell>
          <cell r="K650">
            <v>0</v>
          </cell>
          <cell r="L650" t="e">
            <v>#VALUE!</v>
          </cell>
          <cell r="M650">
            <v>0</v>
          </cell>
          <cell r="N650">
            <v>42736</v>
          </cell>
          <cell r="O650">
            <v>25672</v>
          </cell>
          <cell r="P650">
            <v>38.82891866625117</v>
          </cell>
          <cell r="Q650">
            <v>996816</v>
          </cell>
          <cell r="R650" t="str">
            <v>Et Ptnrs (400)</v>
          </cell>
          <cell r="S650">
            <v>42.43</v>
          </cell>
          <cell r="T650">
            <v>47.56</v>
          </cell>
          <cell r="U650">
            <v>0.89213624894869636</v>
          </cell>
          <cell r="V650" t="str">
            <v>Market</v>
          </cell>
          <cell r="W650" t="str">
            <v>Office MLA</v>
          </cell>
          <cell r="X650">
            <v>0</v>
          </cell>
        </row>
        <row r="651">
          <cell r="A651">
            <v>0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42767</v>
          </cell>
          <cell r="O651">
            <v>0</v>
          </cell>
          <cell r="P651">
            <v>39.411343097538172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</row>
        <row r="652">
          <cell r="A652">
            <v>0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42795</v>
          </cell>
          <cell r="O652">
            <v>0</v>
          </cell>
          <cell r="P652">
            <v>39.993767528825181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</row>
        <row r="653">
          <cell r="A653">
            <v>0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43132</v>
          </cell>
          <cell r="O653">
            <v>0</v>
          </cell>
          <cell r="P653">
            <v>40.593487067622313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</row>
        <row r="654">
          <cell r="A654">
            <v>0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43160</v>
          </cell>
          <cell r="O654">
            <v>0</v>
          </cell>
          <cell r="P654">
            <v>41.193674041757554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</row>
        <row r="655">
          <cell r="A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43497</v>
          </cell>
          <cell r="O655">
            <v>0</v>
          </cell>
          <cell r="P655">
            <v>41.81162355874104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</row>
        <row r="656">
          <cell r="A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43525</v>
          </cell>
          <cell r="O656">
            <v>0</v>
          </cell>
          <cell r="P656">
            <v>42.429573075724527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</row>
        <row r="657">
          <cell r="A657">
            <v>0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</row>
        <row r="658">
          <cell r="A658">
            <v>181</v>
          </cell>
          <cell r="C658">
            <v>0</v>
          </cell>
          <cell r="D658" t="str">
            <v>MSN-PhaseII (1)</v>
          </cell>
          <cell r="E658" t="str">
            <v>SPEC - Suite 450 Parking</v>
          </cell>
          <cell r="F658" t="str">
            <v>Contract</v>
          </cell>
          <cell r="G658" t="str">
            <v>450</v>
          </cell>
          <cell r="H658">
            <v>43009</v>
          </cell>
          <cell r="I658">
            <v>45565</v>
          </cell>
          <cell r="J658">
            <v>1</v>
          </cell>
          <cell r="K658">
            <v>0</v>
          </cell>
          <cell r="L658" t="str">
            <v> </v>
          </cell>
          <cell r="M658">
            <v>0</v>
          </cell>
          <cell r="N658">
            <v>43009</v>
          </cell>
          <cell r="O658">
            <v>1</v>
          </cell>
          <cell r="P658">
            <v>35700</v>
          </cell>
          <cell r="Q658">
            <v>0</v>
          </cell>
          <cell r="R658" t="str">
            <v>None</v>
          </cell>
          <cell r="S658">
            <v>35700</v>
          </cell>
          <cell r="T658">
            <v>2.5099999999999998</v>
          </cell>
          <cell r="U658">
            <v>14223.107569721116</v>
          </cell>
          <cell r="V658" t="str">
            <v>Market</v>
          </cell>
          <cell r="W658" t="str">
            <v>Parking MLA</v>
          </cell>
          <cell r="X658">
            <v>0</v>
          </cell>
        </row>
        <row r="659">
          <cell r="A659">
            <v>0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</row>
        <row r="660">
          <cell r="A660">
            <v>182</v>
          </cell>
          <cell r="C660">
            <v>0</v>
          </cell>
          <cell r="D660" t="str">
            <v>MSN-PhaseII (1)</v>
          </cell>
          <cell r="E660" t="str">
            <v>SPEC - Suite 450</v>
          </cell>
          <cell r="F660" t="str">
            <v>Contract</v>
          </cell>
          <cell r="G660" t="str">
            <v>450</v>
          </cell>
          <cell r="H660">
            <v>43009</v>
          </cell>
          <cell r="I660">
            <v>45565</v>
          </cell>
          <cell r="J660">
            <v>18601</v>
          </cell>
          <cell r="K660">
            <v>0</v>
          </cell>
          <cell r="L660" t="str">
            <v> </v>
          </cell>
          <cell r="M660">
            <v>0</v>
          </cell>
          <cell r="N660">
            <v>43009</v>
          </cell>
          <cell r="O660">
            <v>18601</v>
          </cell>
          <cell r="P660">
            <v>38.399870974678784</v>
          </cell>
          <cell r="Q660">
            <v>0</v>
          </cell>
          <cell r="R660" t="str">
            <v>Base Stop</v>
          </cell>
          <cell r="S660">
            <v>45.85</v>
          </cell>
          <cell r="T660">
            <v>53.53</v>
          </cell>
          <cell r="U660">
            <v>0.85652904913132821</v>
          </cell>
          <cell r="V660" t="str">
            <v>Market</v>
          </cell>
          <cell r="W660" t="str">
            <v>Office MLA</v>
          </cell>
          <cell r="X660">
            <v>0</v>
          </cell>
        </row>
        <row r="661">
          <cell r="A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43374</v>
          </cell>
          <cell r="O661">
            <v>0</v>
          </cell>
          <cell r="P661">
            <v>39.552067093167032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</row>
        <row r="662">
          <cell r="A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43739</v>
          </cell>
          <cell r="O662">
            <v>0</v>
          </cell>
          <cell r="P662">
            <v>40.738454921778398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</row>
        <row r="663">
          <cell r="A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44105</v>
          </cell>
          <cell r="O663">
            <v>0</v>
          </cell>
          <cell r="P663">
            <v>41.960969840331167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</row>
        <row r="664">
          <cell r="A664">
            <v>0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44470</v>
          </cell>
          <cell r="O664">
            <v>0</v>
          </cell>
          <cell r="P664">
            <v>43.21961184882533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</row>
        <row r="665">
          <cell r="A665">
            <v>0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44835</v>
          </cell>
          <cell r="O665">
            <v>0</v>
          </cell>
          <cell r="P665">
            <v>44.516316327079188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</row>
        <row r="666">
          <cell r="A666">
            <v>0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45200</v>
          </cell>
          <cell r="O666">
            <v>0</v>
          </cell>
          <cell r="P666">
            <v>45.851728401698836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</row>
        <row r="667">
          <cell r="A667">
            <v>0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</row>
        <row r="668">
          <cell r="A668">
            <v>183</v>
          </cell>
          <cell r="C668">
            <v>0</v>
          </cell>
          <cell r="D668" t="str">
            <v>MSN-PhaseII (1)</v>
          </cell>
          <cell r="E668" t="str">
            <v>Insomniac Games Parking</v>
          </cell>
          <cell r="F668" t="str">
            <v>Contract</v>
          </cell>
          <cell r="G668" t="str">
            <v>550</v>
          </cell>
          <cell r="H668">
            <v>40179</v>
          </cell>
          <cell r="I668">
            <v>43799</v>
          </cell>
          <cell r="J668">
            <v>1</v>
          </cell>
          <cell r="K668">
            <v>0</v>
          </cell>
          <cell r="L668" t="e">
            <v>#VALUE!</v>
          </cell>
          <cell r="M668">
            <v>0</v>
          </cell>
          <cell r="N668">
            <v>42736</v>
          </cell>
          <cell r="O668">
            <v>1</v>
          </cell>
          <cell r="P668">
            <v>112500</v>
          </cell>
          <cell r="Q668">
            <v>112500</v>
          </cell>
          <cell r="R668" t="str">
            <v>None</v>
          </cell>
          <cell r="S668">
            <v>112500</v>
          </cell>
          <cell r="T668">
            <v>2.1</v>
          </cell>
          <cell r="U668">
            <v>53571.428571428572</v>
          </cell>
          <cell r="V668" t="str">
            <v>Market</v>
          </cell>
          <cell r="W668" t="str">
            <v>Parking MLA</v>
          </cell>
          <cell r="X668">
            <v>0</v>
          </cell>
        </row>
        <row r="669">
          <cell r="A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</row>
        <row r="670">
          <cell r="A670">
            <v>184</v>
          </cell>
          <cell r="C670">
            <v>0</v>
          </cell>
          <cell r="D670" t="str">
            <v>MSN-PhaseII (1)</v>
          </cell>
          <cell r="E670" t="str">
            <v>Insomniac Games</v>
          </cell>
          <cell r="F670" t="str">
            <v>Contract</v>
          </cell>
          <cell r="G670" t="str">
            <v>550</v>
          </cell>
          <cell r="H670">
            <v>40148</v>
          </cell>
          <cell r="I670">
            <v>43799</v>
          </cell>
          <cell r="J670">
            <v>41510</v>
          </cell>
          <cell r="K670">
            <v>0</v>
          </cell>
          <cell r="L670" t="e">
            <v>#VALUE!</v>
          </cell>
          <cell r="M670">
            <v>0</v>
          </cell>
          <cell r="N670">
            <v>42736</v>
          </cell>
          <cell r="O670">
            <v>41510</v>
          </cell>
          <cell r="P670">
            <v>40.102144061671886</v>
          </cell>
          <cell r="Q670">
            <v>1664640</v>
          </cell>
          <cell r="R670" t="str">
            <v>IG (550)</v>
          </cell>
          <cell r="S670">
            <v>42.54</v>
          </cell>
          <cell r="T670">
            <v>44.87</v>
          </cell>
          <cell r="U670">
            <v>0.94807220860262986</v>
          </cell>
          <cell r="V670" t="str">
            <v>Market</v>
          </cell>
          <cell r="W670" t="str">
            <v>Office MLA</v>
          </cell>
          <cell r="X670">
            <v>0</v>
          </cell>
        </row>
        <row r="671">
          <cell r="A671">
            <v>0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43070</v>
          </cell>
          <cell r="O671">
            <v>0</v>
          </cell>
          <cell r="P671">
            <v>41.30474584437485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</row>
        <row r="672">
          <cell r="A672">
            <v>0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43435</v>
          </cell>
          <cell r="O672">
            <v>0</v>
          </cell>
          <cell r="P672">
            <v>42.544350758853291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</row>
        <row r="673">
          <cell r="A673">
            <v>0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</row>
        <row r="674">
          <cell r="A674">
            <v>185</v>
          </cell>
          <cell r="C674">
            <v>0</v>
          </cell>
          <cell r="D674" t="str">
            <v>MSN-PhaseII (1)</v>
          </cell>
          <cell r="E674" t="str">
            <v>Spec Storage</v>
          </cell>
          <cell r="F674" t="str">
            <v>Contract</v>
          </cell>
          <cell r="G674" t="str">
            <v>P100/130</v>
          </cell>
          <cell r="H674">
            <v>42826</v>
          </cell>
          <cell r="I674">
            <v>45382</v>
          </cell>
          <cell r="J674">
            <v>700</v>
          </cell>
          <cell r="K674">
            <v>0</v>
          </cell>
          <cell r="L674" t="str">
            <v> </v>
          </cell>
          <cell r="M674">
            <v>0</v>
          </cell>
          <cell r="N674">
            <v>42826</v>
          </cell>
          <cell r="O674">
            <v>700</v>
          </cell>
          <cell r="P674">
            <v>15</v>
          </cell>
          <cell r="Q674">
            <v>0</v>
          </cell>
          <cell r="R674" t="str">
            <v>None</v>
          </cell>
          <cell r="S674">
            <v>15</v>
          </cell>
          <cell r="T674">
            <v>19</v>
          </cell>
          <cell r="U674">
            <v>0.78947368421052633</v>
          </cell>
          <cell r="V674" t="str">
            <v>Market</v>
          </cell>
          <cell r="W674" t="str">
            <v>Storage</v>
          </cell>
          <cell r="X674">
            <v>0</v>
          </cell>
        </row>
        <row r="675">
          <cell r="A675">
            <v>0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</row>
        <row r="676">
          <cell r="A676">
            <v>186</v>
          </cell>
          <cell r="C676">
            <v>0</v>
          </cell>
          <cell r="D676" t="str">
            <v>MSN-PhaseII (1)</v>
          </cell>
          <cell r="E676" t="str">
            <v>Insomniac Games</v>
          </cell>
          <cell r="F676" t="str">
            <v>Contract</v>
          </cell>
          <cell r="G676" t="str">
            <v>P120</v>
          </cell>
          <cell r="H676">
            <v>42248</v>
          </cell>
          <cell r="I676">
            <v>43799</v>
          </cell>
          <cell r="J676">
            <v>560</v>
          </cell>
          <cell r="K676">
            <v>0</v>
          </cell>
          <cell r="L676" t="e">
            <v>#VALUE!</v>
          </cell>
          <cell r="M676">
            <v>0</v>
          </cell>
          <cell r="N676">
            <v>42736</v>
          </cell>
          <cell r="O676">
            <v>560</v>
          </cell>
          <cell r="P676">
            <v>17.314285714285713</v>
          </cell>
          <cell r="Q676">
            <v>9696</v>
          </cell>
          <cell r="R676" t="str">
            <v>None</v>
          </cell>
          <cell r="S676">
            <v>18.899999999999999</v>
          </cell>
          <cell r="T676">
            <v>16.39</v>
          </cell>
          <cell r="U676">
            <v>1.1531421598535692</v>
          </cell>
          <cell r="V676" t="str">
            <v>Market</v>
          </cell>
          <cell r="W676" t="str">
            <v>Storage</v>
          </cell>
          <cell r="X676">
            <v>0</v>
          </cell>
        </row>
        <row r="677">
          <cell r="A677">
            <v>0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42979</v>
          </cell>
          <cell r="O677">
            <v>0</v>
          </cell>
          <cell r="P677">
            <v>17.807142857142857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</row>
        <row r="678">
          <cell r="A678">
            <v>0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43344</v>
          </cell>
          <cell r="O678">
            <v>0</v>
          </cell>
          <cell r="P678">
            <v>18.342857142857142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</row>
        <row r="679">
          <cell r="A679">
            <v>0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43709</v>
          </cell>
          <cell r="O679">
            <v>0</v>
          </cell>
          <cell r="P679">
            <v>18.899999999999999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</row>
        <row r="680">
          <cell r="A680">
            <v>0</v>
          </cell>
          <cell r="C680">
            <v>0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</row>
        <row r="681">
          <cell r="A681">
            <v>187</v>
          </cell>
          <cell r="C681">
            <v>0</v>
          </cell>
          <cell r="D681" t="str">
            <v>MSN-PhaseII (1)</v>
          </cell>
          <cell r="E681" t="str">
            <v>Technicolor Storage</v>
          </cell>
          <cell r="F681" t="str">
            <v>Contract</v>
          </cell>
          <cell r="G681" t="str">
            <v>P200</v>
          </cell>
          <cell r="H681">
            <v>42005</v>
          </cell>
          <cell r="I681">
            <v>43131</v>
          </cell>
          <cell r="J681">
            <v>1200</v>
          </cell>
          <cell r="K681">
            <v>0</v>
          </cell>
          <cell r="L681" t="e">
            <v>#VALUE!</v>
          </cell>
          <cell r="M681">
            <v>0</v>
          </cell>
          <cell r="N681">
            <v>42736</v>
          </cell>
          <cell r="O681">
            <v>1200</v>
          </cell>
          <cell r="P681">
            <v>17.18</v>
          </cell>
          <cell r="Q681">
            <v>20616</v>
          </cell>
          <cell r="R681" t="str">
            <v>None</v>
          </cell>
          <cell r="S681">
            <v>17.18</v>
          </cell>
          <cell r="T681">
            <v>15.91</v>
          </cell>
          <cell r="U681">
            <v>1.0798240100565681</v>
          </cell>
          <cell r="V681" t="str">
            <v>Market</v>
          </cell>
          <cell r="W681" t="str">
            <v>Storage</v>
          </cell>
          <cell r="X681">
            <v>0</v>
          </cell>
        </row>
        <row r="682">
          <cell r="A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</row>
        <row r="683">
          <cell r="A683">
            <v>188</v>
          </cell>
          <cell r="C683">
            <v>0</v>
          </cell>
          <cell r="D683" t="str">
            <v>MSN-PhaseIII (1)</v>
          </cell>
          <cell r="E683" t="str">
            <v>Macrovision</v>
          </cell>
          <cell r="F683" t="str">
            <v>Contract</v>
          </cell>
          <cell r="G683" t="str">
            <v>100</v>
          </cell>
          <cell r="H683">
            <v>39995</v>
          </cell>
          <cell r="I683">
            <v>43646</v>
          </cell>
          <cell r="J683">
            <v>9292</v>
          </cell>
          <cell r="K683">
            <v>0</v>
          </cell>
          <cell r="L683" t="e">
            <v>#VALUE!</v>
          </cell>
          <cell r="M683">
            <v>0</v>
          </cell>
          <cell r="N683">
            <v>42736</v>
          </cell>
          <cell r="O683">
            <v>9292</v>
          </cell>
          <cell r="P683">
            <v>51.321566939302627</v>
          </cell>
          <cell r="Q683">
            <v>476880</v>
          </cell>
          <cell r="R683" t="str">
            <v>Macrovision 100</v>
          </cell>
          <cell r="S683">
            <v>55.51</v>
          </cell>
          <cell r="T683">
            <v>44.87</v>
          </cell>
          <cell r="U683">
            <v>1.2371294851794072</v>
          </cell>
          <cell r="V683" t="str">
            <v>Market</v>
          </cell>
          <cell r="W683" t="str">
            <v>Office MLA</v>
          </cell>
          <cell r="X683">
            <v>0</v>
          </cell>
        </row>
        <row r="684">
          <cell r="A684">
            <v>0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42917</v>
          </cell>
          <cell r="O684">
            <v>0</v>
          </cell>
          <cell r="P684">
            <v>53.373654756780027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</row>
        <row r="685">
          <cell r="A685">
            <v>0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43282</v>
          </cell>
          <cell r="O685">
            <v>0</v>
          </cell>
          <cell r="P685">
            <v>55.509685751183817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</row>
        <row r="686">
          <cell r="A686">
            <v>0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</row>
        <row r="687">
          <cell r="A687">
            <v>189</v>
          </cell>
          <cell r="C687">
            <v>0</v>
          </cell>
          <cell r="D687" t="str">
            <v>MSN-PhaseIII (1)</v>
          </cell>
          <cell r="E687" t="str">
            <v>Rovi</v>
          </cell>
          <cell r="F687" t="str">
            <v>Contract</v>
          </cell>
          <cell r="G687" t="str">
            <v>150</v>
          </cell>
          <cell r="H687">
            <v>39995</v>
          </cell>
          <cell r="I687">
            <v>43646</v>
          </cell>
          <cell r="J687">
            <v>18742</v>
          </cell>
          <cell r="K687">
            <v>0</v>
          </cell>
          <cell r="L687" t="e">
            <v>#VALUE!</v>
          </cell>
          <cell r="M687">
            <v>0</v>
          </cell>
          <cell r="N687">
            <v>42736</v>
          </cell>
          <cell r="O687">
            <v>18742</v>
          </cell>
          <cell r="P687">
            <v>51.321097001387258</v>
          </cell>
          <cell r="Q687">
            <v>961860</v>
          </cell>
          <cell r="R687" t="str">
            <v>Macrovision 150</v>
          </cell>
          <cell r="S687">
            <v>55.51</v>
          </cell>
          <cell r="T687">
            <v>44.87</v>
          </cell>
          <cell r="U687">
            <v>1.2371294851794072</v>
          </cell>
          <cell r="V687" t="str">
            <v>Market</v>
          </cell>
          <cell r="W687" t="str">
            <v>Office MLA</v>
          </cell>
          <cell r="X687">
            <v>0</v>
          </cell>
        </row>
        <row r="688">
          <cell r="A688">
            <v>0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42917</v>
          </cell>
          <cell r="O688">
            <v>0</v>
          </cell>
          <cell r="P688">
            <v>53.374453099989331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</row>
        <row r="689">
          <cell r="A689">
            <v>0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43282</v>
          </cell>
          <cell r="O689">
            <v>0</v>
          </cell>
          <cell r="P689">
            <v>55.509123892860956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</row>
        <row r="690">
          <cell r="A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</row>
        <row r="691">
          <cell r="A691">
            <v>190</v>
          </cell>
          <cell r="C691">
            <v>0</v>
          </cell>
          <cell r="D691" t="str">
            <v>MSN-PhaseIII (1)</v>
          </cell>
          <cell r="E691" t="str">
            <v>Rovi</v>
          </cell>
          <cell r="F691" t="str">
            <v>Contract</v>
          </cell>
          <cell r="G691" t="str">
            <v>200</v>
          </cell>
          <cell r="H691">
            <v>39995</v>
          </cell>
          <cell r="I691">
            <v>43646</v>
          </cell>
          <cell r="J691">
            <v>33698</v>
          </cell>
          <cell r="K691">
            <v>0</v>
          </cell>
          <cell r="L691" t="e">
            <v>#VALUE!</v>
          </cell>
          <cell r="M691">
            <v>0</v>
          </cell>
          <cell r="N691">
            <v>42736</v>
          </cell>
          <cell r="O691">
            <v>33698</v>
          </cell>
          <cell r="P691">
            <v>51.321384058401094</v>
          </cell>
          <cell r="Q691">
            <v>1729428</v>
          </cell>
          <cell r="R691" t="str">
            <v>Macrovision 200</v>
          </cell>
          <cell r="S691">
            <v>55.51</v>
          </cell>
          <cell r="T691">
            <v>44.87</v>
          </cell>
          <cell r="U691">
            <v>1.2371294851794072</v>
          </cell>
          <cell r="V691" t="str">
            <v>Market</v>
          </cell>
          <cell r="W691" t="str">
            <v>Office MLA</v>
          </cell>
          <cell r="X691">
            <v>0</v>
          </cell>
        </row>
        <row r="692">
          <cell r="A692">
            <v>0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42917</v>
          </cell>
          <cell r="O692">
            <v>0</v>
          </cell>
          <cell r="P692">
            <v>53.37396878153006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</row>
        <row r="693">
          <cell r="A693">
            <v>0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43282</v>
          </cell>
          <cell r="O693">
            <v>0</v>
          </cell>
          <cell r="P693">
            <v>55.509169683660751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</row>
        <row r="694">
          <cell r="A694">
            <v>0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</row>
        <row r="695">
          <cell r="A695">
            <v>191</v>
          </cell>
          <cell r="C695">
            <v>0</v>
          </cell>
          <cell r="D695" t="str">
            <v>MSN-PhaseIII (1)</v>
          </cell>
          <cell r="E695" t="str">
            <v>Technicolor</v>
          </cell>
          <cell r="F695" t="str">
            <v>Contract</v>
          </cell>
          <cell r="G695" t="str">
            <v>300</v>
          </cell>
          <cell r="H695">
            <v>37043</v>
          </cell>
          <cell r="I695">
            <v>42855</v>
          </cell>
          <cell r="J695">
            <v>33698</v>
          </cell>
          <cell r="K695">
            <v>0</v>
          </cell>
          <cell r="L695" t="e">
            <v>#VALUE!</v>
          </cell>
          <cell r="M695">
            <v>0</v>
          </cell>
          <cell r="N695">
            <v>42736</v>
          </cell>
          <cell r="O695">
            <v>33698</v>
          </cell>
          <cell r="P695">
            <v>40.649296694165827</v>
          </cell>
          <cell r="Q695">
            <v>1369800</v>
          </cell>
          <cell r="R695" t="str">
            <v>TECH 300</v>
          </cell>
          <cell r="S695">
            <v>40.65</v>
          </cell>
          <cell r="T695">
            <v>39.94</v>
          </cell>
          <cell r="U695">
            <v>1.0177766649974962</v>
          </cell>
          <cell r="V695" t="str">
            <v>Market</v>
          </cell>
          <cell r="W695" t="str">
            <v>Office MLA</v>
          </cell>
          <cell r="X695">
            <v>0</v>
          </cell>
        </row>
        <row r="696">
          <cell r="A696">
            <v>0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</row>
        <row r="697">
          <cell r="A697">
            <v>192</v>
          </cell>
          <cell r="C697">
            <v>0</v>
          </cell>
          <cell r="D697" t="str">
            <v>MSN-PhaseIII (1)</v>
          </cell>
          <cell r="E697" t="str">
            <v>Absolute Detail</v>
          </cell>
          <cell r="F697" t="str">
            <v>Contract</v>
          </cell>
          <cell r="G697" t="str">
            <v>PKG3</v>
          </cell>
          <cell r="H697">
            <v>42370</v>
          </cell>
          <cell r="I697">
            <v>53327</v>
          </cell>
          <cell r="J697">
            <v>185</v>
          </cell>
          <cell r="K697">
            <v>0</v>
          </cell>
          <cell r="L697" t="e">
            <v>#VALUE!</v>
          </cell>
          <cell r="M697">
            <v>0</v>
          </cell>
          <cell r="N697">
            <v>42736</v>
          </cell>
          <cell r="O697">
            <v>185</v>
          </cell>
          <cell r="P697">
            <v>45.405405405405403</v>
          </cell>
          <cell r="Q697">
            <v>8400</v>
          </cell>
          <cell r="R697" t="str">
            <v>None</v>
          </cell>
          <cell r="S697">
            <v>0</v>
          </cell>
          <cell r="T697" t="str">
            <v>Expires after Report Term</v>
          </cell>
          <cell r="U697">
            <v>0</v>
          </cell>
          <cell r="V697" t="str">
            <v>Market</v>
          </cell>
          <cell r="W697" t="str">
            <v>Office MLA</v>
          </cell>
          <cell r="X697">
            <v>0</v>
          </cell>
        </row>
        <row r="698">
          <cell r="A698">
            <v>0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 t="str">
            <v>Rent continues after Report Term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</row>
        <row r="699">
          <cell r="A699">
            <v>0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</row>
        <row r="700">
          <cell r="A700">
            <v>193</v>
          </cell>
          <cell r="C700">
            <v>0</v>
          </cell>
          <cell r="D700" t="str">
            <v>MSN-PhaseIV (1)</v>
          </cell>
          <cell r="E700" t="str">
            <v>Yahoo</v>
          </cell>
          <cell r="F700" t="str">
            <v>Contract</v>
          </cell>
          <cell r="G700" t="str">
            <v>100</v>
          </cell>
          <cell r="H700">
            <v>42522</v>
          </cell>
          <cell r="I700">
            <v>43982</v>
          </cell>
          <cell r="J700">
            <v>35889</v>
          </cell>
          <cell r="K700">
            <v>0</v>
          </cell>
          <cell r="L700" t="e">
            <v>#VALUE!</v>
          </cell>
          <cell r="M700">
            <v>0</v>
          </cell>
          <cell r="N700">
            <v>42736</v>
          </cell>
          <cell r="O700">
            <v>35889</v>
          </cell>
          <cell r="P700">
            <v>41.399983281785502</v>
          </cell>
          <cell r="Q700">
            <v>1485804</v>
          </cell>
          <cell r="R700" t="str">
            <v>Base Stop</v>
          </cell>
          <cell r="S700">
            <v>45.24</v>
          </cell>
          <cell r="T700">
            <v>47.56</v>
          </cell>
          <cell r="U700">
            <v>0.95121951219512191</v>
          </cell>
          <cell r="V700" t="str">
            <v>Vacate</v>
          </cell>
          <cell r="W700" t="str">
            <v>Office MLA</v>
          </cell>
          <cell r="X700">
            <v>0</v>
          </cell>
        </row>
        <row r="701">
          <cell r="A701">
            <v>0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42887</v>
          </cell>
          <cell r="O701">
            <v>0</v>
          </cell>
          <cell r="P701">
            <v>42.600016718214498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</row>
        <row r="702">
          <cell r="A702">
            <v>0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43252</v>
          </cell>
          <cell r="O702">
            <v>0</v>
          </cell>
          <cell r="P702">
            <v>43.920086934715371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</row>
        <row r="703">
          <cell r="A703">
            <v>0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43617</v>
          </cell>
          <cell r="O703">
            <v>0</v>
          </cell>
          <cell r="P703">
            <v>45.240157151216252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</row>
        <row r="704">
          <cell r="A704">
            <v>0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</row>
        <row r="705">
          <cell r="A705">
            <v>194</v>
          </cell>
          <cell r="C705">
            <v>0</v>
          </cell>
          <cell r="D705" t="str">
            <v>MSN-PhaseIV (1)</v>
          </cell>
          <cell r="E705" t="str">
            <v>Yahoo</v>
          </cell>
          <cell r="F705" t="str">
            <v>Contract</v>
          </cell>
          <cell r="G705" t="str">
            <v>200</v>
          </cell>
          <cell r="H705">
            <v>42522</v>
          </cell>
          <cell r="I705">
            <v>43982</v>
          </cell>
          <cell r="J705">
            <v>39220</v>
          </cell>
          <cell r="K705">
            <v>0</v>
          </cell>
          <cell r="L705" t="e">
            <v>#VALUE!</v>
          </cell>
          <cell r="M705">
            <v>0</v>
          </cell>
          <cell r="N705">
            <v>42736</v>
          </cell>
          <cell r="O705">
            <v>39220</v>
          </cell>
          <cell r="P705">
            <v>41.4</v>
          </cell>
          <cell r="Q705">
            <v>1623708</v>
          </cell>
          <cell r="R705" t="str">
            <v>Base Stop</v>
          </cell>
          <cell r="S705">
            <v>45.24</v>
          </cell>
          <cell r="T705">
            <v>47.56</v>
          </cell>
          <cell r="U705">
            <v>0.95121951219512191</v>
          </cell>
          <cell r="V705" t="str">
            <v>Vacate</v>
          </cell>
          <cell r="W705" t="str">
            <v>Office MLA</v>
          </cell>
          <cell r="X705">
            <v>0</v>
          </cell>
        </row>
        <row r="706">
          <cell r="A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42887</v>
          </cell>
          <cell r="O706">
            <v>0</v>
          </cell>
          <cell r="P706">
            <v>42.6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</row>
        <row r="707">
          <cell r="A707">
            <v>0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43252</v>
          </cell>
          <cell r="O707">
            <v>0</v>
          </cell>
          <cell r="P707">
            <v>43.91993880673126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</row>
        <row r="708">
          <cell r="A708">
            <v>0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43617</v>
          </cell>
          <cell r="O708">
            <v>0</v>
          </cell>
          <cell r="P708">
            <v>45.239877613462518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</row>
        <row r="709">
          <cell r="A709">
            <v>0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</row>
        <row r="710">
          <cell r="A710">
            <v>195</v>
          </cell>
          <cell r="C710">
            <v>0</v>
          </cell>
          <cell r="D710" t="str">
            <v>MSN-PhaseIV (1)</v>
          </cell>
          <cell r="E710" t="str">
            <v>Yahoo</v>
          </cell>
          <cell r="F710" t="str">
            <v>Contract</v>
          </cell>
          <cell r="G710" t="str">
            <v>300</v>
          </cell>
          <cell r="H710">
            <v>42522</v>
          </cell>
          <cell r="I710">
            <v>43982</v>
          </cell>
          <cell r="J710">
            <v>24891</v>
          </cell>
          <cell r="K710">
            <v>0</v>
          </cell>
          <cell r="L710" t="e">
            <v>#VALUE!</v>
          </cell>
          <cell r="M710">
            <v>0</v>
          </cell>
          <cell r="N710">
            <v>42736</v>
          </cell>
          <cell r="O710">
            <v>24891</v>
          </cell>
          <cell r="P710">
            <v>41.400024105098225</v>
          </cell>
          <cell r="Q710">
            <v>1030488</v>
          </cell>
          <cell r="R710" t="str">
            <v>Base Stop</v>
          </cell>
          <cell r="S710">
            <v>45.24</v>
          </cell>
          <cell r="T710">
            <v>47.56</v>
          </cell>
          <cell r="U710">
            <v>0.95121951219512191</v>
          </cell>
          <cell r="V710" t="str">
            <v>Vacate</v>
          </cell>
          <cell r="W710" t="str">
            <v>Office MLA</v>
          </cell>
          <cell r="X710">
            <v>0</v>
          </cell>
        </row>
        <row r="711">
          <cell r="A711">
            <v>0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42887</v>
          </cell>
          <cell r="O711">
            <v>0</v>
          </cell>
          <cell r="P711">
            <v>42.599975894901775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</row>
        <row r="712">
          <cell r="A712">
            <v>0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43252</v>
          </cell>
          <cell r="O712">
            <v>0</v>
          </cell>
          <cell r="P712">
            <v>43.919971073882124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</row>
        <row r="713">
          <cell r="A713">
            <v>0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43617</v>
          </cell>
          <cell r="O713">
            <v>0</v>
          </cell>
          <cell r="P713">
            <v>45.23996625286248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</row>
        <row r="714">
          <cell r="A714">
            <v>0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</row>
        <row r="715">
          <cell r="A715">
            <v>196</v>
          </cell>
          <cell r="C715">
            <v>0</v>
          </cell>
          <cell r="D715" t="str">
            <v>MSN-PhaseIV (1)</v>
          </cell>
          <cell r="E715" t="str">
            <v>Spec Suite 350</v>
          </cell>
          <cell r="F715" t="str">
            <v>Speculative</v>
          </cell>
          <cell r="G715" t="str">
            <v>350</v>
          </cell>
          <cell r="H715">
            <v>42826</v>
          </cell>
          <cell r="I715">
            <v>45382</v>
          </cell>
          <cell r="J715">
            <v>14398</v>
          </cell>
          <cell r="K715">
            <v>0</v>
          </cell>
          <cell r="L715" t="str">
            <v> </v>
          </cell>
          <cell r="M715">
            <v>0</v>
          </cell>
          <cell r="N715">
            <v>42826</v>
          </cell>
          <cell r="O715">
            <v>14398</v>
          </cell>
          <cell r="P715">
            <v>39.936380052785111</v>
          </cell>
          <cell r="Q715">
            <v>0</v>
          </cell>
          <cell r="R715" t="str">
            <v>Base Stop</v>
          </cell>
          <cell r="S715">
            <v>47.69</v>
          </cell>
          <cell r="T715">
            <v>53.53</v>
          </cell>
          <cell r="U715">
            <v>0.8909022977769474</v>
          </cell>
          <cell r="V715" t="str">
            <v>Market</v>
          </cell>
          <cell r="W715" t="str">
            <v>Office MLA</v>
          </cell>
          <cell r="X715">
            <v>0</v>
          </cell>
        </row>
        <row r="716">
          <cell r="A716">
            <v>0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43191</v>
          </cell>
          <cell r="O716">
            <v>0</v>
          </cell>
          <cell r="P716">
            <v>41.134046395332682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</row>
        <row r="717">
          <cell r="A717">
            <v>0</v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43556</v>
          </cell>
          <cell r="O717">
            <v>0</v>
          </cell>
          <cell r="P717">
            <v>42.368384497846925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</row>
        <row r="718">
          <cell r="A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43922</v>
          </cell>
          <cell r="O718">
            <v>0</v>
          </cell>
          <cell r="P718">
            <v>43.63939436032782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</row>
        <row r="719">
          <cell r="A719">
            <v>0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44287</v>
          </cell>
          <cell r="O719">
            <v>0</v>
          </cell>
          <cell r="P719">
            <v>44.94790943186554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</row>
        <row r="720">
          <cell r="A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44652</v>
          </cell>
          <cell r="O720">
            <v>0</v>
          </cell>
          <cell r="P720">
            <v>46.296430059730518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</row>
        <row r="721">
          <cell r="A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45017</v>
          </cell>
          <cell r="O721">
            <v>0</v>
          </cell>
          <cell r="P721">
            <v>47.685789693012921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</row>
        <row r="722">
          <cell r="A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</row>
        <row r="723">
          <cell r="A723">
            <v>197</v>
          </cell>
          <cell r="C723">
            <v>0</v>
          </cell>
          <cell r="D723" t="str">
            <v>MSN-PhaseIV (1)</v>
          </cell>
          <cell r="E723" t="str">
            <v>Hasbro</v>
          </cell>
          <cell r="F723" t="str">
            <v>Contract</v>
          </cell>
          <cell r="G723" t="str">
            <v>400</v>
          </cell>
          <cell r="H723">
            <v>42644</v>
          </cell>
          <cell r="I723">
            <v>46418</v>
          </cell>
          <cell r="J723">
            <v>39334</v>
          </cell>
          <cell r="K723">
            <v>0</v>
          </cell>
          <cell r="L723" t="e">
            <v>#VALUE!</v>
          </cell>
          <cell r="M723">
            <v>0</v>
          </cell>
          <cell r="N723">
            <v>42736</v>
          </cell>
          <cell r="O723">
            <v>39334</v>
          </cell>
          <cell r="P723">
            <v>39.000152539787464</v>
          </cell>
          <cell r="Q723">
            <v>1534032</v>
          </cell>
          <cell r="R723" t="str">
            <v>Base Stop</v>
          </cell>
          <cell r="S723">
            <v>52.41</v>
          </cell>
          <cell r="T723">
            <v>58.5</v>
          </cell>
          <cell r="U723">
            <v>0.89589743589743587</v>
          </cell>
          <cell r="V723" t="str">
            <v>Market</v>
          </cell>
          <cell r="W723" t="str">
            <v>Office MLA</v>
          </cell>
          <cell r="X723">
            <v>0</v>
          </cell>
        </row>
        <row r="724">
          <cell r="A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43009</v>
          </cell>
          <cell r="O724">
            <v>0</v>
          </cell>
          <cell r="P724">
            <v>40.170132709615089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</row>
        <row r="725">
          <cell r="A725">
            <v>0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43374</v>
          </cell>
          <cell r="O725">
            <v>0</v>
          </cell>
          <cell r="P725">
            <v>41.37489195098388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</row>
        <row r="726">
          <cell r="A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43739</v>
          </cell>
          <cell r="O726">
            <v>0</v>
          </cell>
          <cell r="P726">
            <v>42.616260741343368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</row>
        <row r="727">
          <cell r="A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44105</v>
          </cell>
          <cell r="O727">
            <v>0</v>
          </cell>
          <cell r="P727">
            <v>43.894849239843396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</row>
        <row r="728">
          <cell r="A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44470</v>
          </cell>
          <cell r="O728">
            <v>0</v>
          </cell>
          <cell r="P728">
            <v>45.211572685208722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</row>
        <row r="729">
          <cell r="A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44835</v>
          </cell>
          <cell r="O729">
            <v>0</v>
          </cell>
          <cell r="P729">
            <v>46.567956475313977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</row>
        <row r="730">
          <cell r="A730">
            <v>0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45200</v>
          </cell>
          <cell r="O730">
            <v>0</v>
          </cell>
          <cell r="P730">
            <v>47.965220928458841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</row>
        <row r="731">
          <cell r="A731">
            <v>0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45566</v>
          </cell>
          <cell r="O731">
            <v>0</v>
          </cell>
          <cell r="P731">
            <v>49.403976203793157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</row>
        <row r="732">
          <cell r="A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45931</v>
          </cell>
          <cell r="O732">
            <v>0</v>
          </cell>
          <cell r="P732">
            <v>50.886357858341384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</row>
        <row r="733">
          <cell r="A733">
            <v>0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46296</v>
          </cell>
          <cell r="O733">
            <v>0</v>
          </cell>
          <cell r="P733">
            <v>52.412976051253366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</row>
        <row r="734">
          <cell r="A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</row>
        <row r="735">
          <cell r="A735">
            <v>198</v>
          </cell>
          <cell r="C735">
            <v>0</v>
          </cell>
          <cell r="D735" t="str">
            <v>MSN-PhaseIV (1)</v>
          </cell>
          <cell r="E735" t="str">
            <v>Hasbro</v>
          </cell>
          <cell r="F735" t="str">
            <v>Contract</v>
          </cell>
          <cell r="G735" t="str">
            <v>500</v>
          </cell>
          <cell r="H735">
            <v>42644</v>
          </cell>
          <cell r="I735">
            <v>46418</v>
          </cell>
          <cell r="J735">
            <v>38729</v>
          </cell>
          <cell r="K735">
            <v>0</v>
          </cell>
          <cell r="L735" t="e">
            <v>#VALUE!</v>
          </cell>
          <cell r="M735">
            <v>0</v>
          </cell>
          <cell r="N735">
            <v>42736</v>
          </cell>
          <cell r="O735">
            <v>38729</v>
          </cell>
          <cell r="P735">
            <v>38.999922538666112</v>
          </cell>
          <cell r="Q735">
            <v>1510428</v>
          </cell>
          <cell r="R735" t="str">
            <v>Base Stop</v>
          </cell>
          <cell r="S735">
            <v>52.41</v>
          </cell>
          <cell r="T735">
            <v>58.5</v>
          </cell>
          <cell r="U735">
            <v>0.89589743589743587</v>
          </cell>
          <cell r="V735" t="str">
            <v>Market</v>
          </cell>
          <cell r="W735" t="str">
            <v>Office MLA</v>
          </cell>
          <cell r="X735">
            <v>0</v>
          </cell>
        </row>
        <row r="736">
          <cell r="A736">
            <v>0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43009</v>
          </cell>
          <cell r="O736">
            <v>0</v>
          </cell>
          <cell r="P736">
            <v>40.169898525652613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</row>
        <row r="737">
          <cell r="A737">
            <v>0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43374</v>
          </cell>
          <cell r="O737">
            <v>0</v>
          </cell>
          <cell r="P737">
            <v>41.375196880890286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</row>
        <row r="738">
          <cell r="A738">
            <v>0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43739</v>
          </cell>
          <cell r="O738">
            <v>0</v>
          </cell>
          <cell r="P738">
            <v>42.616127449714682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</row>
        <row r="739">
          <cell r="A739">
            <v>0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44105</v>
          </cell>
          <cell r="O739">
            <v>0</v>
          </cell>
          <cell r="P739">
            <v>43.894859149474556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</row>
        <row r="740">
          <cell r="A740">
            <v>0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44470</v>
          </cell>
          <cell r="O740">
            <v>0</v>
          </cell>
          <cell r="P740">
            <v>45.211701825505436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</row>
        <row r="741">
          <cell r="A741">
            <v>0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44835</v>
          </cell>
          <cell r="O741">
            <v>0</v>
          </cell>
          <cell r="P741">
            <v>46.567894859149476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</row>
        <row r="742">
          <cell r="A742">
            <v>0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45200</v>
          </cell>
          <cell r="O742">
            <v>0</v>
          </cell>
          <cell r="P742">
            <v>47.964987477084357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</row>
        <row r="743">
          <cell r="A743">
            <v>0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45566</v>
          </cell>
          <cell r="O743">
            <v>0</v>
          </cell>
          <cell r="P743">
            <v>49.404219060652224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</row>
        <row r="744">
          <cell r="A744">
            <v>0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45931</v>
          </cell>
          <cell r="O744">
            <v>0</v>
          </cell>
          <cell r="P744">
            <v>50.886209300524158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</row>
        <row r="745">
          <cell r="A745">
            <v>0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46296</v>
          </cell>
          <cell r="O745">
            <v>0</v>
          </cell>
          <cell r="P745">
            <v>52.412817268713368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</row>
        <row r="746">
          <cell r="A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</row>
        <row r="747">
          <cell r="A747">
            <v>199</v>
          </cell>
          <cell r="C747">
            <v>0</v>
          </cell>
          <cell r="D747" t="str">
            <v>MSN-PhaseIV (1)</v>
          </cell>
          <cell r="E747" t="str">
            <v>Yahoo! Storage</v>
          </cell>
          <cell r="F747" t="str">
            <v>Contract</v>
          </cell>
          <cell r="G747" t="str">
            <v>P100</v>
          </cell>
          <cell r="H747">
            <v>42156</v>
          </cell>
          <cell r="I747">
            <v>43982</v>
          </cell>
          <cell r="J747">
            <v>5400</v>
          </cell>
          <cell r="K747">
            <v>0</v>
          </cell>
          <cell r="L747" t="e">
            <v>#VALUE!</v>
          </cell>
          <cell r="M747">
            <v>0</v>
          </cell>
          <cell r="N747">
            <v>42736</v>
          </cell>
          <cell r="O747">
            <v>5400</v>
          </cell>
          <cell r="P747">
            <v>14.92</v>
          </cell>
          <cell r="Q747">
            <v>80568</v>
          </cell>
          <cell r="R747" t="str">
            <v>None</v>
          </cell>
          <cell r="S747">
            <v>15.83</v>
          </cell>
          <cell r="T747">
            <v>20.260000000000002</v>
          </cell>
          <cell r="U747">
            <v>0.78134254689042437</v>
          </cell>
          <cell r="V747" t="str">
            <v>Vacate</v>
          </cell>
          <cell r="W747" t="str">
            <v>Storage</v>
          </cell>
          <cell r="X747">
            <v>0</v>
          </cell>
        </row>
        <row r="748">
          <cell r="A748">
            <v>0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43040</v>
          </cell>
          <cell r="O748">
            <v>0</v>
          </cell>
          <cell r="P748">
            <v>15.117777777777778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</row>
        <row r="749">
          <cell r="A749">
            <v>0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43070</v>
          </cell>
          <cell r="O749">
            <v>0</v>
          </cell>
          <cell r="P749">
            <v>15.217777777777778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</row>
        <row r="750">
          <cell r="A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43405</v>
          </cell>
          <cell r="O750">
            <v>0</v>
          </cell>
          <cell r="P750">
            <v>15.42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</row>
        <row r="751">
          <cell r="A751">
            <v>0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43435</v>
          </cell>
          <cell r="O751">
            <v>0</v>
          </cell>
          <cell r="P751">
            <v>15.522222222222222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</row>
        <row r="752">
          <cell r="A752">
            <v>0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43770</v>
          </cell>
          <cell r="O752">
            <v>0</v>
          </cell>
          <cell r="P752">
            <v>15.728888888888889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</row>
        <row r="753">
          <cell r="A753">
            <v>0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43800</v>
          </cell>
          <cell r="O753">
            <v>0</v>
          </cell>
          <cell r="P753">
            <v>15.833333333333334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</row>
        <row r="754">
          <cell r="A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</row>
        <row r="755">
          <cell r="A755">
            <v>200</v>
          </cell>
          <cell r="C755">
            <v>0</v>
          </cell>
          <cell r="D755" t="str">
            <v>MSN-PhaseIV (1)</v>
          </cell>
          <cell r="E755" t="str">
            <v>Hasbro Storage</v>
          </cell>
          <cell r="F755" t="str">
            <v>Contract</v>
          </cell>
          <cell r="G755" t="str">
            <v>P150</v>
          </cell>
          <cell r="H755">
            <v>42644</v>
          </cell>
          <cell r="I755">
            <v>46418</v>
          </cell>
          <cell r="J755">
            <v>1937</v>
          </cell>
          <cell r="K755">
            <v>0</v>
          </cell>
          <cell r="L755" t="e">
            <v>#VALUE!</v>
          </cell>
          <cell r="M755">
            <v>0</v>
          </cell>
          <cell r="N755">
            <v>42736</v>
          </cell>
          <cell r="O755">
            <v>1937</v>
          </cell>
          <cell r="P755">
            <v>14.998451213216313</v>
          </cell>
          <cell r="Q755">
            <v>29052</v>
          </cell>
          <cell r="R755" t="str">
            <v>None</v>
          </cell>
          <cell r="S755">
            <v>20.16</v>
          </cell>
          <cell r="T755">
            <v>24.92</v>
          </cell>
          <cell r="U755">
            <v>0.8089887640449438</v>
          </cell>
          <cell r="V755" t="str">
            <v>Market</v>
          </cell>
          <cell r="W755" t="str">
            <v>Storage</v>
          </cell>
          <cell r="X755">
            <v>0</v>
          </cell>
        </row>
        <row r="756">
          <cell r="A756">
            <v>0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43009</v>
          </cell>
          <cell r="O756">
            <v>0</v>
          </cell>
          <cell r="P756">
            <v>15.450696954052658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</row>
        <row r="757">
          <cell r="A757">
            <v>0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43374</v>
          </cell>
          <cell r="O757">
            <v>0</v>
          </cell>
          <cell r="P757">
            <v>15.915332989158493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</row>
        <row r="758">
          <cell r="A758">
            <v>0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43739</v>
          </cell>
          <cell r="O758">
            <v>0</v>
          </cell>
          <cell r="P758">
            <v>16.392359318533813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</row>
        <row r="759">
          <cell r="A759">
            <v>0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44105</v>
          </cell>
          <cell r="O759">
            <v>0</v>
          </cell>
          <cell r="P759">
            <v>16.881775942178628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</row>
        <row r="760">
          <cell r="A760">
            <v>0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44470</v>
          </cell>
          <cell r="O760">
            <v>0</v>
          </cell>
          <cell r="P760">
            <v>17.389778007227672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</row>
        <row r="761">
          <cell r="A761">
            <v>0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44835</v>
          </cell>
          <cell r="O761">
            <v>0</v>
          </cell>
          <cell r="P761">
            <v>17.910170366546204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</row>
        <row r="762">
          <cell r="A762">
            <v>0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45200</v>
          </cell>
          <cell r="O762">
            <v>0</v>
          </cell>
          <cell r="P762">
            <v>18.449148167268973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</row>
        <row r="763">
          <cell r="A763">
            <v>0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45566</v>
          </cell>
          <cell r="O763">
            <v>0</v>
          </cell>
          <cell r="P763">
            <v>19.000516262261229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</row>
        <row r="764">
          <cell r="A764">
            <v>0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45931</v>
          </cell>
          <cell r="O764">
            <v>0</v>
          </cell>
          <cell r="P764">
            <v>19.570469798657719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</row>
        <row r="765">
          <cell r="A765">
            <v>0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46296</v>
          </cell>
          <cell r="O765">
            <v>0</v>
          </cell>
          <cell r="P765">
            <v>20.159008776458442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</row>
        <row r="766">
          <cell r="A766">
            <v>0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</row>
        <row r="767">
          <cell r="A767">
            <v>201</v>
          </cell>
          <cell r="C767">
            <v>0</v>
          </cell>
          <cell r="D767" t="str">
            <v>MSN-PhaseV (1)</v>
          </cell>
          <cell r="E767" t="str">
            <v>Disney (Projected)</v>
          </cell>
          <cell r="F767" t="str">
            <v>Speculative</v>
          </cell>
          <cell r="G767" t="str">
            <v>100</v>
          </cell>
          <cell r="H767">
            <v>42614</v>
          </cell>
          <cell r="I767">
            <v>44347</v>
          </cell>
          <cell r="J767">
            <v>21633</v>
          </cell>
          <cell r="K767">
            <v>0</v>
          </cell>
          <cell r="L767" t="e">
            <v>#VALUE!</v>
          </cell>
          <cell r="M767">
            <v>0</v>
          </cell>
          <cell r="N767">
            <v>42736</v>
          </cell>
          <cell r="O767">
            <v>21633</v>
          </cell>
          <cell r="P767">
            <v>39.600055470808485</v>
          </cell>
          <cell r="Q767">
            <v>856668</v>
          </cell>
          <cell r="R767" t="str">
            <v>BY Stop</v>
          </cell>
          <cell r="S767">
            <v>44.57</v>
          </cell>
          <cell r="T767">
            <v>48.99</v>
          </cell>
          <cell r="U767">
            <v>0.90977750561339044</v>
          </cell>
          <cell r="V767" t="str">
            <v>Market</v>
          </cell>
          <cell r="W767" t="str">
            <v>Office MLA (1st&amp;2nd)</v>
          </cell>
          <cell r="X767">
            <v>0</v>
          </cell>
        </row>
        <row r="768">
          <cell r="A768">
            <v>0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42887</v>
          </cell>
          <cell r="O768">
            <v>0</v>
          </cell>
          <cell r="P768">
            <v>40.788240188600746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</row>
        <row r="769">
          <cell r="A769">
            <v>0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43252</v>
          </cell>
          <cell r="O769">
            <v>0</v>
          </cell>
          <cell r="P769">
            <v>42.011371515739839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</row>
        <row r="770">
          <cell r="A770">
            <v>0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43617</v>
          </cell>
          <cell r="O770">
            <v>0</v>
          </cell>
          <cell r="P770">
            <v>43.272222992650121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</row>
        <row r="771">
          <cell r="A771">
            <v>0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43983</v>
          </cell>
          <cell r="O771">
            <v>0</v>
          </cell>
          <cell r="P771">
            <v>44.570239911246709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</row>
        <row r="772">
          <cell r="A772">
            <v>0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</row>
        <row r="773">
          <cell r="A773">
            <v>202</v>
          </cell>
          <cell r="C773">
            <v>0</v>
          </cell>
          <cell r="D773" t="str">
            <v>MSN-PhaseV (1)</v>
          </cell>
          <cell r="E773" t="str">
            <v>Spec 200</v>
          </cell>
          <cell r="F773" t="str">
            <v>Speculative</v>
          </cell>
          <cell r="G773" t="str">
            <v>200</v>
          </cell>
          <cell r="H773">
            <v>42826</v>
          </cell>
          <cell r="I773">
            <v>44651</v>
          </cell>
          <cell r="J773">
            <v>36422</v>
          </cell>
          <cell r="K773">
            <v>0</v>
          </cell>
          <cell r="L773" t="str">
            <v> </v>
          </cell>
          <cell r="M773">
            <v>0</v>
          </cell>
          <cell r="N773">
            <v>42826</v>
          </cell>
          <cell r="O773">
            <v>36422</v>
          </cell>
          <cell r="P773">
            <v>39.935862939981327</v>
          </cell>
          <cell r="Q773">
            <v>0</v>
          </cell>
          <cell r="R773" t="str">
            <v>BY Stop</v>
          </cell>
          <cell r="S773">
            <v>44.95</v>
          </cell>
          <cell r="T773">
            <v>50.46</v>
          </cell>
          <cell r="U773">
            <v>0.8908045977011495</v>
          </cell>
          <cell r="V773" t="str">
            <v>Market</v>
          </cell>
          <cell r="W773" t="str">
            <v>Office MLA (1st&amp;2nd)</v>
          </cell>
          <cell r="X773">
            <v>0</v>
          </cell>
        </row>
        <row r="774">
          <cell r="A774">
            <v>0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43191</v>
          </cell>
          <cell r="O774">
            <v>0</v>
          </cell>
          <cell r="P774">
            <v>41.134149689747957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</row>
        <row r="775">
          <cell r="A775">
            <v>0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43556</v>
          </cell>
          <cell r="O775">
            <v>0</v>
          </cell>
          <cell r="P775">
            <v>42.368019328976992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</row>
        <row r="776">
          <cell r="A776">
            <v>0</v>
          </cell>
          <cell r="C776">
            <v>0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43922</v>
          </cell>
          <cell r="O776">
            <v>0</v>
          </cell>
          <cell r="P776">
            <v>43.63911921366207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</row>
        <row r="777">
          <cell r="A777">
            <v>0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44287</v>
          </cell>
          <cell r="O777">
            <v>0</v>
          </cell>
          <cell r="P777">
            <v>44.948437757399375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</row>
        <row r="778">
          <cell r="A778">
            <v>0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</row>
        <row r="779">
          <cell r="A779">
            <v>203</v>
          </cell>
          <cell r="C779">
            <v>0</v>
          </cell>
          <cell r="D779" t="str">
            <v>MSN-PhaseV (1)</v>
          </cell>
          <cell r="E779" t="str">
            <v>Disney (Projected)</v>
          </cell>
          <cell r="F779" t="str">
            <v>Speculative</v>
          </cell>
          <cell r="G779" t="str">
            <v>300</v>
          </cell>
          <cell r="H779">
            <v>42614</v>
          </cell>
          <cell r="I779">
            <v>44347</v>
          </cell>
          <cell r="J779">
            <v>35934</v>
          </cell>
          <cell r="K779">
            <v>0</v>
          </cell>
          <cell r="L779" t="e">
            <v>#VALUE!</v>
          </cell>
          <cell r="M779">
            <v>0</v>
          </cell>
          <cell r="N779">
            <v>42736</v>
          </cell>
          <cell r="O779">
            <v>35934</v>
          </cell>
          <cell r="P779">
            <v>39.599933210886626</v>
          </cell>
          <cell r="Q779">
            <v>1422984</v>
          </cell>
          <cell r="R779" t="str">
            <v>BY Stop</v>
          </cell>
          <cell r="S779">
            <v>44.57</v>
          </cell>
          <cell r="T779">
            <v>52.05</v>
          </cell>
          <cell r="U779">
            <v>0.85629202689721429</v>
          </cell>
          <cell r="V779" t="str">
            <v>Market</v>
          </cell>
          <cell r="W779" t="str">
            <v>Office MLA (3rd-5th)</v>
          </cell>
          <cell r="X779">
            <v>0</v>
          </cell>
        </row>
        <row r="780">
          <cell r="A780">
            <v>0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42887</v>
          </cell>
          <cell r="O780">
            <v>0</v>
          </cell>
          <cell r="P780">
            <v>40.788111537819333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</row>
        <row r="781">
          <cell r="A781">
            <v>0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43252</v>
          </cell>
          <cell r="O781">
            <v>0</v>
          </cell>
          <cell r="P781">
            <v>42.011688094840544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</row>
        <row r="782">
          <cell r="A782">
            <v>0</v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43617</v>
          </cell>
          <cell r="O782">
            <v>0</v>
          </cell>
          <cell r="P782">
            <v>43.271998664217733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</row>
        <row r="783">
          <cell r="A783">
            <v>0</v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43983</v>
          </cell>
          <cell r="O783">
            <v>0</v>
          </cell>
          <cell r="P783">
            <v>44.570045082651525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</row>
        <row r="784">
          <cell r="A784">
            <v>0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</row>
        <row r="785">
          <cell r="A785">
            <v>204</v>
          </cell>
          <cell r="C785">
            <v>0</v>
          </cell>
          <cell r="D785" t="str">
            <v>MSN-PhaseV (1)</v>
          </cell>
          <cell r="E785" t="str">
            <v>Disney</v>
          </cell>
          <cell r="F785" t="str">
            <v>Contract</v>
          </cell>
          <cell r="G785" t="str">
            <v>400</v>
          </cell>
          <cell r="H785">
            <v>42522</v>
          </cell>
          <cell r="I785">
            <v>44347</v>
          </cell>
          <cell r="J785">
            <v>35868</v>
          </cell>
          <cell r="K785">
            <v>0</v>
          </cell>
          <cell r="L785" t="e">
            <v>#VALUE!</v>
          </cell>
          <cell r="M785">
            <v>0</v>
          </cell>
          <cell r="N785">
            <v>42736</v>
          </cell>
          <cell r="O785">
            <v>35868</v>
          </cell>
          <cell r="P785">
            <v>39.59986617597859</v>
          </cell>
          <cell r="Q785">
            <v>1420368</v>
          </cell>
          <cell r="R785" t="str">
            <v>BY Stop</v>
          </cell>
          <cell r="S785">
            <v>44.57</v>
          </cell>
          <cell r="T785">
            <v>52.05</v>
          </cell>
          <cell r="U785">
            <v>0.85629202689721429</v>
          </cell>
          <cell r="V785" t="str">
            <v>Market</v>
          </cell>
          <cell r="W785" t="str">
            <v>Office MLA (3rd-5th)</v>
          </cell>
          <cell r="X785">
            <v>0</v>
          </cell>
        </row>
        <row r="786">
          <cell r="A786">
            <v>0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42887</v>
          </cell>
          <cell r="O786">
            <v>0</v>
          </cell>
          <cell r="P786">
            <v>40.788223486115761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</row>
        <row r="787">
          <cell r="A787">
            <v>0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43252</v>
          </cell>
          <cell r="O787">
            <v>0</v>
          </cell>
          <cell r="P787">
            <v>42.011709601873534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</row>
        <row r="788">
          <cell r="A788">
            <v>0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43617</v>
          </cell>
          <cell r="O788">
            <v>0</v>
          </cell>
          <cell r="P788">
            <v>43.271997323519571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</row>
        <row r="789">
          <cell r="A789">
            <v>0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43983</v>
          </cell>
          <cell r="O789">
            <v>0</v>
          </cell>
          <cell r="P789">
            <v>44.570090331214452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</row>
        <row r="790">
          <cell r="A790">
            <v>0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</row>
        <row r="791">
          <cell r="A791">
            <v>205</v>
          </cell>
          <cell r="C791">
            <v>0</v>
          </cell>
          <cell r="D791" t="str">
            <v>MSN-PhaseV (1)</v>
          </cell>
          <cell r="E791" t="str">
            <v>Disney TI</v>
          </cell>
          <cell r="F791" t="str">
            <v>Contract</v>
          </cell>
          <cell r="G791" t="str">
            <v>500</v>
          </cell>
          <cell r="H791">
            <v>42614</v>
          </cell>
          <cell r="I791">
            <v>42978</v>
          </cell>
          <cell r="J791">
            <v>1</v>
          </cell>
          <cell r="K791">
            <v>0</v>
          </cell>
          <cell r="L791" t="e">
            <v>#VALUE!</v>
          </cell>
          <cell r="M791">
            <v>0</v>
          </cell>
          <cell r="N791">
            <v>42736</v>
          </cell>
          <cell r="O791">
            <v>1</v>
          </cell>
          <cell r="P791">
            <v>0</v>
          </cell>
          <cell r="Q791">
            <v>0</v>
          </cell>
          <cell r="R791" t="str">
            <v>None</v>
          </cell>
          <cell r="S791">
            <v>0</v>
          </cell>
          <cell r="T791">
            <v>42.43</v>
          </cell>
          <cell r="U791">
            <v>0</v>
          </cell>
          <cell r="V791" t="str">
            <v>Reabsorb</v>
          </cell>
          <cell r="W791" t="str">
            <v>Office MLA (3rd-5th)</v>
          </cell>
          <cell r="X791" t="str">
            <v>TI of $30 PSF for 128,236 SF</v>
          </cell>
        </row>
        <row r="792">
          <cell r="A792">
            <v>0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</row>
        <row r="793">
          <cell r="A793">
            <v>206</v>
          </cell>
          <cell r="C793">
            <v>0</v>
          </cell>
          <cell r="D793" t="str">
            <v>MSN-PhaseV (1)</v>
          </cell>
          <cell r="E793" t="str">
            <v>Disney</v>
          </cell>
          <cell r="F793" t="str">
            <v>Contract</v>
          </cell>
          <cell r="G793" t="str">
            <v>500</v>
          </cell>
          <cell r="H793">
            <v>42522</v>
          </cell>
          <cell r="I793">
            <v>44347</v>
          </cell>
          <cell r="J793">
            <v>34801</v>
          </cell>
          <cell r="K793">
            <v>0</v>
          </cell>
          <cell r="L793" t="e">
            <v>#VALUE!</v>
          </cell>
          <cell r="M793">
            <v>0</v>
          </cell>
          <cell r="N793">
            <v>42736</v>
          </cell>
          <cell r="O793">
            <v>34801</v>
          </cell>
          <cell r="P793">
            <v>39.599896554696706</v>
          </cell>
          <cell r="Q793">
            <v>1378116</v>
          </cell>
          <cell r="R793" t="str">
            <v>BY Stop</v>
          </cell>
          <cell r="S793">
            <v>44.57</v>
          </cell>
          <cell r="T793">
            <v>52.05</v>
          </cell>
          <cell r="U793">
            <v>0.85629202689721429</v>
          </cell>
          <cell r="V793" t="str">
            <v>Market</v>
          </cell>
          <cell r="W793" t="str">
            <v>Office MLA (3rd-5th)</v>
          </cell>
          <cell r="X793">
            <v>0</v>
          </cell>
        </row>
        <row r="794">
          <cell r="A794">
            <v>0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42887</v>
          </cell>
          <cell r="O794">
            <v>0</v>
          </cell>
          <cell r="P794">
            <v>40.788138271888741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</row>
        <row r="795">
          <cell r="A795">
            <v>0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43252</v>
          </cell>
          <cell r="O795">
            <v>0</v>
          </cell>
          <cell r="P795">
            <v>42.011551392201376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</row>
        <row r="796">
          <cell r="A796">
            <v>0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43617</v>
          </cell>
          <cell r="O796">
            <v>0</v>
          </cell>
          <cell r="P796">
            <v>43.271860004022869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</row>
        <row r="797">
          <cell r="A797">
            <v>0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43983</v>
          </cell>
          <cell r="O797">
            <v>0</v>
          </cell>
          <cell r="P797">
            <v>44.57044337806385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</row>
        <row r="798">
          <cell r="A798">
            <v>0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</row>
        <row r="799">
          <cell r="A799">
            <v>207</v>
          </cell>
          <cell r="C799">
            <v>0</v>
          </cell>
          <cell r="D799" t="str">
            <v>MSN-PhaseV (1)</v>
          </cell>
          <cell r="E799" t="str">
            <v>MSN Cafe Service Provider</v>
          </cell>
          <cell r="F799" t="str">
            <v>Contract</v>
          </cell>
          <cell r="G799" t="str">
            <v>B001</v>
          </cell>
          <cell r="H799">
            <v>42370</v>
          </cell>
          <cell r="I799">
            <v>53327</v>
          </cell>
          <cell r="J799">
            <v>2189</v>
          </cell>
          <cell r="K799">
            <v>0</v>
          </cell>
          <cell r="L799" t="e">
            <v>#VALUE!</v>
          </cell>
          <cell r="M799">
            <v>0</v>
          </cell>
          <cell r="N799">
            <v>42736</v>
          </cell>
          <cell r="O799">
            <v>2189</v>
          </cell>
          <cell r="P799">
            <v>14.625856555504797</v>
          </cell>
          <cell r="Q799">
            <v>32016</v>
          </cell>
          <cell r="R799" t="str">
            <v>Cafe</v>
          </cell>
          <cell r="S799">
            <v>0</v>
          </cell>
          <cell r="T799" t="str">
            <v>Expires after Report Term</v>
          </cell>
          <cell r="U799">
            <v>0</v>
          </cell>
          <cell r="V799" t="str">
            <v>Market</v>
          </cell>
          <cell r="W799" t="str">
            <v>Commissary (cafe)</v>
          </cell>
          <cell r="X799">
            <v>0</v>
          </cell>
        </row>
        <row r="800">
          <cell r="A800">
            <v>0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43101</v>
          </cell>
          <cell r="O800">
            <v>0</v>
          </cell>
          <cell r="P800">
            <v>14.921882137962539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</row>
        <row r="801">
          <cell r="A801">
            <v>0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43466</v>
          </cell>
          <cell r="O801">
            <v>0</v>
          </cell>
          <cell r="P801">
            <v>15.217907720420284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</row>
        <row r="802">
          <cell r="A802">
            <v>0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43831</v>
          </cell>
          <cell r="O802">
            <v>0</v>
          </cell>
          <cell r="P802">
            <v>15.524897213339424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0</v>
          </cell>
        </row>
        <row r="803">
          <cell r="A803">
            <v>0</v>
          </cell>
          <cell r="C803">
            <v>0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44197</v>
          </cell>
          <cell r="O803">
            <v>0</v>
          </cell>
          <cell r="P803">
            <v>15.831886706258565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</row>
        <row r="804">
          <cell r="A804">
            <v>0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44562</v>
          </cell>
          <cell r="O804">
            <v>0</v>
          </cell>
          <cell r="P804">
            <v>16.149840109639104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</row>
        <row r="805">
          <cell r="A805">
            <v>0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44927</v>
          </cell>
          <cell r="O805">
            <v>0</v>
          </cell>
          <cell r="P805">
            <v>16.473275468250343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</row>
        <row r="806">
          <cell r="A806">
            <v>0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45292</v>
          </cell>
          <cell r="O806">
            <v>0</v>
          </cell>
          <cell r="P806">
            <v>16.802192782092281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</row>
        <row r="807">
          <cell r="A807">
            <v>0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45658</v>
          </cell>
          <cell r="O807">
            <v>0</v>
          </cell>
          <cell r="P807">
            <v>17.136592051164914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</row>
        <row r="808">
          <cell r="A808">
            <v>0</v>
          </cell>
          <cell r="C808">
            <v>0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46023</v>
          </cell>
          <cell r="O808">
            <v>0</v>
          </cell>
          <cell r="P808">
            <v>17.481955230698951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</row>
        <row r="809">
          <cell r="A809">
            <v>0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 t="str">
            <v>Rent continues after Report Term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</row>
        <row r="810">
          <cell r="A810">
            <v>0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</row>
        <row r="811">
          <cell r="A811">
            <v>208</v>
          </cell>
          <cell r="C811">
            <v>0</v>
          </cell>
          <cell r="D811" t="str">
            <v>MSN-PhaseV (1)</v>
          </cell>
          <cell r="E811" t="str">
            <v>Commissary Space</v>
          </cell>
          <cell r="F811" t="str">
            <v>Contract</v>
          </cell>
          <cell r="G811" t="str">
            <v>CAFE</v>
          </cell>
          <cell r="H811">
            <v>42370</v>
          </cell>
          <cell r="I811">
            <v>47848</v>
          </cell>
          <cell r="J811">
            <v>11141</v>
          </cell>
          <cell r="K811">
            <v>0</v>
          </cell>
          <cell r="L811" t="e">
            <v>#VALUE!</v>
          </cell>
          <cell r="M811">
            <v>0</v>
          </cell>
          <cell r="N811">
            <v>42736</v>
          </cell>
          <cell r="O811">
            <v>11141</v>
          </cell>
          <cell r="P811">
            <v>23.697334171079795</v>
          </cell>
          <cell r="Q811">
            <v>264012</v>
          </cell>
          <cell r="R811" t="str">
            <v>None</v>
          </cell>
          <cell r="S811">
            <v>0</v>
          </cell>
          <cell r="T811" t="str">
            <v>Expires after Report Term</v>
          </cell>
          <cell r="U811">
            <v>0</v>
          </cell>
          <cell r="V811" t="str">
            <v>Market</v>
          </cell>
          <cell r="W811" t="str">
            <v>Commissary</v>
          </cell>
          <cell r="X811">
            <v>0</v>
          </cell>
        </row>
        <row r="812">
          <cell r="A812">
            <v>0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43101</v>
          </cell>
          <cell r="O812">
            <v>0</v>
          </cell>
          <cell r="P812">
            <v>24.171259312449511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</row>
        <row r="813">
          <cell r="A813">
            <v>0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43466</v>
          </cell>
          <cell r="O813">
            <v>0</v>
          </cell>
          <cell r="P813">
            <v>24.654878377165424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</row>
        <row r="814">
          <cell r="A814">
            <v>0</v>
          </cell>
          <cell r="C814">
            <v>0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43831</v>
          </cell>
          <cell r="O814">
            <v>0</v>
          </cell>
          <cell r="P814">
            <v>25.14819136522754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</row>
        <row r="815">
          <cell r="A815">
            <v>0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44197</v>
          </cell>
          <cell r="O815">
            <v>0</v>
          </cell>
          <cell r="P815">
            <v>25.651198276635849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</row>
        <row r="816">
          <cell r="A816">
            <v>0</v>
          </cell>
          <cell r="C816">
            <v>0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44562</v>
          </cell>
          <cell r="O816">
            <v>0</v>
          </cell>
          <cell r="P816">
            <v>26.163899111390361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</row>
        <row r="817">
          <cell r="A817">
            <v>0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44927</v>
          </cell>
          <cell r="O817">
            <v>0</v>
          </cell>
          <cell r="P817">
            <v>26.687370972085091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</row>
        <row r="818">
          <cell r="A818">
            <v>0</v>
          </cell>
          <cell r="C818">
            <v>0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45292</v>
          </cell>
          <cell r="O818">
            <v>0</v>
          </cell>
          <cell r="P818">
            <v>27.22053675612602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</row>
        <row r="819">
          <cell r="A819">
            <v>0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45658</v>
          </cell>
          <cell r="O819">
            <v>0</v>
          </cell>
          <cell r="P819">
            <v>27.765550668701195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</row>
        <row r="820">
          <cell r="A820">
            <v>0</v>
          </cell>
          <cell r="C820">
            <v>0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46023</v>
          </cell>
          <cell r="O820">
            <v>0</v>
          </cell>
          <cell r="P820">
            <v>28.320258504622565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</row>
        <row r="821">
          <cell r="A821">
            <v>0</v>
          </cell>
          <cell r="C821">
            <v>0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 t="str">
            <v>Rent continues after Report Term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</row>
        <row r="822">
          <cell r="A822">
            <v>0</v>
          </cell>
          <cell r="C822">
            <v>0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</row>
        <row r="823">
          <cell r="A823">
            <v>209</v>
          </cell>
          <cell r="C823">
            <v>0</v>
          </cell>
          <cell r="D823" t="str">
            <v>MSN-PhaseV (1)</v>
          </cell>
          <cell r="E823" t="str">
            <v>Disney Storage</v>
          </cell>
          <cell r="F823" t="str">
            <v>Contract</v>
          </cell>
          <cell r="G823" t="str">
            <v>P100</v>
          </cell>
          <cell r="H823">
            <v>42522</v>
          </cell>
          <cell r="I823">
            <v>44347</v>
          </cell>
          <cell r="J823">
            <v>2936</v>
          </cell>
          <cell r="K823">
            <v>0</v>
          </cell>
          <cell r="L823" t="e">
            <v>#VALUE!</v>
          </cell>
          <cell r="M823">
            <v>0</v>
          </cell>
          <cell r="N823">
            <v>42736</v>
          </cell>
          <cell r="O823">
            <v>2936</v>
          </cell>
          <cell r="P823">
            <v>1.2506811989100817</v>
          </cell>
          <cell r="Q823">
            <v>3672</v>
          </cell>
          <cell r="R823" t="str">
            <v>None</v>
          </cell>
          <cell r="S823">
            <v>1.41</v>
          </cell>
          <cell r="T823">
            <v>17.39</v>
          </cell>
          <cell r="U823">
            <v>8.1081081081081072E-2</v>
          </cell>
          <cell r="V823" t="str">
            <v>Market</v>
          </cell>
          <cell r="W823" t="str">
            <v>Storage</v>
          </cell>
          <cell r="X823">
            <v>0</v>
          </cell>
        </row>
        <row r="824">
          <cell r="A824">
            <v>0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42887</v>
          </cell>
          <cell r="O824">
            <v>0</v>
          </cell>
          <cell r="P824">
            <v>1.2874659400544959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</row>
        <row r="825">
          <cell r="A825">
            <v>0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43252</v>
          </cell>
          <cell r="O825">
            <v>0</v>
          </cell>
          <cell r="P825">
            <v>1.3242506811989101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</row>
        <row r="826">
          <cell r="A826">
            <v>0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43617</v>
          </cell>
          <cell r="O826">
            <v>0</v>
          </cell>
          <cell r="P826">
            <v>1.3651226158038148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</row>
        <row r="827">
          <cell r="A827">
            <v>0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43983</v>
          </cell>
          <cell r="O827">
            <v>0</v>
          </cell>
          <cell r="P827">
            <v>1.4100817438692097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</row>
        <row r="828">
          <cell r="A828">
            <v>0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</row>
        <row r="829">
          <cell r="A829">
            <v>210</v>
          </cell>
          <cell r="C829">
            <v>0</v>
          </cell>
          <cell r="D829" t="str">
            <v>MSN-PhaseV (1)</v>
          </cell>
          <cell r="E829" t="str">
            <v>Spec Storage</v>
          </cell>
          <cell r="F829" t="str">
            <v>Speculative</v>
          </cell>
          <cell r="G829" t="str">
            <v>P100-1</v>
          </cell>
          <cell r="H829">
            <v>42917</v>
          </cell>
          <cell r="I829">
            <v>44742</v>
          </cell>
          <cell r="J829">
            <v>2821</v>
          </cell>
          <cell r="K829">
            <v>0</v>
          </cell>
          <cell r="L829" t="str">
            <v> </v>
          </cell>
          <cell r="M829">
            <v>0</v>
          </cell>
          <cell r="N829">
            <v>42917</v>
          </cell>
          <cell r="O829">
            <v>2821</v>
          </cell>
          <cell r="P829">
            <v>15.449840482098546</v>
          </cell>
          <cell r="Q829">
            <v>0</v>
          </cell>
          <cell r="R829" t="str">
            <v>None</v>
          </cell>
          <cell r="S829">
            <v>15.45</v>
          </cell>
          <cell r="T829">
            <v>17.91</v>
          </cell>
          <cell r="U829">
            <v>0.86264656616415403</v>
          </cell>
          <cell r="V829" t="str">
            <v>Market</v>
          </cell>
          <cell r="W829" t="str">
            <v>Storage</v>
          </cell>
          <cell r="X829">
            <v>0</v>
          </cell>
        </row>
        <row r="830">
          <cell r="A830">
            <v>0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</row>
        <row r="831">
          <cell r="A831">
            <v>211</v>
          </cell>
          <cell r="C831">
            <v>0</v>
          </cell>
          <cell r="D831" t="str">
            <v>MSN-PhaseV (1)</v>
          </cell>
          <cell r="E831" t="str">
            <v>Music Express License</v>
          </cell>
          <cell r="F831" t="str">
            <v>Contract</v>
          </cell>
          <cell r="G831" t="str">
            <v>PKG1</v>
          </cell>
          <cell r="H831">
            <v>42370</v>
          </cell>
          <cell r="I831">
            <v>53327</v>
          </cell>
          <cell r="J831">
            <v>1</v>
          </cell>
          <cell r="K831">
            <v>0</v>
          </cell>
          <cell r="L831" t="e">
            <v>#VALUE!</v>
          </cell>
          <cell r="M831">
            <v>0</v>
          </cell>
          <cell r="N831">
            <v>42736</v>
          </cell>
          <cell r="O831">
            <v>1</v>
          </cell>
          <cell r="P831">
            <v>41400</v>
          </cell>
          <cell r="Q831">
            <v>41400</v>
          </cell>
          <cell r="R831" t="str">
            <v>None</v>
          </cell>
          <cell r="S831">
            <v>0</v>
          </cell>
          <cell r="T831" t="str">
            <v>Expires after Report Term</v>
          </cell>
          <cell r="U831">
            <v>0</v>
          </cell>
          <cell r="V831" t="str">
            <v>Reabsorb</v>
          </cell>
          <cell r="W831" t="str">
            <v>Storage</v>
          </cell>
          <cell r="X831" t="str">
            <v>_x000D_ License agreement for car service</v>
          </cell>
        </row>
        <row r="832">
          <cell r="A832">
            <v>0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 t="str">
            <v>Rent continues after Report Term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</row>
        <row r="833">
          <cell r="A833">
            <v>0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</row>
        <row r="834">
          <cell r="A834">
            <v>212</v>
          </cell>
          <cell r="C834">
            <v>0</v>
          </cell>
          <cell r="D834" t="str">
            <v>TOWERI (1)</v>
          </cell>
          <cell r="E834" t="str">
            <v>Admaxim</v>
          </cell>
          <cell r="F834" t="str">
            <v>Contract</v>
          </cell>
          <cell r="G834" t="str">
            <v>0940</v>
          </cell>
          <cell r="H834">
            <v>41456</v>
          </cell>
          <cell r="I834">
            <v>43404</v>
          </cell>
          <cell r="J834">
            <v>3579</v>
          </cell>
          <cell r="K834">
            <v>0</v>
          </cell>
          <cell r="L834" t="e">
            <v>#VALUE!</v>
          </cell>
          <cell r="M834">
            <v>0</v>
          </cell>
          <cell r="N834">
            <v>42736</v>
          </cell>
          <cell r="O834">
            <v>3579</v>
          </cell>
          <cell r="P834">
            <v>37.800502933780386</v>
          </cell>
          <cell r="Q834">
            <v>135288</v>
          </cell>
          <cell r="R834" t="str">
            <v>Admax 2013 95%</v>
          </cell>
          <cell r="S834">
            <v>39</v>
          </cell>
          <cell r="T834">
            <v>57.96</v>
          </cell>
          <cell r="U834">
            <v>0.67287784679089024</v>
          </cell>
          <cell r="V834" t="str">
            <v>Market</v>
          </cell>
          <cell r="W834" t="str">
            <v>$4.60 FSG Office (Flrs 8-11)</v>
          </cell>
          <cell r="X834">
            <v>0</v>
          </cell>
        </row>
        <row r="835">
          <cell r="A835">
            <v>0</v>
          </cell>
          <cell r="C835">
            <v>0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43040</v>
          </cell>
          <cell r="O835">
            <v>0</v>
          </cell>
          <cell r="P835">
            <v>39.00083822296731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</row>
        <row r="836">
          <cell r="A836">
            <v>0</v>
          </cell>
          <cell r="C836">
            <v>0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</row>
        <row r="837">
          <cell r="A837">
            <v>213</v>
          </cell>
          <cell r="C837">
            <v>0</v>
          </cell>
          <cell r="D837" t="str">
            <v>TOWERI (1)</v>
          </cell>
          <cell r="E837" t="str">
            <v>Anglepoint Group, Inc.</v>
          </cell>
          <cell r="F837" t="str">
            <v>Contract</v>
          </cell>
          <cell r="G837" t="str">
            <v>0770</v>
          </cell>
          <cell r="H837">
            <v>42156</v>
          </cell>
          <cell r="I837">
            <v>43312</v>
          </cell>
          <cell r="J837">
            <v>2434</v>
          </cell>
          <cell r="K837">
            <v>0</v>
          </cell>
          <cell r="L837" t="e">
            <v>#VALUE!</v>
          </cell>
          <cell r="M837">
            <v>0</v>
          </cell>
          <cell r="N837">
            <v>42736</v>
          </cell>
          <cell r="O837">
            <v>2434</v>
          </cell>
          <cell r="P837">
            <v>49.439605587510272</v>
          </cell>
          <cell r="Q837">
            <v>120336</v>
          </cell>
          <cell r="R837" t="str">
            <v>ANG 2015 95%</v>
          </cell>
          <cell r="S837">
            <v>50.88</v>
          </cell>
          <cell r="T837">
            <v>56.7</v>
          </cell>
          <cell r="U837">
            <v>0.89735449735449735</v>
          </cell>
          <cell r="V837" t="str">
            <v>Market</v>
          </cell>
          <cell r="W837" t="str">
            <v>$4.50 FSG Office (Flrs 4-7)</v>
          </cell>
          <cell r="X837">
            <v>0</v>
          </cell>
        </row>
        <row r="838">
          <cell r="A838">
            <v>0</v>
          </cell>
          <cell r="C838">
            <v>0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42948</v>
          </cell>
          <cell r="O838">
            <v>0</v>
          </cell>
          <cell r="P838">
            <v>50.879211175020544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</row>
        <row r="839">
          <cell r="A839">
            <v>0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</row>
        <row r="840">
          <cell r="A840">
            <v>214</v>
          </cell>
          <cell r="C840">
            <v>0</v>
          </cell>
          <cell r="D840" t="str">
            <v>TOWERI (1)</v>
          </cell>
          <cell r="E840" t="str">
            <v>Birks Deli</v>
          </cell>
          <cell r="F840" t="str">
            <v>Contract</v>
          </cell>
          <cell r="G840" t="str">
            <v>0180</v>
          </cell>
          <cell r="H840">
            <v>42370</v>
          </cell>
          <cell r="I840">
            <v>47848</v>
          </cell>
          <cell r="J840">
            <v>859</v>
          </cell>
          <cell r="K840">
            <v>0</v>
          </cell>
          <cell r="L840" t="e">
            <v>#VALUE!</v>
          </cell>
          <cell r="M840">
            <v>0</v>
          </cell>
          <cell r="N840">
            <v>42736</v>
          </cell>
          <cell r="O840">
            <v>859</v>
          </cell>
          <cell r="P840">
            <v>0</v>
          </cell>
          <cell r="Q840">
            <v>0</v>
          </cell>
          <cell r="R840" t="str">
            <v>None</v>
          </cell>
          <cell r="S840">
            <v>0</v>
          </cell>
          <cell r="T840" t="str">
            <v>Expires after Report Term</v>
          </cell>
          <cell r="U840">
            <v>0</v>
          </cell>
          <cell r="V840" t="str">
            <v>Market</v>
          </cell>
          <cell r="W840" t="str">
            <v>$3.50 NNN Restaurant</v>
          </cell>
          <cell r="X840">
            <v>0</v>
          </cell>
        </row>
        <row r="841">
          <cell r="A841">
            <v>0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 t="str">
            <v>Rent continues after Report Term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</row>
        <row r="842">
          <cell r="A842">
            <v>0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</row>
        <row r="843">
          <cell r="A843">
            <v>215</v>
          </cell>
          <cell r="C843">
            <v>0</v>
          </cell>
          <cell r="D843" t="str">
            <v>TOWERI (1)</v>
          </cell>
          <cell r="E843" t="str">
            <v>Birk's Restaurant Storage</v>
          </cell>
          <cell r="F843" t="str">
            <v>Contract</v>
          </cell>
          <cell r="G843" t="str">
            <v>0101</v>
          </cell>
          <cell r="H843">
            <v>32568</v>
          </cell>
          <cell r="I843">
            <v>46660</v>
          </cell>
          <cell r="J843">
            <v>1547</v>
          </cell>
          <cell r="K843">
            <v>0</v>
          </cell>
          <cell r="L843" t="e">
            <v>#VALUE!</v>
          </cell>
          <cell r="M843">
            <v>0</v>
          </cell>
          <cell r="N843">
            <v>42736</v>
          </cell>
          <cell r="O843">
            <v>1547</v>
          </cell>
          <cell r="P843">
            <v>0</v>
          </cell>
          <cell r="Q843">
            <v>0</v>
          </cell>
          <cell r="R843" t="str">
            <v>None</v>
          </cell>
          <cell r="S843">
            <v>0</v>
          </cell>
          <cell r="T843">
            <v>16.760000000000002</v>
          </cell>
          <cell r="U843">
            <v>0</v>
          </cell>
          <cell r="V843" t="str">
            <v>Market</v>
          </cell>
          <cell r="W843" t="str">
            <v>$1.00 Gross Storage</v>
          </cell>
          <cell r="X843">
            <v>0</v>
          </cell>
        </row>
        <row r="844">
          <cell r="A844">
            <v>0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</row>
        <row r="845">
          <cell r="A845">
            <v>216</v>
          </cell>
          <cell r="C845">
            <v>0</v>
          </cell>
          <cell r="D845" t="str">
            <v>TOWERI (1)</v>
          </cell>
          <cell r="E845" t="str">
            <v>Birk's Storage</v>
          </cell>
          <cell r="F845" t="str">
            <v>Contract</v>
          </cell>
          <cell r="G845" t="str">
            <v>0190</v>
          </cell>
          <cell r="H845">
            <v>42370</v>
          </cell>
          <cell r="I845">
            <v>47848</v>
          </cell>
          <cell r="J845">
            <v>44</v>
          </cell>
          <cell r="K845">
            <v>0</v>
          </cell>
          <cell r="L845" t="e">
            <v>#VALUE!</v>
          </cell>
          <cell r="M845">
            <v>0</v>
          </cell>
          <cell r="N845">
            <v>42736</v>
          </cell>
          <cell r="O845">
            <v>44</v>
          </cell>
          <cell r="P845">
            <v>0</v>
          </cell>
          <cell r="Q845">
            <v>0</v>
          </cell>
          <cell r="R845" t="str">
            <v>None</v>
          </cell>
          <cell r="S845">
            <v>0</v>
          </cell>
          <cell r="T845" t="str">
            <v>Expires after Report Term</v>
          </cell>
          <cell r="U845">
            <v>0</v>
          </cell>
          <cell r="V845" t="str">
            <v>Market</v>
          </cell>
          <cell r="W845" t="str">
            <v>$1.00 Gross Storage</v>
          </cell>
          <cell r="X845">
            <v>0</v>
          </cell>
        </row>
        <row r="846">
          <cell r="A846">
            <v>0</v>
          </cell>
          <cell r="C846">
            <v>0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 t="str">
            <v>Rent continues after Report Term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</row>
        <row r="847">
          <cell r="A847">
            <v>0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</row>
        <row r="848">
          <cell r="A848">
            <v>217</v>
          </cell>
          <cell r="C848">
            <v>0</v>
          </cell>
          <cell r="D848" t="str">
            <v>TOWERI (1)</v>
          </cell>
          <cell r="E848" t="str">
            <v>CalSTRS</v>
          </cell>
          <cell r="F848" t="str">
            <v>Contract</v>
          </cell>
          <cell r="G848" t="str">
            <v>0350</v>
          </cell>
          <cell r="H848">
            <v>41244</v>
          </cell>
          <cell r="I848">
            <v>45016</v>
          </cell>
          <cell r="J848">
            <v>7423</v>
          </cell>
          <cell r="K848">
            <v>0</v>
          </cell>
          <cell r="L848" t="e">
            <v>#VALUE!</v>
          </cell>
          <cell r="M848">
            <v>0</v>
          </cell>
          <cell r="N848">
            <v>42736</v>
          </cell>
          <cell r="O848">
            <v>7423</v>
          </cell>
          <cell r="P848">
            <v>36.599757510440526</v>
          </cell>
          <cell r="Q848">
            <v>271680</v>
          </cell>
          <cell r="R848" t="str">
            <v>CAL 2013 95%</v>
          </cell>
          <cell r="S848">
            <v>43.8</v>
          </cell>
          <cell r="T848">
            <v>65.52</v>
          </cell>
          <cell r="U848">
            <v>0.66849816849816845</v>
          </cell>
          <cell r="V848" t="str">
            <v>Market</v>
          </cell>
          <cell r="W848" t="str">
            <v>$4.40 FSG Office (Flrs 1-3)</v>
          </cell>
          <cell r="X848">
            <v>0</v>
          </cell>
        </row>
        <row r="849">
          <cell r="A849">
            <v>0</v>
          </cell>
          <cell r="C849">
            <v>0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43009</v>
          </cell>
          <cell r="O849">
            <v>0</v>
          </cell>
          <cell r="P849">
            <v>37.79927253132157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</row>
        <row r="850">
          <cell r="A850">
            <v>0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43374</v>
          </cell>
          <cell r="O850">
            <v>0</v>
          </cell>
          <cell r="P850">
            <v>39.000404149265798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</row>
        <row r="851">
          <cell r="A851">
            <v>0</v>
          </cell>
          <cell r="C851">
            <v>0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43739</v>
          </cell>
          <cell r="O851">
            <v>0</v>
          </cell>
          <cell r="P851">
            <v>40.199919170146842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</row>
        <row r="852">
          <cell r="A852">
            <v>0</v>
          </cell>
          <cell r="C852">
            <v>0</v>
          </cell>
          <cell r="D852">
            <v>0</v>
          </cell>
          <cell r="E852">
            <v>0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44105</v>
          </cell>
          <cell r="O852">
            <v>0</v>
          </cell>
          <cell r="P852">
            <v>41.399434191027886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</row>
        <row r="853">
          <cell r="A853">
            <v>0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44470</v>
          </cell>
          <cell r="O853">
            <v>0</v>
          </cell>
          <cell r="P853">
            <v>42.600565808972114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0</v>
          </cell>
          <cell r="W853">
            <v>0</v>
          </cell>
          <cell r="X853">
            <v>0</v>
          </cell>
        </row>
        <row r="854">
          <cell r="A854">
            <v>0</v>
          </cell>
          <cell r="C854">
            <v>0</v>
          </cell>
          <cell r="D854">
            <v>0</v>
          </cell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44835</v>
          </cell>
          <cell r="O854">
            <v>0</v>
          </cell>
          <cell r="P854">
            <v>43.800080829853158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</row>
        <row r="855">
          <cell r="A855">
            <v>0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</row>
        <row r="856">
          <cell r="A856">
            <v>218</v>
          </cell>
          <cell r="C856">
            <v>0</v>
          </cell>
          <cell r="D856" t="str">
            <v>TOWERI (1)</v>
          </cell>
          <cell r="E856" t="str">
            <v>Changhong Research Labs</v>
          </cell>
          <cell r="F856" t="str">
            <v>Contract</v>
          </cell>
          <cell r="G856" t="str">
            <v>0660</v>
          </cell>
          <cell r="H856">
            <v>41913</v>
          </cell>
          <cell r="I856">
            <v>43039</v>
          </cell>
          <cell r="J856">
            <v>1881</v>
          </cell>
          <cell r="K856">
            <v>0</v>
          </cell>
          <cell r="L856" t="e">
            <v>#VALUE!</v>
          </cell>
          <cell r="M856">
            <v>0</v>
          </cell>
          <cell r="N856">
            <v>42736</v>
          </cell>
          <cell r="O856">
            <v>1881</v>
          </cell>
          <cell r="P856">
            <v>47.157894736842103</v>
          </cell>
          <cell r="Q856">
            <v>88704</v>
          </cell>
          <cell r="R856" t="str">
            <v>Chang 2014 95%</v>
          </cell>
          <cell r="S856">
            <v>47.16</v>
          </cell>
          <cell r="T856">
            <v>54</v>
          </cell>
          <cell r="U856">
            <v>0.87333333333333329</v>
          </cell>
          <cell r="V856" t="str">
            <v>Market</v>
          </cell>
          <cell r="W856" t="str">
            <v>$4.50 FSG Office (Flrs 4-7)</v>
          </cell>
          <cell r="X856">
            <v>0</v>
          </cell>
        </row>
        <row r="857">
          <cell r="A857">
            <v>0</v>
          </cell>
          <cell r="C857">
            <v>0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</row>
        <row r="858">
          <cell r="A858">
            <v>219</v>
          </cell>
          <cell r="C858">
            <v>0</v>
          </cell>
          <cell r="D858" t="str">
            <v>TOWERI (1)</v>
          </cell>
          <cell r="E858" t="str">
            <v>Expertus Inc.</v>
          </cell>
          <cell r="F858" t="str">
            <v>Contract</v>
          </cell>
          <cell r="G858" t="str">
            <v>1050</v>
          </cell>
          <cell r="H858">
            <v>40909</v>
          </cell>
          <cell r="I858">
            <v>42886</v>
          </cell>
          <cell r="J858">
            <v>7346</v>
          </cell>
          <cell r="K858">
            <v>0</v>
          </cell>
          <cell r="L858" t="e">
            <v>#VALUE!</v>
          </cell>
          <cell r="M858">
            <v>0</v>
          </cell>
          <cell r="N858">
            <v>42736</v>
          </cell>
          <cell r="O858">
            <v>7346</v>
          </cell>
          <cell r="P858">
            <v>35.759869316634905</v>
          </cell>
          <cell r="Q858">
            <v>262692</v>
          </cell>
          <cell r="R858" t="str">
            <v>EXP 2012 95%</v>
          </cell>
          <cell r="S858">
            <v>35.76</v>
          </cell>
          <cell r="T858">
            <v>55.2</v>
          </cell>
          <cell r="U858">
            <v>0.64782608695652166</v>
          </cell>
          <cell r="V858" t="str">
            <v>Market</v>
          </cell>
          <cell r="W858" t="str">
            <v>$4.60 FSG Office (Flrs 8-11)</v>
          </cell>
          <cell r="X858">
            <v>0</v>
          </cell>
        </row>
        <row r="859">
          <cell r="A859">
            <v>0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</row>
        <row r="860">
          <cell r="A860">
            <v>220</v>
          </cell>
          <cell r="C860">
            <v>0</v>
          </cell>
          <cell r="D860" t="str">
            <v>TOWERI (1)</v>
          </cell>
          <cell r="E860" t="str">
            <v>Faraday Technologies</v>
          </cell>
          <cell r="F860" t="str">
            <v>Contract</v>
          </cell>
          <cell r="G860" t="str">
            <v>0200</v>
          </cell>
          <cell r="H860">
            <v>40817</v>
          </cell>
          <cell r="I860">
            <v>42794</v>
          </cell>
          <cell r="J860">
            <v>5629</v>
          </cell>
          <cell r="K860">
            <v>0</v>
          </cell>
          <cell r="L860" t="e">
            <v>#VALUE!</v>
          </cell>
          <cell r="M860">
            <v>0</v>
          </cell>
          <cell r="N860">
            <v>42736</v>
          </cell>
          <cell r="O860">
            <v>5629</v>
          </cell>
          <cell r="P860">
            <v>33.000532954343576</v>
          </cell>
          <cell r="Q860">
            <v>185760</v>
          </cell>
          <cell r="R860" t="str">
            <v>FAR 2011 95%</v>
          </cell>
          <cell r="S860">
            <v>33</v>
          </cell>
          <cell r="T860">
            <v>52.8</v>
          </cell>
          <cell r="U860">
            <v>0.625</v>
          </cell>
          <cell r="V860" t="str">
            <v>Market</v>
          </cell>
          <cell r="W860" t="str">
            <v>$4.40 FSG Office (Flrs 1-3)</v>
          </cell>
          <cell r="X860">
            <v>0</v>
          </cell>
        </row>
        <row r="861">
          <cell r="A861">
            <v>0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</row>
        <row r="862">
          <cell r="A862">
            <v>221</v>
          </cell>
          <cell r="C862">
            <v>0</v>
          </cell>
          <cell r="D862" t="str">
            <v>TOWERI (1)</v>
          </cell>
          <cell r="E862" t="str">
            <v>Ferrotec Corp</v>
          </cell>
          <cell r="F862" t="str">
            <v>Contract</v>
          </cell>
          <cell r="G862" t="str">
            <v>0450</v>
          </cell>
          <cell r="H862">
            <v>40969</v>
          </cell>
          <cell r="I862">
            <v>42794</v>
          </cell>
          <cell r="J862">
            <v>8390</v>
          </cell>
          <cell r="K862">
            <v>0</v>
          </cell>
          <cell r="L862" t="e">
            <v>#VALUE!</v>
          </cell>
          <cell r="M862">
            <v>0</v>
          </cell>
          <cell r="N862">
            <v>42736</v>
          </cell>
          <cell r="O862">
            <v>8390</v>
          </cell>
          <cell r="P862">
            <v>36.600715137067937</v>
          </cell>
          <cell r="Q862">
            <v>307080</v>
          </cell>
          <cell r="R862" t="str">
            <v>FER 2012 95%</v>
          </cell>
          <cell r="S862">
            <v>36.6</v>
          </cell>
          <cell r="T862">
            <v>54</v>
          </cell>
          <cell r="U862">
            <v>0.67777777777777781</v>
          </cell>
          <cell r="V862" t="str">
            <v>Market</v>
          </cell>
          <cell r="W862" t="str">
            <v>$4.50 FSG Office (Flrs 4-7)</v>
          </cell>
          <cell r="X862">
            <v>0</v>
          </cell>
        </row>
        <row r="863">
          <cell r="A863">
            <v>0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0</v>
          </cell>
          <cell r="W863">
            <v>0</v>
          </cell>
          <cell r="X863">
            <v>0</v>
          </cell>
        </row>
        <row r="864">
          <cell r="A864">
            <v>222</v>
          </cell>
          <cell r="C864">
            <v>0</v>
          </cell>
          <cell r="D864" t="str">
            <v>TOWERI (1)</v>
          </cell>
          <cell r="E864" t="str">
            <v>Green Hills Software</v>
          </cell>
          <cell r="F864" t="str">
            <v>Contract</v>
          </cell>
          <cell r="G864" t="str">
            <v>0700</v>
          </cell>
          <cell r="H864">
            <v>42461</v>
          </cell>
          <cell r="I864">
            <v>44347</v>
          </cell>
          <cell r="J864">
            <v>5076</v>
          </cell>
          <cell r="K864">
            <v>0</v>
          </cell>
          <cell r="L864" t="e">
            <v>#VALUE!</v>
          </cell>
          <cell r="M864">
            <v>0</v>
          </cell>
          <cell r="N864">
            <v>42736</v>
          </cell>
          <cell r="O864">
            <v>5076</v>
          </cell>
          <cell r="P864">
            <v>49.799054373522459</v>
          </cell>
          <cell r="Q864">
            <v>252780</v>
          </cell>
          <cell r="R864" t="str">
            <v>GREEN 2016 95%</v>
          </cell>
          <cell r="S864">
            <v>56.04</v>
          </cell>
          <cell r="T864">
            <v>63.16</v>
          </cell>
          <cell r="U864">
            <v>0.88727042431918934</v>
          </cell>
          <cell r="V864" t="str">
            <v>Market</v>
          </cell>
          <cell r="W864" t="str">
            <v>$4.50 FSG Office (Flrs 4-7)</v>
          </cell>
          <cell r="X864">
            <v>0</v>
          </cell>
        </row>
        <row r="865">
          <cell r="A865">
            <v>0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42887</v>
          </cell>
          <cell r="O865">
            <v>0</v>
          </cell>
          <cell r="P865">
            <v>51.241134751773046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</row>
        <row r="866">
          <cell r="A866">
            <v>0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43252</v>
          </cell>
          <cell r="O866">
            <v>0</v>
          </cell>
          <cell r="P866">
            <v>52.799054373522459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</row>
        <row r="867">
          <cell r="A867">
            <v>0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43617</v>
          </cell>
          <cell r="O867">
            <v>0</v>
          </cell>
          <cell r="P867">
            <v>54.361702127659576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</row>
        <row r="868">
          <cell r="A868">
            <v>0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43983</v>
          </cell>
          <cell r="O868">
            <v>0</v>
          </cell>
          <cell r="P868">
            <v>56.040189125295505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</row>
        <row r="869">
          <cell r="A869">
            <v>0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</row>
        <row r="870">
          <cell r="A870">
            <v>223</v>
          </cell>
          <cell r="C870">
            <v>0</v>
          </cell>
          <cell r="D870" t="str">
            <v>TOWERI (1)</v>
          </cell>
          <cell r="E870" t="str">
            <v>Heptagon</v>
          </cell>
          <cell r="F870" t="str">
            <v>Contract</v>
          </cell>
          <cell r="G870" t="str">
            <v>0400</v>
          </cell>
          <cell r="H870">
            <v>42339</v>
          </cell>
          <cell r="I870">
            <v>44286</v>
          </cell>
          <cell r="J870">
            <v>7597</v>
          </cell>
          <cell r="K870">
            <v>0</v>
          </cell>
          <cell r="L870" t="e">
            <v>#VALUE!</v>
          </cell>
          <cell r="M870">
            <v>0</v>
          </cell>
          <cell r="N870">
            <v>42736</v>
          </cell>
          <cell r="O870">
            <v>7597</v>
          </cell>
          <cell r="P870">
            <v>50.399368171646699</v>
          </cell>
          <cell r="Q870">
            <v>382884</v>
          </cell>
          <cell r="R870" t="str">
            <v>HEPT 2016 95%</v>
          </cell>
          <cell r="S870">
            <v>56.73</v>
          </cell>
          <cell r="T870">
            <v>63.16</v>
          </cell>
          <cell r="U870">
            <v>0.89819506016466122</v>
          </cell>
          <cell r="V870" t="str">
            <v>Market</v>
          </cell>
          <cell r="W870" t="str">
            <v>$4.50 FSG Office (Flrs 4-7)</v>
          </cell>
          <cell r="X870">
            <v>0</v>
          </cell>
        </row>
        <row r="871">
          <cell r="A871">
            <v>0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42826</v>
          </cell>
          <cell r="O871">
            <v>0</v>
          </cell>
          <cell r="P871">
            <v>51.909437936027381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</row>
        <row r="872">
          <cell r="A872">
            <v>0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43191</v>
          </cell>
          <cell r="O872">
            <v>0</v>
          </cell>
          <cell r="P872">
            <v>53.470053968671841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</row>
        <row r="873">
          <cell r="A873">
            <v>0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43556</v>
          </cell>
          <cell r="O873">
            <v>0</v>
          </cell>
          <cell r="P873">
            <v>55.070159273397394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</row>
        <row r="874">
          <cell r="A874">
            <v>0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43922</v>
          </cell>
          <cell r="O874">
            <v>0</v>
          </cell>
          <cell r="P874">
            <v>56.730288271686192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</row>
        <row r="875">
          <cell r="A875">
            <v>0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</row>
        <row r="876">
          <cell r="A876">
            <v>224</v>
          </cell>
          <cell r="C876">
            <v>0</v>
          </cell>
          <cell r="D876" t="str">
            <v>TOWERI (1)</v>
          </cell>
          <cell r="E876" t="str">
            <v>Horizon Vision Centers</v>
          </cell>
          <cell r="F876" t="str">
            <v>Contract</v>
          </cell>
          <cell r="G876" t="str">
            <v>0130</v>
          </cell>
          <cell r="H876">
            <v>41030</v>
          </cell>
          <cell r="I876">
            <v>42947</v>
          </cell>
          <cell r="J876">
            <v>4282</v>
          </cell>
          <cell r="K876">
            <v>0</v>
          </cell>
          <cell r="L876" t="e">
            <v>#VALUE!</v>
          </cell>
          <cell r="M876">
            <v>0</v>
          </cell>
          <cell r="N876">
            <v>42736</v>
          </cell>
          <cell r="O876">
            <v>4282</v>
          </cell>
          <cell r="P876">
            <v>37.199439514245682</v>
          </cell>
          <cell r="Q876">
            <v>159288</v>
          </cell>
          <cell r="R876" t="str">
            <v>HOR 2012 95%</v>
          </cell>
          <cell r="S876">
            <v>37.200000000000003</v>
          </cell>
          <cell r="T876">
            <v>52.8</v>
          </cell>
          <cell r="U876">
            <v>0.70454545454545459</v>
          </cell>
          <cell r="V876" t="str">
            <v>Market</v>
          </cell>
          <cell r="W876" t="str">
            <v>$4.40 FSG Office (Flrs 1-3)</v>
          </cell>
          <cell r="X876">
            <v>0</v>
          </cell>
        </row>
        <row r="877">
          <cell r="A877">
            <v>0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</row>
        <row r="878">
          <cell r="A878">
            <v>225</v>
          </cell>
          <cell r="C878">
            <v>0</v>
          </cell>
          <cell r="D878" t="str">
            <v>TOWERI (1)</v>
          </cell>
          <cell r="E878" t="str">
            <v>IndoUS Capital LLC</v>
          </cell>
          <cell r="F878" t="str">
            <v>Contract</v>
          </cell>
          <cell r="G878" t="str">
            <v>0760</v>
          </cell>
          <cell r="H878">
            <v>40878</v>
          </cell>
          <cell r="I878">
            <v>44530</v>
          </cell>
          <cell r="J878">
            <v>2051</v>
          </cell>
          <cell r="K878">
            <v>0</v>
          </cell>
          <cell r="L878" t="e">
            <v>#VALUE!</v>
          </cell>
          <cell r="M878">
            <v>0</v>
          </cell>
          <cell r="N878">
            <v>42736</v>
          </cell>
          <cell r="O878">
            <v>2051</v>
          </cell>
          <cell r="P878">
            <v>53.400292540224278</v>
          </cell>
          <cell r="Q878">
            <v>109524</v>
          </cell>
          <cell r="R878" t="str">
            <v>NEW BASE YEAR</v>
          </cell>
          <cell r="S878">
            <v>60.84</v>
          </cell>
          <cell r="T878">
            <v>63.16</v>
          </cell>
          <cell r="U878">
            <v>0.96326789107029775</v>
          </cell>
          <cell r="V878" t="str">
            <v>Market</v>
          </cell>
          <cell r="W878" t="str">
            <v>$4.50 FSG Office (Flrs 4-7)</v>
          </cell>
          <cell r="X878">
            <v>0</v>
          </cell>
        </row>
        <row r="879">
          <cell r="A879">
            <v>0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43070</v>
          </cell>
          <cell r="O879">
            <v>0</v>
          </cell>
          <cell r="P879">
            <v>55.676255485129204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</row>
        <row r="880">
          <cell r="A880">
            <v>0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43435</v>
          </cell>
          <cell r="O880">
            <v>0</v>
          </cell>
          <cell r="P880">
            <v>57.232569478303269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</row>
        <row r="881">
          <cell r="A881">
            <v>0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43800</v>
          </cell>
          <cell r="O881">
            <v>0</v>
          </cell>
          <cell r="P881">
            <v>59.046318868844466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</row>
        <row r="882">
          <cell r="A882">
            <v>0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44166</v>
          </cell>
          <cell r="O882">
            <v>0</v>
          </cell>
          <cell r="P882">
            <v>60.836665041443197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</row>
        <row r="883">
          <cell r="A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</row>
        <row r="884">
          <cell r="A884">
            <v>226</v>
          </cell>
          <cell r="C884">
            <v>0</v>
          </cell>
          <cell r="D884" t="str">
            <v>TOWERI (1)</v>
          </cell>
          <cell r="E884" t="str">
            <v>Integnology</v>
          </cell>
          <cell r="F884" t="str">
            <v>Contract</v>
          </cell>
          <cell r="G884" t="str">
            <v>0630</v>
          </cell>
          <cell r="H884">
            <v>41944</v>
          </cell>
          <cell r="I884">
            <v>43769</v>
          </cell>
          <cell r="J884">
            <v>3694</v>
          </cell>
          <cell r="K884">
            <v>0</v>
          </cell>
          <cell r="L884" t="e">
            <v>#VALUE!</v>
          </cell>
          <cell r="M884">
            <v>0</v>
          </cell>
          <cell r="N884">
            <v>42736</v>
          </cell>
          <cell r="O884">
            <v>3694</v>
          </cell>
          <cell r="P884">
            <v>42.600974553329721</v>
          </cell>
          <cell r="Q884">
            <v>157368</v>
          </cell>
          <cell r="R884" t="str">
            <v>INT 2014 100%</v>
          </cell>
          <cell r="S884">
            <v>45</v>
          </cell>
          <cell r="T884">
            <v>59.54</v>
          </cell>
          <cell r="U884">
            <v>0.75579442391669471</v>
          </cell>
          <cell r="V884" t="str">
            <v>Market</v>
          </cell>
          <cell r="W884" t="str">
            <v>$4.50 FSG Office (Flrs 4-7)</v>
          </cell>
          <cell r="X884">
            <v>0</v>
          </cell>
        </row>
        <row r="885">
          <cell r="A885">
            <v>0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43040</v>
          </cell>
          <cell r="O885">
            <v>0</v>
          </cell>
          <cell r="P885">
            <v>43.799675148890095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</row>
        <row r="886">
          <cell r="A886">
            <v>0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43405</v>
          </cell>
          <cell r="O886">
            <v>0</v>
          </cell>
          <cell r="P886">
            <v>45.001624255549537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</row>
        <row r="887">
          <cell r="A887">
            <v>0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</row>
        <row r="888">
          <cell r="A888">
            <v>227</v>
          </cell>
          <cell r="C888">
            <v>0</v>
          </cell>
          <cell r="D888" t="str">
            <v>TOWERI (1)</v>
          </cell>
          <cell r="E888" t="str">
            <v>IP Value</v>
          </cell>
          <cell r="F888" t="str">
            <v>Contract</v>
          </cell>
          <cell r="G888" t="str">
            <v>0900</v>
          </cell>
          <cell r="H888">
            <v>41153</v>
          </cell>
          <cell r="I888">
            <v>43069</v>
          </cell>
          <cell r="J888">
            <v>13229</v>
          </cell>
          <cell r="K888">
            <v>0</v>
          </cell>
          <cell r="L888" t="e">
            <v>#VALUE!</v>
          </cell>
          <cell r="M888">
            <v>0</v>
          </cell>
          <cell r="N888">
            <v>42736</v>
          </cell>
          <cell r="O888">
            <v>13229</v>
          </cell>
          <cell r="P888">
            <v>38.519918361176202</v>
          </cell>
          <cell r="Q888">
            <v>509580</v>
          </cell>
          <cell r="R888" t="str">
            <v>IP 2013 95%</v>
          </cell>
          <cell r="S888">
            <v>38.520000000000003</v>
          </cell>
          <cell r="T888">
            <v>55.2</v>
          </cell>
          <cell r="U888">
            <v>0.69782608695652171</v>
          </cell>
          <cell r="V888" t="str">
            <v>Market</v>
          </cell>
          <cell r="W888" t="str">
            <v>$4.60 FSG Office (Flrs 8-11)</v>
          </cell>
          <cell r="X888">
            <v>0</v>
          </cell>
        </row>
        <row r="889">
          <cell r="A889">
            <v>0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</row>
        <row r="890">
          <cell r="A890">
            <v>228</v>
          </cell>
          <cell r="C890">
            <v>0</v>
          </cell>
          <cell r="D890" t="str">
            <v>TOWERI (1)</v>
          </cell>
          <cell r="E890" t="str">
            <v>Itochu Techno-Solutions</v>
          </cell>
          <cell r="F890" t="str">
            <v>Contract</v>
          </cell>
          <cell r="G890" t="str">
            <v>0640</v>
          </cell>
          <cell r="H890">
            <v>41061</v>
          </cell>
          <cell r="I890">
            <v>42886</v>
          </cell>
          <cell r="J890">
            <v>4742</v>
          </cell>
          <cell r="K890">
            <v>0</v>
          </cell>
          <cell r="L890" t="e">
            <v>#VALUE!</v>
          </cell>
          <cell r="M890">
            <v>0</v>
          </cell>
          <cell r="N890">
            <v>42736</v>
          </cell>
          <cell r="O890">
            <v>4742</v>
          </cell>
          <cell r="P890">
            <v>38.398987768873894</v>
          </cell>
          <cell r="Q890">
            <v>182088</v>
          </cell>
          <cell r="R890" t="str">
            <v>ITOC 2012 100%</v>
          </cell>
          <cell r="S890">
            <v>38.4</v>
          </cell>
          <cell r="T890">
            <v>54</v>
          </cell>
          <cell r="U890">
            <v>0.71111111111111114</v>
          </cell>
          <cell r="V890" t="str">
            <v>Market</v>
          </cell>
          <cell r="W890" t="str">
            <v>$4.50 FSG Office (Flrs 4-7)</v>
          </cell>
          <cell r="X890">
            <v>0</v>
          </cell>
        </row>
        <row r="891">
          <cell r="A891">
            <v>0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</row>
        <row r="892">
          <cell r="A892">
            <v>229</v>
          </cell>
          <cell r="C892">
            <v>0</v>
          </cell>
          <cell r="D892" t="str">
            <v>TOWERI (1)</v>
          </cell>
          <cell r="E892" t="str">
            <v>JFrog, Inc.</v>
          </cell>
          <cell r="F892" t="str">
            <v>Contract</v>
          </cell>
          <cell r="G892" t="str">
            <v>0730</v>
          </cell>
          <cell r="H892">
            <v>41760</v>
          </cell>
          <cell r="I892">
            <v>43616</v>
          </cell>
          <cell r="J892">
            <v>5075</v>
          </cell>
          <cell r="K892">
            <v>0</v>
          </cell>
          <cell r="L892" t="e">
            <v>#VALUE!</v>
          </cell>
          <cell r="M892">
            <v>0</v>
          </cell>
          <cell r="N892">
            <v>42736</v>
          </cell>
          <cell r="O892">
            <v>5075</v>
          </cell>
          <cell r="P892">
            <v>45.720591133004923</v>
          </cell>
          <cell r="Q892">
            <v>232032</v>
          </cell>
          <cell r="R892" t="str">
            <v>JFR 2015 100%</v>
          </cell>
          <cell r="S892">
            <v>53.16</v>
          </cell>
          <cell r="T892">
            <v>59.54</v>
          </cell>
          <cell r="U892">
            <v>0.89284514612025523</v>
          </cell>
          <cell r="V892" t="str">
            <v>Market</v>
          </cell>
          <cell r="W892" t="str">
            <v>$4.50 FSG Office (Flrs 4-7)</v>
          </cell>
          <cell r="X892">
            <v>0</v>
          </cell>
        </row>
        <row r="893">
          <cell r="A893">
            <v>0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42795</v>
          </cell>
          <cell r="O893">
            <v>0</v>
          </cell>
          <cell r="P893">
            <v>50.040591133004924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</row>
        <row r="894">
          <cell r="A894">
            <v>0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42856</v>
          </cell>
          <cell r="O894">
            <v>0</v>
          </cell>
          <cell r="P894">
            <v>51.60118226600985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</row>
        <row r="895">
          <cell r="A895">
            <v>0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43221</v>
          </cell>
          <cell r="O895">
            <v>0</v>
          </cell>
          <cell r="P895">
            <v>53.159408866995072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</row>
        <row r="896">
          <cell r="A896">
            <v>0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</row>
        <row r="897">
          <cell r="A897">
            <v>230</v>
          </cell>
          <cell r="C897">
            <v>0</v>
          </cell>
          <cell r="D897" t="str">
            <v>TOWERI (1)</v>
          </cell>
          <cell r="E897" t="str">
            <v>JX Nippon Mining &amp; Metals USA</v>
          </cell>
          <cell r="F897" t="str">
            <v>Contract</v>
          </cell>
          <cell r="G897" t="str">
            <v>0108</v>
          </cell>
          <cell r="H897">
            <v>38626</v>
          </cell>
          <cell r="I897">
            <v>43769</v>
          </cell>
          <cell r="J897">
            <v>1461</v>
          </cell>
          <cell r="K897">
            <v>0</v>
          </cell>
          <cell r="L897" t="e">
            <v>#VALUE!</v>
          </cell>
          <cell r="M897">
            <v>0</v>
          </cell>
          <cell r="N897">
            <v>42736</v>
          </cell>
          <cell r="O897">
            <v>1461</v>
          </cell>
          <cell r="P897">
            <v>51.597535934291578</v>
          </cell>
          <cell r="Q897">
            <v>75384</v>
          </cell>
          <cell r="R897" t="str">
            <v>NIKO 2014 100%</v>
          </cell>
          <cell r="S897">
            <v>56.38</v>
          </cell>
          <cell r="T897">
            <v>58.21</v>
          </cell>
          <cell r="U897">
            <v>0.96856210273148946</v>
          </cell>
          <cell r="V897" t="str">
            <v>Market</v>
          </cell>
          <cell r="W897" t="str">
            <v>$4.40 FSG Office (Flrs 1-3)</v>
          </cell>
          <cell r="X897">
            <v>0</v>
          </cell>
        </row>
        <row r="898">
          <cell r="A898">
            <v>0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43009</v>
          </cell>
          <cell r="O898">
            <v>0</v>
          </cell>
          <cell r="P898">
            <v>53.149897330595479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</row>
        <row r="899">
          <cell r="A899">
            <v>0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43374</v>
          </cell>
          <cell r="O899">
            <v>0</v>
          </cell>
          <cell r="P899">
            <v>54.743326488706366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</row>
        <row r="900">
          <cell r="A900">
            <v>0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43739</v>
          </cell>
          <cell r="O900">
            <v>0</v>
          </cell>
          <cell r="P900">
            <v>56.377823408624231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</row>
        <row r="901">
          <cell r="A901">
            <v>0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</row>
        <row r="902">
          <cell r="A902">
            <v>231</v>
          </cell>
          <cell r="C902">
            <v>0</v>
          </cell>
          <cell r="D902" t="str">
            <v>TOWERI (1)</v>
          </cell>
          <cell r="E902" t="str">
            <v>Krypt, Inc.</v>
          </cell>
          <cell r="F902" t="str">
            <v>Contract</v>
          </cell>
          <cell r="G902" t="str">
            <v>0550</v>
          </cell>
          <cell r="H902">
            <v>41548</v>
          </cell>
          <cell r="I902">
            <v>42978</v>
          </cell>
          <cell r="J902">
            <v>1533</v>
          </cell>
          <cell r="K902">
            <v>0</v>
          </cell>
          <cell r="L902" t="e">
            <v>#VALUE!</v>
          </cell>
          <cell r="M902">
            <v>0</v>
          </cell>
          <cell r="N902">
            <v>42736</v>
          </cell>
          <cell r="O902">
            <v>1533</v>
          </cell>
          <cell r="P902">
            <v>50.598825831702541</v>
          </cell>
          <cell r="Q902">
            <v>77568</v>
          </cell>
          <cell r="R902" t="str">
            <v>Krypt 2013 95%</v>
          </cell>
          <cell r="S902">
            <v>50.6</v>
          </cell>
          <cell r="T902">
            <v>54</v>
          </cell>
          <cell r="U902">
            <v>0.93703703703703711</v>
          </cell>
          <cell r="V902" t="str">
            <v>Market</v>
          </cell>
          <cell r="W902" t="str">
            <v>$4.50 FSG Office (Flrs 4-7)</v>
          </cell>
          <cell r="X902">
            <v>0</v>
          </cell>
        </row>
        <row r="903">
          <cell r="A903">
            <v>0</v>
          </cell>
          <cell r="C903">
            <v>0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</row>
        <row r="904">
          <cell r="A904">
            <v>232</v>
          </cell>
          <cell r="C904">
            <v>0</v>
          </cell>
          <cell r="D904" t="str">
            <v>TOWERI (1)</v>
          </cell>
          <cell r="E904" t="str">
            <v>Link Up</v>
          </cell>
          <cell r="F904" t="str">
            <v>Contract</v>
          </cell>
          <cell r="G904" t="str">
            <v>0670</v>
          </cell>
          <cell r="H904">
            <v>41183</v>
          </cell>
          <cell r="I904">
            <v>43008</v>
          </cell>
          <cell r="J904">
            <v>2659</v>
          </cell>
          <cell r="K904">
            <v>0</v>
          </cell>
          <cell r="L904" t="e">
            <v>#VALUE!</v>
          </cell>
          <cell r="M904">
            <v>0</v>
          </cell>
          <cell r="N904">
            <v>42736</v>
          </cell>
          <cell r="O904">
            <v>2659</v>
          </cell>
          <cell r="P904">
            <v>36.478375329071078</v>
          </cell>
          <cell r="Q904">
            <v>96996</v>
          </cell>
          <cell r="R904" t="str">
            <v>LINK 2012 95%</v>
          </cell>
          <cell r="S904">
            <v>36.479999999999997</v>
          </cell>
          <cell r="T904">
            <v>54</v>
          </cell>
          <cell r="U904">
            <v>0.67555555555555546</v>
          </cell>
          <cell r="V904" t="str">
            <v>Market</v>
          </cell>
          <cell r="W904" t="str">
            <v>$4.50 FSG Office (Flrs 4-7)</v>
          </cell>
          <cell r="X904">
            <v>0</v>
          </cell>
        </row>
        <row r="905">
          <cell r="A905">
            <v>0</v>
          </cell>
          <cell r="C905">
            <v>0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</row>
        <row r="906">
          <cell r="A906">
            <v>233</v>
          </cell>
          <cell r="C906">
            <v>0</v>
          </cell>
          <cell r="D906" t="str">
            <v>TOWERI (1)</v>
          </cell>
          <cell r="E906" t="str">
            <v>LiveAction</v>
          </cell>
          <cell r="F906" t="str">
            <v>Contract</v>
          </cell>
          <cell r="G906" t="str">
            <v>0360</v>
          </cell>
          <cell r="H906">
            <v>41974</v>
          </cell>
          <cell r="I906">
            <v>43069</v>
          </cell>
          <cell r="J906">
            <v>3116</v>
          </cell>
          <cell r="K906">
            <v>0</v>
          </cell>
          <cell r="L906" t="e">
            <v>#VALUE!</v>
          </cell>
          <cell r="M906">
            <v>0</v>
          </cell>
          <cell r="N906">
            <v>42736</v>
          </cell>
          <cell r="O906">
            <v>3116</v>
          </cell>
          <cell r="P906">
            <v>48.358151476251606</v>
          </cell>
          <cell r="Q906">
            <v>150684</v>
          </cell>
          <cell r="R906" t="str">
            <v>LIVE 2015 95%</v>
          </cell>
          <cell r="S906">
            <v>48.36</v>
          </cell>
          <cell r="T906">
            <v>52.8</v>
          </cell>
          <cell r="U906">
            <v>0.91590909090909089</v>
          </cell>
          <cell r="V906" t="str">
            <v>Market</v>
          </cell>
          <cell r="W906" t="str">
            <v>$4.40 FSG Office (Flrs 1-3)</v>
          </cell>
          <cell r="X906">
            <v>0</v>
          </cell>
        </row>
        <row r="907">
          <cell r="A907">
            <v>0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</row>
        <row r="908">
          <cell r="A908">
            <v>234</v>
          </cell>
          <cell r="C908">
            <v>0</v>
          </cell>
          <cell r="D908" t="str">
            <v>TOWERI (1)</v>
          </cell>
          <cell r="E908" t="str">
            <v>Management Office</v>
          </cell>
          <cell r="F908" t="str">
            <v>Contract</v>
          </cell>
          <cell r="G908" t="str">
            <v>0270</v>
          </cell>
          <cell r="H908">
            <v>40238</v>
          </cell>
          <cell r="I908">
            <v>45716</v>
          </cell>
          <cell r="J908">
            <v>1817</v>
          </cell>
          <cell r="K908">
            <v>0</v>
          </cell>
          <cell r="L908" t="e">
            <v>#VALUE!</v>
          </cell>
          <cell r="M908">
            <v>0</v>
          </cell>
          <cell r="N908">
            <v>42736</v>
          </cell>
          <cell r="O908">
            <v>1817</v>
          </cell>
          <cell r="P908">
            <v>38.397358282883872</v>
          </cell>
          <cell r="Q908">
            <v>69768</v>
          </cell>
          <cell r="R908" t="str">
            <v>None</v>
          </cell>
          <cell r="S908">
            <v>38.4</v>
          </cell>
          <cell r="T908">
            <v>69.510000000000005</v>
          </cell>
          <cell r="U908">
            <v>0.55243849805783329</v>
          </cell>
          <cell r="V908" t="str">
            <v>Market</v>
          </cell>
          <cell r="W908" t="str">
            <v>$4.40 FSG Office (Flrs 1-3)</v>
          </cell>
          <cell r="X908">
            <v>0</v>
          </cell>
        </row>
        <row r="909">
          <cell r="A909">
            <v>0</v>
          </cell>
          <cell r="C909">
            <v>0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</row>
        <row r="910">
          <cell r="A910">
            <v>235</v>
          </cell>
          <cell r="C910">
            <v>0</v>
          </cell>
          <cell r="D910" t="str">
            <v>TOWERI (1)</v>
          </cell>
          <cell r="E910" t="str">
            <v>Marubeni America Corp</v>
          </cell>
          <cell r="F910" t="str">
            <v>Contract</v>
          </cell>
          <cell r="G910" t="str">
            <v>1000</v>
          </cell>
          <cell r="H910">
            <v>41487</v>
          </cell>
          <cell r="I910">
            <v>43343</v>
          </cell>
          <cell r="J910">
            <v>9634</v>
          </cell>
          <cell r="K910">
            <v>0</v>
          </cell>
          <cell r="L910" t="e">
            <v>#VALUE!</v>
          </cell>
          <cell r="M910">
            <v>0</v>
          </cell>
          <cell r="N910">
            <v>42736</v>
          </cell>
          <cell r="O910">
            <v>9634</v>
          </cell>
          <cell r="P910">
            <v>38.400249117708114</v>
          </cell>
          <cell r="Q910">
            <v>369948</v>
          </cell>
          <cell r="R910" t="str">
            <v>Marub 2013 100%</v>
          </cell>
          <cell r="S910">
            <v>39.6</v>
          </cell>
          <cell r="T910">
            <v>57.96</v>
          </cell>
          <cell r="U910">
            <v>0.68322981366459634</v>
          </cell>
          <cell r="V910" t="str">
            <v>Market</v>
          </cell>
          <cell r="W910" t="str">
            <v>$4.60 FSG Office (Flrs 8-11)</v>
          </cell>
          <cell r="X910">
            <v>0</v>
          </cell>
        </row>
        <row r="911">
          <cell r="A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42979</v>
          </cell>
          <cell r="O911">
            <v>0</v>
          </cell>
          <cell r="P911">
            <v>39.599750882291886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</row>
        <row r="912">
          <cell r="A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</row>
        <row r="913">
          <cell r="A913">
            <v>236</v>
          </cell>
          <cell r="C913">
            <v>0</v>
          </cell>
          <cell r="D913" t="str">
            <v>TOWERI (1)</v>
          </cell>
          <cell r="E913" t="str">
            <v>McCandless Restaurant - Birk's</v>
          </cell>
          <cell r="F913" t="str">
            <v>Contract</v>
          </cell>
          <cell r="G913" t="str">
            <v>0100</v>
          </cell>
          <cell r="H913">
            <v>32568</v>
          </cell>
          <cell r="I913">
            <v>46660</v>
          </cell>
          <cell r="J913">
            <v>6400</v>
          </cell>
          <cell r="K913">
            <v>0</v>
          </cell>
          <cell r="L913" t="e">
            <v>#VALUE!</v>
          </cell>
          <cell r="M913">
            <v>0</v>
          </cell>
          <cell r="N913">
            <v>42736</v>
          </cell>
          <cell r="O913">
            <v>6400</v>
          </cell>
          <cell r="P913">
            <v>62.047499999999999</v>
          </cell>
          <cell r="Q913">
            <v>397104</v>
          </cell>
          <cell r="R913" t="str">
            <v>McCandless Net</v>
          </cell>
          <cell r="S913">
            <v>82</v>
          </cell>
          <cell r="T913">
            <v>58.66</v>
          </cell>
          <cell r="U913">
            <v>1.3978861234231164</v>
          </cell>
          <cell r="V913" t="str">
            <v>Market</v>
          </cell>
          <cell r="W913" t="str">
            <v>$3.50 NNN Restaurant</v>
          </cell>
          <cell r="X913" t="str">
            <v>Base rent at analysis start is equal to $31,375 /mo with 15% rent bumps on 3/19 and 3/24. In addition to base rent, McCandless Restaurant pays step rent of $20,000/yr growing 3% annaully beginning on 10/18.</v>
          </cell>
        </row>
        <row r="914">
          <cell r="A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43374</v>
          </cell>
          <cell r="O914">
            <v>0</v>
          </cell>
          <cell r="P914">
            <v>62.143124999999998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</row>
        <row r="915">
          <cell r="A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43525</v>
          </cell>
          <cell r="O915">
            <v>0</v>
          </cell>
          <cell r="P915">
            <v>70.966875000000002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</row>
        <row r="916">
          <cell r="A916">
            <v>0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43739</v>
          </cell>
          <cell r="O916">
            <v>0</v>
          </cell>
          <cell r="P916">
            <v>71.066249999999997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</row>
        <row r="917">
          <cell r="A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44105</v>
          </cell>
          <cell r="O917">
            <v>0</v>
          </cell>
          <cell r="P917">
            <v>71.169375000000002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</row>
        <row r="918">
          <cell r="A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44470</v>
          </cell>
          <cell r="O918">
            <v>0</v>
          </cell>
          <cell r="P918">
            <v>71.274375000000006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</row>
        <row r="919">
          <cell r="A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44835</v>
          </cell>
          <cell r="O919">
            <v>0</v>
          </cell>
          <cell r="P919">
            <v>71.383125000000007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</row>
        <row r="920">
          <cell r="A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45200</v>
          </cell>
          <cell r="O920">
            <v>0</v>
          </cell>
          <cell r="P920">
            <v>71.495625000000004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</row>
        <row r="921">
          <cell r="A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45352</v>
          </cell>
          <cell r="O921">
            <v>0</v>
          </cell>
          <cell r="P921">
            <v>81.643124999999998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</row>
        <row r="922">
          <cell r="A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45566</v>
          </cell>
          <cell r="O922">
            <v>0</v>
          </cell>
          <cell r="P922">
            <v>81.759375000000006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</row>
        <row r="923">
          <cell r="A923">
            <v>0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45931</v>
          </cell>
          <cell r="O923">
            <v>0</v>
          </cell>
          <cell r="P923">
            <v>81.877499999999998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</row>
        <row r="924">
          <cell r="A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46296</v>
          </cell>
          <cell r="O924">
            <v>0</v>
          </cell>
          <cell r="P924">
            <v>81.999375000000001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</row>
        <row r="925">
          <cell r="A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</row>
        <row r="926">
          <cell r="A926">
            <v>237</v>
          </cell>
          <cell r="C926">
            <v>0</v>
          </cell>
          <cell r="D926" t="str">
            <v>TOWERI (1)</v>
          </cell>
          <cell r="E926" t="str">
            <v>MG West</v>
          </cell>
          <cell r="F926" t="str">
            <v>Contract</v>
          </cell>
          <cell r="G926" t="str">
            <v>0110</v>
          </cell>
          <cell r="H926">
            <v>41974</v>
          </cell>
          <cell r="I926">
            <v>43799</v>
          </cell>
          <cell r="J926">
            <v>2593</v>
          </cell>
          <cell r="K926">
            <v>0</v>
          </cell>
          <cell r="L926" t="e">
            <v>#VALUE!</v>
          </cell>
          <cell r="M926">
            <v>0</v>
          </cell>
          <cell r="N926">
            <v>42736</v>
          </cell>
          <cell r="O926">
            <v>2593</v>
          </cell>
          <cell r="P926">
            <v>45.838796760509062</v>
          </cell>
          <cell r="Q926">
            <v>118860</v>
          </cell>
          <cell r="R926" t="str">
            <v>MG 2015 95%</v>
          </cell>
          <cell r="S926">
            <v>48.6</v>
          </cell>
          <cell r="T926">
            <v>58.21</v>
          </cell>
          <cell r="U926">
            <v>0.83490809139323141</v>
          </cell>
          <cell r="V926" t="str">
            <v>Market</v>
          </cell>
          <cell r="W926" t="str">
            <v>$4.40 FSG Office (Flrs 1-3)</v>
          </cell>
          <cell r="X926">
            <v>0</v>
          </cell>
        </row>
        <row r="927">
          <cell r="A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43070</v>
          </cell>
          <cell r="O927">
            <v>0</v>
          </cell>
          <cell r="P927">
            <v>47.162360200539915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</row>
        <row r="928">
          <cell r="A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43435</v>
          </cell>
          <cell r="O928">
            <v>0</v>
          </cell>
          <cell r="P928">
            <v>48.601619745468568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</row>
        <row r="929">
          <cell r="A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</row>
        <row r="930">
          <cell r="A930">
            <v>238</v>
          </cell>
          <cell r="C930">
            <v>0</v>
          </cell>
          <cell r="D930" t="str">
            <v>TOWERI (1)</v>
          </cell>
          <cell r="E930" t="str">
            <v>More Technology International</v>
          </cell>
          <cell r="F930" t="str">
            <v>Contract</v>
          </cell>
          <cell r="G930" t="str">
            <v>0280</v>
          </cell>
          <cell r="H930">
            <v>41944</v>
          </cell>
          <cell r="I930">
            <v>43100</v>
          </cell>
          <cell r="J930">
            <v>1100</v>
          </cell>
          <cell r="K930">
            <v>0</v>
          </cell>
          <cell r="L930" t="e">
            <v>#VALUE!</v>
          </cell>
          <cell r="M930">
            <v>0</v>
          </cell>
          <cell r="N930">
            <v>42736</v>
          </cell>
          <cell r="O930">
            <v>1100</v>
          </cell>
          <cell r="P930">
            <v>46.8</v>
          </cell>
          <cell r="Q930">
            <v>51480</v>
          </cell>
          <cell r="R930" t="str">
            <v>MORE 2015 95%</v>
          </cell>
          <cell r="S930">
            <v>46.8</v>
          </cell>
          <cell r="T930">
            <v>52.8</v>
          </cell>
          <cell r="U930">
            <v>0.88636363636363635</v>
          </cell>
          <cell r="V930" t="str">
            <v>Market</v>
          </cell>
          <cell r="W930" t="str">
            <v>$4.40 FSG Office (Flrs 1-3)</v>
          </cell>
          <cell r="X930">
            <v>0</v>
          </cell>
        </row>
        <row r="931">
          <cell r="A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</row>
        <row r="932">
          <cell r="A932">
            <v>239</v>
          </cell>
          <cell r="C932">
            <v>0</v>
          </cell>
          <cell r="D932" t="str">
            <v>TOWERI (1)</v>
          </cell>
          <cell r="E932" t="str">
            <v>Nepes US Inc</v>
          </cell>
          <cell r="F932" t="str">
            <v>Contract</v>
          </cell>
          <cell r="G932" t="str">
            <v>1040</v>
          </cell>
          <cell r="H932">
            <v>41944</v>
          </cell>
          <cell r="I932">
            <v>43343</v>
          </cell>
          <cell r="J932">
            <v>1464</v>
          </cell>
          <cell r="K932">
            <v>0</v>
          </cell>
          <cell r="L932" t="e">
            <v>#VALUE!</v>
          </cell>
          <cell r="M932">
            <v>0</v>
          </cell>
          <cell r="N932">
            <v>42736</v>
          </cell>
          <cell r="O932">
            <v>1464</v>
          </cell>
          <cell r="P932">
            <v>50.877049180327866</v>
          </cell>
          <cell r="Q932">
            <v>74484</v>
          </cell>
          <cell r="R932" t="str">
            <v>NEP 2015 100%</v>
          </cell>
          <cell r="S932">
            <v>52.44</v>
          </cell>
          <cell r="T932">
            <v>57.96</v>
          </cell>
          <cell r="U932">
            <v>0.90476190476190466</v>
          </cell>
          <cell r="V932" t="str">
            <v>Market</v>
          </cell>
          <cell r="W932" t="str">
            <v>$4.60 FSG Office (Flrs 8-11)</v>
          </cell>
          <cell r="X932">
            <v>0</v>
          </cell>
        </row>
        <row r="933">
          <cell r="A933">
            <v>0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43040</v>
          </cell>
          <cell r="O933">
            <v>0</v>
          </cell>
          <cell r="P933">
            <v>52.442622950819676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</row>
        <row r="934">
          <cell r="A934">
            <v>0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</row>
        <row r="935">
          <cell r="A935">
            <v>240</v>
          </cell>
          <cell r="C935">
            <v>0</v>
          </cell>
          <cell r="D935" t="str">
            <v>TOWERI (1)</v>
          </cell>
          <cell r="E935" t="str">
            <v>New Energy &amp; Industrial</v>
          </cell>
          <cell r="F935" t="str">
            <v>Contract</v>
          </cell>
          <cell r="G935" t="str">
            <v>0790</v>
          </cell>
          <cell r="H935">
            <v>42309</v>
          </cell>
          <cell r="I935">
            <v>44135</v>
          </cell>
          <cell r="J935">
            <v>1871</v>
          </cell>
          <cell r="K935">
            <v>0</v>
          </cell>
          <cell r="L935" t="e">
            <v>#VALUE!</v>
          </cell>
          <cell r="M935">
            <v>0</v>
          </cell>
          <cell r="N935">
            <v>42736</v>
          </cell>
          <cell r="O935">
            <v>1871</v>
          </cell>
          <cell r="P935">
            <v>51.957242116515232</v>
          </cell>
          <cell r="Q935">
            <v>97212</v>
          </cell>
          <cell r="R935" t="str">
            <v>NEW 2015 95%</v>
          </cell>
          <cell r="S935">
            <v>56.75</v>
          </cell>
          <cell r="T935">
            <v>61.32</v>
          </cell>
          <cell r="U935">
            <v>0.92547292889758648</v>
          </cell>
          <cell r="V935" t="str">
            <v>Market</v>
          </cell>
          <cell r="W935" t="str">
            <v>$4.50 FSG Office (Flrs 4-7)</v>
          </cell>
          <cell r="X935">
            <v>0</v>
          </cell>
        </row>
        <row r="936">
          <cell r="A936">
            <v>0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43040</v>
          </cell>
          <cell r="O936">
            <v>0</v>
          </cell>
          <cell r="P936">
            <v>53.52218065205772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</row>
        <row r="937">
          <cell r="A937">
            <v>0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43405</v>
          </cell>
          <cell r="O937">
            <v>0</v>
          </cell>
          <cell r="P937">
            <v>55.080705505077496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</row>
        <row r="938">
          <cell r="A938">
            <v>0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43770</v>
          </cell>
          <cell r="O938">
            <v>0</v>
          </cell>
          <cell r="P938">
            <v>56.761090326028864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</row>
        <row r="939">
          <cell r="A939">
            <v>0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</row>
        <row r="940">
          <cell r="A940">
            <v>241</v>
          </cell>
          <cell r="C940">
            <v>0</v>
          </cell>
          <cell r="D940" t="str">
            <v>TOWERI (1)</v>
          </cell>
          <cell r="E940" t="str">
            <v>Nidec America Corp</v>
          </cell>
          <cell r="F940" t="str">
            <v>Contract</v>
          </cell>
          <cell r="G940" t="str">
            <v>0710</v>
          </cell>
          <cell r="H940">
            <v>41791</v>
          </cell>
          <cell r="I940">
            <v>43131</v>
          </cell>
          <cell r="J940">
            <v>1078</v>
          </cell>
          <cell r="K940">
            <v>0</v>
          </cell>
          <cell r="L940" t="e">
            <v>#VALUE!</v>
          </cell>
          <cell r="M940">
            <v>0</v>
          </cell>
          <cell r="N940">
            <v>42736</v>
          </cell>
          <cell r="O940">
            <v>1078</v>
          </cell>
          <cell r="P940">
            <v>40.797773654916512</v>
          </cell>
          <cell r="Q940">
            <v>43980</v>
          </cell>
          <cell r="R940" t="str">
            <v>NID710 2014 95%</v>
          </cell>
          <cell r="S940">
            <v>42</v>
          </cell>
          <cell r="T940">
            <v>56.7</v>
          </cell>
          <cell r="U940">
            <v>0.7407407407407407</v>
          </cell>
          <cell r="V940" t="str">
            <v>Market</v>
          </cell>
          <cell r="W940" t="str">
            <v>$4.50 FSG Office (Flrs 4-7)</v>
          </cell>
          <cell r="X940">
            <v>0</v>
          </cell>
        </row>
        <row r="941">
          <cell r="A941">
            <v>0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42887</v>
          </cell>
          <cell r="O941">
            <v>0</v>
          </cell>
          <cell r="P941">
            <v>42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</row>
        <row r="942">
          <cell r="A942">
            <v>0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</row>
        <row r="943">
          <cell r="A943">
            <v>242</v>
          </cell>
          <cell r="C943">
            <v>0</v>
          </cell>
          <cell r="D943" t="str">
            <v>TOWERI (1)</v>
          </cell>
          <cell r="E943" t="str">
            <v>Nidec America Corp</v>
          </cell>
          <cell r="F943" t="str">
            <v>Contract</v>
          </cell>
          <cell r="G943" t="str">
            <v>0720</v>
          </cell>
          <cell r="H943">
            <v>39142</v>
          </cell>
          <cell r="I943">
            <v>43131</v>
          </cell>
          <cell r="J943">
            <v>2947</v>
          </cell>
          <cell r="K943">
            <v>0</v>
          </cell>
          <cell r="L943" t="e">
            <v>#VALUE!</v>
          </cell>
          <cell r="M943">
            <v>0</v>
          </cell>
          <cell r="N943">
            <v>42736</v>
          </cell>
          <cell r="O943">
            <v>2947</v>
          </cell>
          <cell r="P943">
            <v>35.100101798439091</v>
          </cell>
          <cell r="Q943">
            <v>103440</v>
          </cell>
          <cell r="R943" t="str">
            <v>NID720 2013 95%</v>
          </cell>
          <cell r="S943">
            <v>36.299999999999997</v>
          </cell>
          <cell r="T943">
            <v>56.7</v>
          </cell>
          <cell r="U943">
            <v>0.64021164021164012</v>
          </cell>
          <cell r="V943" t="str">
            <v>Market</v>
          </cell>
          <cell r="W943" t="str">
            <v>$4.50 FSG Office (Flrs 4-7)</v>
          </cell>
          <cell r="X943">
            <v>0</v>
          </cell>
        </row>
        <row r="944">
          <cell r="A944">
            <v>0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42767</v>
          </cell>
          <cell r="O944">
            <v>0</v>
          </cell>
          <cell r="P944">
            <v>36.30132337970818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</row>
        <row r="945">
          <cell r="A945">
            <v>0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</row>
        <row r="946">
          <cell r="A946">
            <v>243</v>
          </cell>
          <cell r="C946">
            <v>0</v>
          </cell>
          <cell r="D946" t="str">
            <v>TOWERI (1)</v>
          </cell>
          <cell r="E946" t="str">
            <v>Nor1</v>
          </cell>
          <cell r="F946" t="str">
            <v>Contract</v>
          </cell>
          <cell r="G946" t="str">
            <v>0600</v>
          </cell>
          <cell r="H946">
            <v>42309</v>
          </cell>
          <cell r="I946">
            <v>44227</v>
          </cell>
          <cell r="J946">
            <v>7723</v>
          </cell>
          <cell r="K946">
            <v>0</v>
          </cell>
          <cell r="L946" t="e">
            <v>#VALUE!</v>
          </cell>
          <cell r="M946">
            <v>0</v>
          </cell>
          <cell r="N946">
            <v>42736</v>
          </cell>
          <cell r="O946">
            <v>7723</v>
          </cell>
          <cell r="P946">
            <v>49.199533859899006</v>
          </cell>
          <cell r="Q946">
            <v>379968</v>
          </cell>
          <cell r="R946" t="str">
            <v>NOR1 2016 95%</v>
          </cell>
          <cell r="S946">
            <v>55.32</v>
          </cell>
          <cell r="T946">
            <v>63.16</v>
          </cell>
          <cell r="U946">
            <v>0.8758708043065232</v>
          </cell>
          <cell r="V946" t="str">
            <v>Market</v>
          </cell>
          <cell r="W946" t="str">
            <v>$4.50 FSG Office (Flrs 4-7)</v>
          </cell>
          <cell r="X946">
            <v>0</v>
          </cell>
        </row>
        <row r="947">
          <cell r="A947">
            <v>0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42767</v>
          </cell>
          <cell r="O947">
            <v>0</v>
          </cell>
          <cell r="P947">
            <v>50.639906771979803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W947">
            <v>0</v>
          </cell>
          <cell r="X947">
            <v>0</v>
          </cell>
        </row>
        <row r="948">
          <cell r="A948">
            <v>0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43132</v>
          </cell>
          <cell r="O948">
            <v>0</v>
          </cell>
          <cell r="P948">
            <v>52.199922309983165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</row>
        <row r="949">
          <cell r="A949">
            <v>0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43497</v>
          </cell>
          <cell r="O949">
            <v>0</v>
          </cell>
          <cell r="P949">
            <v>53.759937847986535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</row>
        <row r="950">
          <cell r="A950">
            <v>0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43862</v>
          </cell>
          <cell r="O950">
            <v>0</v>
          </cell>
          <cell r="P950">
            <v>55.319953385989898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</row>
        <row r="951">
          <cell r="A951">
            <v>0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</row>
        <row r="952">
          <cell r="A952">
            <v>244</v>
          </cell>
          <cell r="C952">
            <v>0</v>
          </cell>
          <cell r="D952" t="str">
            <v>TOWERI (1)</v>
          </cell>
          <cell r="E952" t="str">
            <v>NUL System Services Corp</v>
          </cell>
          <cell r="F952" t="str">
            <v>Contract</v>
          </cell>
          <cell r="G952" t="str">
            <v>0430</v>
          </cell>
          <cell r="H952">
            <v>42583</v>
          </cell>
          <cell r="I952">
            <v>43708</v>
          </cell>
          <cell r="J952">
            <v>2381</v>
          </cell>
          <cell r="K952">
            <v>0</v>
          </cell>
          <cell r="L952" t="e">
            <v>#VALUE!</v>
          </cell>
          <cell r="M952">
            <v>0</v>
          </cell>
          <cell r="N952">
            <v>42736</v>
          </cell>
          <cell r="O952">
            <v>2381</v>
          </cell>
          <cell r="P952">
            <v>52.797984040319193</v>
          </cell>
          <cell r="Q952">
            <v>125712</v>
          </cell>
          <cell r="R952" t="str">
            <v>NEW BASE YEAR</v>
          </cell>
          <cell r="S952">
            <v>56.02</v>
          </cell>
          <cell r="T952">
            <v>59.54</v>
          </cell>
          <cell r="U952">
            <v>0.94088008061807193</v>
          </cell>
          <cell r="V952" t="str">
            <v>Market</v>
          </cell>
          <cell r="W952" t="str">
            <v>$4.50 FSG Office (Flrs 4-7)</v>
          </cell>
          <cell r="X952">
            <v>0</v>
          </cell>
        </row>
        <row r="953">
          <cell r="A953">
            <v>0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42948</v>
          </cell>
          <cell r="O953">
            <v>0</v>
          </cell>
          <cell r="P953">
            <v>54.380512389752205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</row>
        <row r="954">
          <cell r="A954">
            <v>0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43313</v>
          </cell>
          <cell r="O954">
            <v>0</v>
          </cell>
          <cell r="P954">
            <v>56.018479630407391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</row>
        <row r="955">
          <cell r="A955">
            <v>0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</row>
        <row r="956">
          <cell r="A956">
            <v>245</v>
          </cell>
          <cell r="C956">
            <v>0</v>
          </cell>
          <cell r="D956" t="str">
            <v>TOWERI (1)</v>
          </cell>
          <cell r="E956" t="str">
            <v>Outforce</v>
          </cell>
          <cell r="F956" t="str">
            <v>Contract</v>
          </cell>
          <cell r="G956" t="str">
            <v>0540</v>
          </cell>
          <cell r="H956">
            <v>41548</v>
          </cell>
          <cell r="I956">
            <v>43496</v>
          </cell>
          <cell r="J956">
            <v>8661</v>
          </cell>
          <cell r="K956">
            <v>0</v>
          </cell>
          <cell r="L956" t="e">
            <v>#VALUE!</v>
          </cell>
          <cell r="M956">
            <v>0</v>
          </cell>
          <cell r="N956">
            <v>42736</v>
          </cell>
          <cell r="O956">
            <v>8661</v>
          </cell>
          <cell r="P956">
            <v>36.599930723934882</v>
          </cell>
          <cell r="Q956">
            <v>316992</v>
          </cell>
          <cell r="R956" t="str">
            <v>OUT 2014 95%</v>
          </cell>
          <cell r="S956">
            <v>39</v>
          </cell>
          <cell r="T956">
            <v>59.54</v>
          </cell>
          <cell r="U956">
            <v>0.65502183406113534</v>
          </cell>
          <cell r="V956" t="str">
            <v>Market</v>
          </cell>
          <cell r="W956" t="str">
            <v>$4.50 FSG Office (Flrs 4-7)</v>
          </cell>
          <cell r="X956">
            <v>0</v>
          </cell>
        </row>
        <row r="957">
          <cell r="A957">
            <v>0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42767</v>
          </cell>
          <cell r="O957">
            <v>0</v>
          </cell>
          <cell r="P957">
            <v>37.79979217180464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</row>
        <row r="958">
          <cell r="A958">
            <v>0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43132</v>
          </cell>
          <cell r="O958">
            <v>0</v>
          </cell>
          <cell r="P958">
            <v>38.999653619674405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</row>
        <row r="959">
          <cell r="A959">
            <v>0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</row>
        <row r="960">
          <cell r="A960">
            <v>246</v>
          </cell>
          <cell r="C960">
            <v>0</v>
          </cell>
          <cell r="D960" t="str">
            <v>TOWERI (1)</v>
          </cell>
          <cell r="E960" t="str">
            <v>Palerra Inc/Apprity</v>
          </cell>
          <cell r="F960" t="str">
            <v>Contract</v>
          </cell>
          <cell r="G960" t="str">
            <v>0560</v>
          </cell>
          <cell r="H960">
            <v>41883</v>
          </cell>
          <cell r="I960">
            <v>42978</v>
          </cell>
          <cell r="J960">
            <v>5555</v>
          </cell>
          <cell r="K960">
            <v>0</v>
          </cell>
          <cell r="L960" t="e">
            <v>#VALUE!</v>
          </cell>
          <cell r="M960">
            <v>0</v>
          </cell>
          <cell r="N960">
            <v>42736</v>
          </cell>
          <cell r="O960">
            <v>5555</v>
          </cell>
          <cell r="P960">
            <v>49.680648064806483</v>
          </cell>
          <cell r="Q960">
            <v>275976</v>
          </cell>
          <cell r="R960" t="str">
            <v>PAR 2014 95%</v>
          </cell>
          <cell r="S960">
            <v>49.68</v>
          </cell>
          <cell r="T960">
            <v>54</v>
          </cell>
          <cell r="U960">
            <v>0.92</v>
          </cell>
          <cell r="V960" t="str">
            <v>Market</v>
          </cell>
          <cell r="W960" t="str">
            <v>$4.50 FSG Office (Flrs 4-7)</v>
          </cell>
          <cell r="X960">
            <v>0</v>
          </cell>
        </row>
        <row r="961">
          <cell r="A961">
            <v>0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</row>
        <row r="962">
          <cell r="A962">
            <v>247</v>
          </cell>
          <cell r="C962">
            <v>0</v>
          </cell>
          <cell r="D962" t="str">
            <v>TOWERI (1)</v>
          </cell>
          <cell r="E962" t="str">
            <v>Pro Source</v>
          </cell>
          <cell r="F962" t="str">
            <v>Contract</v>
          </cell>
          <cell r="G962" t="str">
            <v>0260</v>
          </cell>
          <cell r="H962">
            <v>40664</v>
          </cell>
          <cell r="I962">
            <v>43039</v>
          </cell>
          <cell r="J962">
            <v>2503</v>
          </cell>
          <cell r="K962">
            <v>0</v>
          </cell>
          <cell r="L962" t="e">
            <v>#VALUE!</v>
          </cell>
          <cell r="M962">
            <v>0</v>
          </cell>
          <cell r="N962">
            <v>42736</v>
          </cell>
          <cell r="O962">
            <v>2503</v>
          </cell>
          <cell r="P962">
            <v>33.598082301238513</v>
          </cell>
          <cell r="Q962">
            <v>84096</v>
          </cell>
          <cell r="R962" t="str">
            <v>PRO 2011 95%</v>
          </cell>
          <cell r="S962">
            <v>33.6</v>
          </cell>
          <cell r="T962">
            <v>52.8</v>
          </cell>
          <cell r="U962">
            <v>0.63636363636363646</v>
          </cell>
          <cell r="V962" t="str">
            <v>Market</v>
          </cell>
          <cell r="W962" t="str">
            <v>$4.40 FSG Office (Flrs 1-3)</v>
          </cell>
          <cell r="X962" t="str">
            <v>Tenant expires on 10/16 prior to analysis start date. Analysis assumes Tenant stays in place at current rent for an additional year before rolling to market.</v>
          </cell>
        </row>
        <row r="963">
          <cell r="A963">
            <v>0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</row>
        <row r="964">
          <cell r="A964">
            <v>248</v>
          </cell>
          <cell r="C964">
            <v>0</v>
          </cell>
          <cell r="D964" t="str">
            <v>TOWERI (1)</v>
          </cell>
          <cell r="E964" t="str">
            <v>Saggezza</v>
          </cell>
          <cell r="F964" t="str">
            <v>Contract</v>
          </cell>
          <cell r="G964" t="str">
            <v>0920</v>
          </cell>
          <cell r="H964">
            <v>41883</v>
          </cell>
          <cell r="I964">
            <v>43738</v>
          </cell>
          <cell r="J964">
            <v>3880</v>
          </cell>
          <cell r="K964">
            <v>0</v>
          </cell>
          <cell r="L964" t="e">
            <v>#VALUE!</v>
          </cell>
          <cell r="M964">
            <v>0</v>
          </cell>
          <cell r="N964">
            <v>42736</v>
          </cell>
          <cell r="O964">
            <v>3880</v>
          </cell>
          <cell r="P964">
            <v>46.2</v>
          </cell>
          <cell r="Q964">
            <v>179256</v>
          </cell>
          <cell r="R964" t="str">
            <v>SAG 2014 100%</v>
          </cell>
          <cell r="S964">
            <v>48.6</v>
          </cell>
          <cell r="T964">
            <v>60.86</v>
          </cell>
          <cell r="U964">
            <v>0.79855405849490635</v>
          </cell>
          <cell r="V964" t="str">
            <v>Market</v>
          </cell>
          <cell r="W964" t="str">
            <v>$4.60 FSG Office (Flrs 8-11)</v>
          </cell>
          <cell r="X964">
            <v>0</v>
          </cell>
        </row>
        <row r="965">
          <cell r="A965">
            <v>0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43009</v>
          </cell>
          <cell r="O965">
            <v>0</v>
          </cell>
          <cell r="P965">
            <v>47.4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</row>
        <row r="966">
          <cell r="A966">
            <v>0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43374</v>
          </cell>
          <cell r="O966">
            <v>0</v>
          </cell>
          <cell r="P966">
            <v>48.6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</row>
        <row r="967">
          <cell r="A967">
            <v>0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</row>
        <row r="968">
          <cell r="A968">
            <v>249</v>
          </cell>
          <cell r="C968">
            <v>0</v>
          </cell>
          <cell r="D968" t="str">
            <v>TOWERI (1)</v>
          </cell>
          <cell r="E968" t="str">
            <v>Sophos</v>
          </cell>
          <cell r="F968" t="str">
            <v>Contract</v>
          </cell>
          <cell r="G968" t="str">
            <v>1100</v>
          </cell>
          <cell r="H968">
            <v>41456</v>
          </cell>
          <cell r="I968">
            <v>44012</v>
          </cell>
          <cell r="J968">
            <v>14578</v>
          </cell>
          <cell r="K968">
            <v>0</v>
          </cell>
          <cell r="L968" t="e">
            <v>#VALUE!</v>
          </cell>
          <cell r="M968">
            <v>0</v>
          </cell>
          <cell r="N968">
            <v>42736</v>
          </cell>
          <cell r="O968">
            <v>14578</v>
          </cell>
          <cell r="P968">
            <v>39.599670736726573</v>
          </cell>
          <cell r="Q968">
            <v>577284</v>
          </cell>
          <cell r="R968" t="str">
            <v>SOPH 2014 95%</v>
          </cell>
          <cell r="S968">
            <v>43.2</v>
          </cell>
          <cell r="T968">
            <v>62.68</v>
          </cell>
          <cell r="U968">
            <v>0.68921506062539895</v>
          </cell>
          <cell r="V968" t="str">
            <v>Market</v>
          </cell>
          <cell r="W968" t="str">
            <v>$4.60 FSG Office (Flrs 8-11)</v>
          </cell>
          <cell r="X968">
            <v>0</v>
          </cell>
        </row>
        <row r="969">
          <cell r="A969">
            <v>0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42917</v>
          </cell>
          <cell r="O969">
            <v>0</v>
          </cell>
          <cell r="P969">
            <v>40.79983536836329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</row>
        <row r="970">
          <cell r="A970">
            <v>0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43282</v>
          </cell>
          <cell r="O970">
            <v>0</v>
          </cell>
          <cell r="P970">
            <v>42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</row>
        <row r="971">
          <cell r="A971">
            <v>0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43647</v>
          </cell>
          <cell r="O971">
            <v>0</v>
          </cell>
          <cell r="P971">
            <v>43.20016463163671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</row>
        <row r="972">
          <cell r="A972">
            <v>0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</row>
        <row r="973">
          <cell r="A973">
            <v>250</v>
          </cell>
          <cell r="C973">
            <v>0</v>
          </cell>
          <cell r="D973" t="str">
            <v>TOWERI (1)</v>
          </cell>
          <cell r="E973" t="str">
            <v>Storage - Integnology</v>
          </cell>
          <cell r="F973" t="str">
            <v>Contract</v>
          </cell>
          <cell r="G973" t="str">
            <v>S10</v>
          </cell>
          <cell r="H973">
            <v>41944</v>
          </cell>
          <cell r="I973">
            <v>43769</v>
          </cell>
          <cell r="J973">
            <v>108</v>
          </cell>
          <cell r="K973">
            <v>0</v>
          </cell>
          <cell r="L973" t="e">
            <v>#VALUE!</v>
          </cell>
          <cell r="M973">
            <v>0</v>
          </cell>
          <cell r="N973">
            <v>42736</v>
          </cell>
          <cell r="O973">
            <v>108</v>
          </cell>
          <cell r="P973">
            <v>24</v>
          </cell>
          <cell r="Q973">
            <v>2592</v>
          </cell>
          <cell r="R973" t="str">
            <v>None</v>
          </cell>
          <cell r="S973">
            <v>24</v>
          </cell>
          <cell r="T973">
            <v>13.23</v>
          </cell>
          <cell r="U973">
            <v>1.8140589569160996</v>
          </cell>
          <cell r="V973" t="str">
            <v>Market</v>
          </cell>
          <cell r="W973" t="str">
            <v>$1.00 Gross Storage</v>
          </cell>
          <cell r="X973">
            <v>0</v>
          </cell>
        </row>
        <row r="974">
          <cell r="A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</row>
        <row r="975">
          <cell r="A975">
            <v>251</v>
          </cell>
          <cell r="C975">
            <v>0</v>
          </cell>
          <cell r="D975" t="str">
            <v>TOWERI (1)</v>
          </cell>
          <cell r="E975" t="str">
            <v>Storage - Itochu</v>
          </cell>
          <cell r="F975" t="str">
            <v>Contract</v>
          </cell>
          <cell r="G975" t="str">
            <v>S7</v>
          </cell>
          <cell r="H975">
            <v>41061</v>
          </cell>
          <cell r="I975">
            <v>42886</v>
          </cell>
          <cell r="J975">
            <v>155</v>
          </cell>
          <cell r="K975">
            <v>0</v>
          </cell>
          <cell r="L975" t="e">
            <v>#VALUE!</v>
          </cell>
          <cell r="M975">
            <v>0</v>
          </cell>
          <cell r="N975">
            <v>42736</v>
          </cell>
          <cell r="O975">
            <v>155</v>
          </cell>
          <cell r="P975">
            <v>24</v>
          </cell>
          <cell r="Q975">
            <v>3720</v>
          </cell>
          <cell r="R975" t="str">
            <v>None</v>
          </cell>
          <cell r="S975">
            <v>24</v>
          </cell>
          <cell r="T975">
            <v>12</v>
          </cell>
          <cell r="U975">
            <v>2</v>
          </cell>
          <cell r="V975" t="str">
            <v>Market</v>
          </cell>
          <cell r="W975" t="str">
            <v>$1.00 Gross Storage</v>
          </cell>
          <cell r="X975">
            <v>0</v>
          </cell>
        </row>
        <row r="976">
          <cell r="A976">
            <v>0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</row>
        <row r="977">
          <cell r="A977">
            <v>252</v>
          </cell>
          <cell r="C977">
            <v>0</v>
          </cell>
          <cell r="D977" t="str">
            <v>TOWERI (1)</v>
          </cell>
          <cell r="E977" t="str">
            <v>Storage - JFrog</v>
          </cell>
          <cell r="F977" t="str">
            <v>Contract</v>
          </cell>
          <cell r="G977" t="str">
            <v>S11</v>
          </cell>
          <cell r="H977">
            <v>42278</v>
          </cell>
          <cell r="I977">
            <v>43616</v>
          </cell>
          <cell r="J977">
            <v>140</v>
          </cell>
          <cell r="K977">
            <v>0</v>
          </cell>
          <cell r="L977" t="e">
            <v>#VALUE!</v>
          </cell>
          <cell r="M977">
            <v>0</v>
          </cell>
          <cell r="N977">
            <v>42736</v>
          </cell>
          <cell r="O977">
            <v>140</v>
          </cell>
          <cell r="P977">
            <v>24</v>
          </cell>
          <cell r="Q977">
            <v>3360</v>
          </cell>
          <cell r="R977" t="str">
            <v>None</v>
          </cell>
          <cell r="S977">
            <v>24</v>
          </cell>
          <cell r="T977">
            <v>13.23</v>
          </cell>
          <cell r="U977">
            <v>1.8140589569160996</v>
          </cell>
          <cell r="V977" t="str">
            <v>Market</v>
          </cell>
          <cell r="W977" t="str">
            <v>$1.00 Gross Storage</v>
          </cell>
          <cell r="X977">
            <v>0</v>
          </cell>
        </row>
        <row r="978">
          <cell r="A978">
            <v>0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</row>
        <row r="979">
          <cell r="A979">
            <v>253</v>
          </cell>
          <cell r="C979">
            <v>0</v>
          </cell>
          <cell r="D979" t="str">
            <v>TOWERI (1)</v>
          </cell>
          <cell r="E979" t="str">
            <v>Storage - Marubeni</v>
          </cell>
          <cell r="F979" t="str">
            <v>Contract</v>
          </cell>
          <cell r="G979" t="str">
            <v>S3</v>
          </cell>
          <cell r="H979">
            <v>41487</v>
          </cell>
          <cell r="I979">
            <v>43343</v>
          </cell>
          <cell r="J979">
            <v>155</v>
          </cell>
          <cell r="K979">
            <v>0</v>
          </cell>
          <cell r="L979" t="e">
            <v>#VALUE!</v>
          </cell>
          <cell r="M979">
            <v>0</v>
          </cell>
          <cell r="N979">
            <v>42736</v>
          </cell>
          <cell r="O979">
            <v>155</v>
          </cell>
          <cell r="P979">
            <v>18.038709677419355</v>
          </cell>
          <cell r="Q979">
            <v>2796</v>
          </cell>
          <cell r="R979" t="str">
            <v>None</v>
          </cell>
          <cell r="S979">
            <v>17.96</v>
          </cell>
          <cell r="T979">
            <v>12.6</v>
          </cell>
          <cell r="U979">
            <v>1.4253968253968254</v>
          </cell>
          <cell r="V979" t="str">
            <v>Market</v>
          </cell>
          <cell r="W979" t="str">
            <v>$1.00 Gross Storage</v>
          </cell>
          <cell r="X979">
            <v>0</v>
          </cell>
        </row>
        <row r="980">
          <cell r="A980">
            <v>0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</row>
        <row r="981">
          <cell r="A981">
            <v>254</v>
          </cell>
          <cell r="C981">
            <v>0</v>
          </cell>
          <cell r="D981" t="str">
            <v>TOWERI (1)</v>
          </cell>
          <cell r="E981" t="str">
            <v>Tenant Storage</v>
          </cell>
          <cell r="F981" t="str">
            <v>Contract</v>
          </cell>
          <cell r="G981" t="str">
            <v>0290</v>
          </cell>
          <cell r="H981">
            <v>42370</v>
          </cell>
          <cell r="I981">
            <v>47848</v>
          </cell>
          <cell r="J981">
            <v>213</v>
          </cell>
          <cell r="K981">
            <v>0</v>
          </cell>
          <cell r="L981" t="e">
            <v>#VALUE!</v>
          </cell>
          <cell r="M981">
            <v>0</v>
          </cell>
          <cell r="N981">
            <v>42736</v>
          </cell>
          <cell r="O981">
            <v>213</v>
          </cell>
          <cell r="P981">
            <v>0</v>
          </cell>
          <cell r="Q981">
            <v>0</v>
          </cell>
          <cell r="R981" t="str">
            <v>None</v>
          </cell>
          <cell r="S981">
            <v>0</v>
          </cell>
          <cell r="T981" t="str">
            <v>Expires after Report Term</v>
          </cell>
          <cell r="U981">
            <v>0</v>
          </cell>
          <cell r="V981" t="str">
            <v>Market</v>
          </cell>
          <cell r="W981" t="str">
            <v>$4.60 FSG Office (Flrs 8-11)</v>
          </cell>
          <cell r="X981">
            <v>0</v>
          </cell>
        </row>
        <row r="982">
          <cell r="A982">
            <v>0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 t="str">
            <v>Rent continues after Report Term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</row>
        <row r="983">
          <cell r="A983">
            <v>0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</row>
        <row r="984">
          <cell r="A984">
            <v>255</v>
          </cell>
          <cell r="C984">
            <v>0</v>
          </cell>
          <cell r="D984" t="str">
            <v>TOWERI (1)</v>
          </cell>
          <cell r="E984" t="str">
            <v>TutorGroup Inc</v>
          </cell>
          <cell r="F984" t="str">
            <v>Contract</v>
          </cell>
          <cell r="G984" t="str">
            <v>0500</v>
          </cell>
          <cell r="H984">
            <v>41852</v>
          </cell>
          <cell r="I984">
            <v>43738</v>
          </cell>
          <cell r="J984">
            <v>4938</v>
          </cell>
          <cell r="K984">
            <v>0</v>
          </cell>
          <cell r="L984" t="e">
            <v>#VALUE!</v>
          </cell>
          <cell r="M984">
            <v>0</v>
          </cell>
          <cell r="N984">
            <v>42736</v>
          </cell>
          <cell r="O984">
            <v>4938</v>
          </cell>
          <cell r="P984">
            <v>44.52004860267315</v>
          </cell>
          <cell r="Q984">
            <v>219840</v>
          </cell>
          <cell r="R984" t="str">
            <v>TUT 2014 100%</v>
          </cell>
          <cell r="S984">
            <v>47.28</v>
          </cell>
          <cell r="T984">
            <v>59.54</v>
          </cell>
          <cell r="U984">
            <v>0.79408800806180724</v>
          </cell>
          <cell r="V984" t="str">
            <v>Market</v>
          </cell>
          <cell r="W984" t="str">
            <v>$4.50 FSG Office (Flrs 4-7)</v>
          </cell>
          <cell r="X984">
            <v>0</v>
          </cell>
        </row>
        <row r="985">
          <cell r="A985">
            <v>0</v>
          </cell>
          <cell r="C985">
            <v>0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43009</v>
          </cell>
          <cell r="O985">
            <v>0</v>
          </cell>
          <cell r="P985">
            <v>45.839611178614824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</row>
        <row r="986">
          <cell r="A986">
            <v>0</v>
          </cell>
          <cell r="C986">
            <v>0</v>
          </cell>
          <cell r="D986">
            <v>0</v>
          </cell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43374</v>
          </cell>
          <cell r="O986">
            <v>0</v>
          </cell>
          <cell r="P986">
            <v>47.28068043742406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</row>
        <row r="987">
          <cell r="A987">
            <v>0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</row>
        <row r="988">
          <cell r="A988">
            <v>256</v>
          </cell>
          <cell r="C988">
            <v>0</v>
          </cell>
          <cell r="D988" t="str">
            <v>TOWERI (1)</v>
          </cell>
          <cell r="E988" t="str">
            <v>Valassis Digital</v>
          </cell>
          <cell r="F988" t="str">
            <v>Contract</v>
          </cell>
          <cell r="G988" t="str">
            <v>0240</v>
          </cell>
          <cell r="H988">
            <v>41395</v>
          </cell>
          <cell r="I988">
            <v>43312</v>
          </cell>
          <cell r="J988">
            <v>6782</v>
          </cell>
          <cell r="K988">
            <v>0</v>
          </cell>
          <cell r="L988" t="e">
            <v>#VALUE!</v>
          </cell>
          <cell r="M988">
            <v>0</v>
          </cell>
          <cell r="N988">
            <v>42736</v>
          </cell>
          <cell r="O988">
            <v>6782</v>
          </cell>
          <cell r="P988">
            <v>37.199646122087877</v>
          </cell>
          <cell r="Q988">
            <v>252288</v>
          </cell>
          <cell r="R988" t="str">
            <v>Brand 2013 95%</v>
          </cell>
          <cell r="S988">
            <v>38.4</v>
          </cell>
          <cell r="T988">
            <v>55.44</v>
          </cell>
          <cell r="U988">
            <v>0.69264069264069261</v>
          </cell>
          <cell r="V988" t="str">
            <v>Market</v>
          </cell>
          <cell r="W988" t="str">
            <v>$4.40 FSG Office (Flrs 1-3)</v>
          </cell>
          <cell r="X988">
            <v>0</v>
          </cell>
        </row>
        <row r="989">
          <cell r="A989">
            <v>0</v>
          </cell>
          <cell r="C989">
            <v>0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42948</v>
          </cell>
          <cell r="O989">
            <v>0</v>
          </cell>
          <cell r="P989">
            <v>38.399292244175761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</row>
        <row r="990">
          <cell r="A990">
            <v>0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</row>
        <row r="991">
          <cell r="A991">
            <v>257</v>
          </cell>
          <cell r="C991">
            <v>0</v>
          </cell>
          <cell r="D991" t="str">
            <v>TOWERI (1)</v>
          </cell>
          <cell r="E991" t="str">
            <v>Vivint Wireless</v>
          </cell>
          <cell r="F991" t="str">
            <v>Contract</v>
          </cell>
          <cell r="G991" t="str">
            <v>0150</v>
          </cell>
          <cell r="H991">
            <v>42278</v>
          </cell>
          <cell r="I991">
            <v>43373</v>
          </cell>
          <cell r="J991">
            <v>3321</v>
          </cell>
          <cell r="K991">
            <v>0</v>
          </cell>
          <cell r="L991" t="e">
            <v>#VALUE!</v>
          </cell>
          <cell r="M991">
            <v>0</v>
          </cell>
          <cell r="N991">
            <v>42736</v>
          </cell>
          <cell r="O991">
            <v>3321</v>
          </cell>
          <cell r="P991">
            <v>53.759710930442637</v>
          </cell>
          <cell r="Q991">
            <v>178536</v>
          </cell>
          <cell r="R991" t="str">
            <v>VIV 2015 95%</v>
          </cell>
          <cell r="S991">
            <v>55.3</v>
          </cell>
          <cell r="T991">
            <v>55.44</v>
          </cell>
          <cell r="U991">
            <v>0.99747474747474751</v>
          </cell>
          <cell r="V991" t="str">
            <v>Market</v>
          </cell>
          <cell r="W991" t="str">
            <v>$4.40 FSG Office (Flrs 1-3)</v>
          </cell>
          <cell r="X991">
            <v>0</v>
          </cell>
        </row>
        <row r="992">
          <cell r="A992">
            <v>0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43009</v>
          </cell>
          <cell r="O992">
            <v>0</v>
          </cell>
          <cell r="P992">
            <v>55.299006323396569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</row>
        <row r="993">
          <cell r="A993">
            <v>0</v>
          </cell>
          <cell r="C993">
            <v>0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</row>
        <row r="994">
          <cell r="A994">
            <v>258</v>
          </cell>
          <cell r="C994">
            <v>0</v>
          </cell>
          <cell r="D994" t="str">
            <v>TOWERI (1)</v>
          </cell>
          <cell r="E994" t="str">
            <v>William Butzman &amp; Phuong N. Qu</v>
          </cell>
          <cell r="F994" t="str">
            <v>Contract</v>
          </cell>
          <cell r="G994" t="str">
            <v>0460</v>
          </cell>
          <cell r="H994">
            <v>42339</v>
          </cell>
          <cell r="I994">
            <v>44227</v>
          </cell>
          <cell r="J994">
            <v>2310</v>
          </cell>
          <cell r="K994">
            <v>0</v>
          </cell>
          <cell r="L994" t="e">
            <v>#VALUE!</v>
          </cell>
          <cell r="M994">
            <v>0</v>
          </cell>
          <cell r="N994">
            <v>42736</v>
          </cell>
          <cell r="O994">
            <v>2310</v>
          </cell>
          <cell r="P994">
            <v>48.602597402597404</v>
          </cell>
          <cell r="Q994">
            <v>112272</v>
          </cell>
          <cell r="R994" t="str">
            <v>WILL 2016 95%</v>
          </cell>
          <cell r="S994">
            <v>54.7</v>
          </cell>
          <cell r="T994">
            <v>63.16</v>
          </cell>
          <cell r="U994">
            <v>0.86605446485117177</v>
          </cell>
          <cell r="V994" t="str">
            <v>Market</v>
          </cell>
          <cell r="W994" t="str">
            <v>$4.50 FSG Office (Flrs 4-7)</v>
          </cell>
          <cell r="X994">
            <v>0</v>
          </cell>
        </row>
        <row r="995">
          <cell r="A995">
            <v>0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42767</v>
          </cell>
          <cell r="O995">
            <v>0</v>
          </cell>
          <cell r="P995">
            <v>50.062337662337661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</row>
        <row r="996">
          <cell r="A996">
            <v>0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43132</v>
          </cell>
          <cell r="O996">
            <v>0</v>
          </cell>
          <cell r="P996">
            <v>51.558441558441558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</row>
        <row r="997">
          <cell r="A997">
            <v>0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43497</v>
          </cell>
          <cell r="O997">
            <v>0</v>
          </cell>
          <cell r="P997">
            <v>53.111688311688312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</row>
        <row r="998">
          <cell r="A998">
            <v>0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43862</v>
          </cell>
          <cell r="O998">
            <v>0</v>
          </cell>
          <cell r="P998">
            <v>54.701298701298704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</row>
        <row r="999">
          <cell r="A999">
            <v>0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</row>
        <row r="1000">
          <cell r="A1000">
            <v>259</v>
          </cell>
          <cell r="C1000">
            <v>0</v>
          </cell>
          <cell r="D1000" t="str">
            <v>TOWERI (1)</v>
          </cell>
          <cell r="E1000" t="str">
            <v>**AVAILABLE**</v>
          </cell>
          <cell r="F1000" t="str">
            <v>Speculative</v>
          </cell>
          <cell r="G1000" t="str">
            <v>0300</v>
          </cell>
          <cell r="H1000">
            <v>42887</v>
          </cell>
          <cell r="I1000">
            <v>44712</v>
          </cell>
          <cell r="J1000">
            <v>7690</v>
          </cell>
          <cell r="K1000">
            <v>0</v>
          </cell>
          <cell r="L1000" t="str">
            <v> </v>
          </cell>
          <cell r="M1000">
            <v>0</v>
          </cell>
          <cell r="N1000">
            <v>42887</v>
          </cell>
          <cell r="O1000">
            <v>7690</v>
          </cell>
          <cell r="P1000">
            <v>52.8</v>
          </cell>
          <cell r="Q1000">
            <v>0</v>
          </cell>
          <cell r="R1000" t="str">
            <v>NEW BASE YEAR</v>
          </cell>
          <cell r="S1000">
            <v>59.43</v>
          </cell>
          <cell r="T1000">
            <v>63.61</v>
          </cell>
          <cell r="U1000">
            <v>0.93428706178273857</v>
          </cell>
          <cell r="V1000" t="str">
            <v>Market</v>
          </cell>
          <cell r="W1000" t="str">
            <v>$4.40 FSG Office (Flrs 1-3)</v>
          </cell>
          <cell r="X1000">
            <v>0</v>
          </cell>
        </row>
        <row r="1001">
          <cell r="A1001">
            <v>0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43252</v>
          </cell>
          <cell r="O1001">
            <v>0</v>
          </cell>
          <cell r="P1001">
            <v>54.383875162548762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</row>
        <row r="1002">
          <cell r="A1002">
            <v>0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43617</v>
          </cell>
          <cell r="O1002">
            <v>0</v>
          </cell>
          <cell r="P1002">
            <v>56.016124837451237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</row>
        <row r="1003">
          <cell r="A1003">
            <v>0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43983</v>
          </cell>
          <cell r="O1003">
            <v>0</v>
          </cell>
          <cell r="P1003">
            <v>57.695188556566968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0</v>
          </cell>
          <cell r="W1003">
            <v>0</v>
          </cell>
          <cell r="X1003">
            <v>0</v>
          </cell>
        </row>
        <row r="1004">
          <cell r="A1004">
            <v>0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44348</v>
          </cell>
          <cell r="O1004">
            <v>0</v>
          </cell>
          <cell r="P1004">
            <v>59.427308192457737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  <cell r="X1004">
            <v>0</v>
          </cell>
        </row>
        <row r="1005">
          <cell r="A1005">
            <v>0</v>
          </cell>
          <cell r="C1005">
            <v>0</v>
          </cell>
          <cell r="D1005">
            <v>0</v>
          </cell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  <cell r="X1005">
            <v>0</v>
          </cell>
        </row>
        <row r="1006">
          <cell r="A1006">
            <v>260</v>
          </cell>
          <cell r="C1006">
            <v>0</v>
          </cell>
          <cell r="D1006" t="str">
            <v>TOWERI (1)</v>
          </cell>
          <cell r="E1006" t="str">
            <v>**AVAILABLE**</v>
          </cell>
          <cell r="F1006" t="str">
            <v>Speculative</v>
          </cell>
          <cell r="G1006" t="str">
            <v>0320</v>
          </cell>
          <cell r="H1006">
            <v>42979</v>
          </cell>
          <cell r="I1006">
            <v>44804</v>
          </cell>
          <cell r="J1006">
            <v>2269</v>
          </cell>
          <cell r="K1006">
            <v>0</v>
          </cell>
          <cell r="L1006" t="str">
            <v> </v>
          </cell>
          <cell r="M1006">
            <v>0</v>
          </cell>
          <cell r="N1006">
            <v>42979</v>
          </cell>
          <cell r="O1006">
            <v>2269</v>
          </cell>
          <cell r="P1006">
            <v>52.802115469369767</v>
          </cell>
          <cell r="Q1006">
            <v>0</v>
          </cell>
          <cell r="R1006" t="str">
            <v>NEW BASE YEAR</v>
          </cell>
          <cell r="S1006">
            <v>59.43</v>
          </cell>
          <cell r="T1006">
            <v>63.61</v>
          </cell>
          <cell r="U1006">
            <v>0.93428706178273857</v>
          </cell>
          <cell r="V1006" t="str">
            <v>Market</v>
          </cell>
          <cell r="W1006" t="str">
            <v>$4.40 FSG Office (Flrs 1-3)</v>
          </cell>
          <cell r="X1006">
            <v>0</v>
          </cell>
        </row>
        <row r="1007">
          <cell r="A1007">
            <v>0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43344</v>
          </cell>
          <cell r="O1007">
            <v>0</v>
          </cell>
          <cell r="P1007">
            <v>54.383428823270165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</row>
        <row r="1008">
          <cell r="A1008">
            <v>0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43709</v>
          </cell>
          <cell r="O1008">
            <v>0</v>
          </cell>
          <cell r="P1008">
            <v>56.017628911414718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</row>
        <row r="1009">
          <cell r="A1009">
            <v>0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44075</v>
          </cell>
          <cell r="O1009">
            <v>0</v>
          </cell>
          <cell r="P1009">
            <v>57.694138386954606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</row>
        <row r="1010">
          <cell r="A1010">
            <v>0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0</v>
          </cell>
          <cell r="N1010">
            <v>44440</v>
          </cell>
          <cell r="O1010">
            <v>0</v>
          </cell>
          <cell r="P1010">
            <v>59.428823270163065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</row>
        <row r="1011">
          <cell r="A1011">
            <v>0</v>
          </cell>
          <cell r="C1011">
            <v>0</v>
          </cell>
          <cell r="D1011">
            <v>0</v>
          </cell>
          <cell r="E1011">
            <v>0</v>
          </cell>
          <cell r="F1011">
            <v>0</v>
          </cell>
          <cell r="G1011">
            <v>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</row>
        <row r="1012">
          <cell r="A1012">
            <v>261</v>
          </cell>
          <cell r="C1012">
            <v>0</v>
          </cell>
          <cell r="D1012" t="str">
            <v>TOWERI (1)</v>
          </cell>
          <cell r="E1012" t="str">
            <v>**AVAILABLE**</v>
          </cell>
          <cell r="F1012" t="str">
            <v>Speculative</v>
          </cell>
          <cell r="G1012" t="str">
            <v>0800</v>
          </cell>
          <cell r="H1012">
            <v>42917</v>
          </cell>
          <cell r="I1012">
            <v>45473</v>
          </cell>
          <cell r="J1012">
            <v>9776</v>
          </cell>
          <cell r="K1012">
            <v>0</v>
          </cell>
          <cell r="L1012" t="str">
            <v> </v>
          </cell>
          <cell r="M1012">
            <v>0</v>
          </cell>
          <cell r="N1012">
            <v>42917</v>
          </cell>
          <cell r="O1012">
            <v>9776</v>
          </cell>
          <cell r="P1012">
            <v>55.200490998363335</v>
          </cell>
          <cell r="Q1012">
            <v>0</v>
          </cell>
          <cell r="R1012" t="str">
            <v>NEW BASE YEAR</v>
          </cell>
          <cell r="S1012">
            <v>65.91</v>
          </cell>
          <cell r="T1012">
            <v>70.55</v>
          </cell>
          <cell r="U1012">
            <v>0.93423104181431604</v>
          </cell>
          <cell r="V1012" t="str">
            <v>Market</v>
          </cell>
          <cell r="W1012" t="str">
            <v>$4.60 FSG Office (Flrs 8-11)</v>
          </cell>
          <cell r="X1012">
            <v>0</v>
          </cell>
        </row>
        <row r="1013">
          <cell r="A1013">
            <v>0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43282</v>
          </cell>
          <cell r="O1013">
            <v>0</v>
          </cell>
          <cell r="P1013">
            <v>56.856382978723403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</row>
        <row r="1014">
          <cell r="A1014">
            <v>0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43647</v>
          </cell>
          <cell r="O1014">
            <v>0</v>
          </cell>
          <cell r="P1014">
            <v>58.56137479541735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</row>
        <row r="1015">
          <cell r="A1015">
            <v>0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44013</v>
          </cell>
          <cell r="O1015">
            <v>0</v>
          </cell>
          <cell r="P1015">
            <v>60.317921440261863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</row>
        <row r="1016">
          <cell r="A1016">
            <v>0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44378</v>
          </cell>
          <cell r="O1016">
            <v>0</v>
          </cell>
          <cell r="P1016">
            <v>62.128477905073652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</row>
        <row r="1017">
          <cell r="A1017">
            <v>0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44743</v>
          </cell>
          <cell r="O1017">
            <v>0</v>
          </cell>
          <cell r="P1017">
            <v>63.991816693944351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</row>
        <row r="1018">
          <cell r="A1018">
            <v>0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45108</v>
          </cell>
          <cell r="O1018">
            <v>0</v>
          </cell>
          <cell r="P1018">
            <v>65.911620294599018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</row>
        <row r="1019">
          <cell r="A1019">
            <v>0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</row>
        <row r="1020">
          <cell r="A1020">
            <v>262</v>
          </cell>
          <cell r="C1020">
            <v>0</v>
          </cell>
          <cell r="D1020" t="str">
            <v>TOWERI (1)</v>
          </cell>
          <cell r="E1020" t="str">
            <v>**AVAILABLE**</v>
          </cell>
          <cell r="F1020" t="str">
            <v>Speculative</v>
          </cell>
          <cell r="G1020" t="str">
            <v>0850</v>
          </cell>
          <cell r="H1020">
            <v>43009</v>
          </cell>
          <cell r="I1020">
            <v>45565</v>
          </cell>
          <cell r="J1020">
            <v>6167</v>
          </cell>
          <cell r="K1020">
            <v>0</v>
          </cell>
          <cell r="L1020" t="str">
            <v> </v>
          </cell>
          <cell r="M1020">
            <v>0</v>
          </cell>
          <cell r="N1020">
            <v>43009</v>
          </cell>
          <cell r="O1020">
            <v>6167</v>
          </cell>
          <cell r="P1020">
            <v>55.199610831846925</v>
          </cell>
          <cell r="Q1020">
            <v>0</v>
          </cell>
          <cell r="R1020" t="str">
            <v>NEW BASE YEAR</v>
          </cell>
          <cell r="S1020">
            <v>65.91</v>
          </cell>
          <cell r="T1020">
            <v>70.55</v>
          </cell>
          <cell r="U1020">
            <v>0.93423104181431604</v>
          </cell>
          <cell r="V1020" t="str">
            <v>Market</v>
          </cell>
          <cell r="W1020" t="str">
            <v>$4.60 FSG Office (Flrs 8-11)</v>
          </cell>
          <cell r="X1020">
            <v>0</v>
          </cell>
        </row>
        <row r="1021">
          <cell r="A1021">
            <v>0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43374</v>
          </cell>
          <cell r="O1021">
            <v>0</v>
          </cell>
          <cell r="P1021">
            <v>56.857467163937088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</row>
        <row r="1022">
          <cell r="A1022">
            <v>0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43739</v>
          </cell>
          <cell r="O1022">
            <v>0</v>
          </cell>
          <cell r="P1022">
            <v>58.562023674395981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</row>
        <row r="1023">
          <cell r="A1023">
            <v>0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44105</v>
          </cell>
          <cell r="O1023">
            <v>0</v>
          </cell>
          <cell r="P1023">
            <v>60.319117885519702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</row>
        <row r="1024">
          <cell r="A1024">
            <v>0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44470</v>
          </cell>
          <cell r="O1024">
            <v>0</v>
          </cell>
          <cell r="P1024">
            <v>62.126803956542886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</row>
        <row r="1025">
          <cell r="A1025">
            <v>0</v>
          </cell>
          <cell r="C1025">
            <v>0</v>
          </cell>
          <cell r="D1025">
            <v>0</v>
          </cell>
          <cell r="E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44835</v>
          </cell>
          <cell r="O1025">
            <v>0</v>
          </cell>
          <cell r="P1025">
            <v>63.992865250526997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</row>
        <row r="1026">
          <cell r="A1026">
            <v>0</v>
          </cell>
          <cell r="C1026">
            <v>0</v>
          </cell>
          <cell r="D1026">
            <v>0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45200</v>
          </cell>
          <cell r="O1026">
            <v>0</v>
          </cell>
          <cell r="P1026">
            <v>65.911464245175935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</row>
        <row r="1027">
          <cell r="A1027">
            <v>0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</row>
        <row r="1028">
          <cell r="A1028">
            <v>263</v>
          </cell>
          <cell r="C1028">
            <v>0</v>
          </cell>
          <cell r="D1028" t="str">
            <v>TOWERI (1)</v>
          </cell>
          <cell r="E1028" t="str">
            <v>**AVAILABLE**</v>
          </cell>
          <cell r="F1028" t="str">
            <v>Speculative</v>
          </cell>
          <cell r="G1028" t="str">
            <v>0860</v>
          </cell>
          <cell r="H1028">
            <v>43009</v>
          </cell>
          <cell r="I1028">
            <v>45565</v>
          </cell>
          <cell r="J1028">
            <v>4763</v>
          </cell>
          <cell r="K1028">
            <v>0</v>
          </cell>
          <cell r="L1028" t="str">
            <v> </v>
          </cell>
          <cell r="M1028">
            <v>0</v>
          </cell>
          <cell r="N1028">
            <v>43009</v>
          </cell>
          <cell r="O1028">
            <v>4763</v>
          </cell>
          <cell r="P1028">
            <v>55.200503884106652</v>
          </cell>
          <cell r="Q1028">
            <v>0</v>
          </cell>
          <cell r="R1028" t="str">
            <v>NEW BASE YEAR</v>
          </cell>
          <cell r="S1028">
            <v>65.91</v>
          </cell>
          <cell r="T1028">
            <v>70.55</v>
          </cell>
          <cell r="U1028">
            <v>0.93423104181431604</v>
          </cell>
          <cell r="V1028" t="str">
            <v>Market</v>
          </cell>
          <cell r="W1028" t="str">
            <v>$4.60 FSG Office (Flrs 8-11)</v>
          </cell>
          <cell r="X1028">
            <v>0</v>
          </cell>
        </row>
        <row r="1029">
          <cell r="A1029">
            <v>0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43374</v>
          </cell>
          <cell r="O1029">
            <v>0</v>
          </cell>
          <cell r="P1029">
            <v>56.855763174469871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</row>
        <row r="1030">
          <cell r="A1030">
            <v>0</v>
          </cell>
          <cell r="C1030">
            <v>0</v>
          </cell>
          <cell r="D1030">
            <v>0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43739</v>
          </cell>
          <cell r="O1030">
            <v>0</v>
          </cell>
          <cell r="P1030">
            <v>58.561410875498638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</row>
        <row r="1031">
          <cell r="A1031">
            <v>0</v>
          </cell>
          <cell r="C1031">
            <v>0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44105</v>
          </cell>
          <cell r="O1031">
            <v>0</v>
          </cell>
          <cell r="P1031">
            <v>60.31996640772622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</row>
        <row r="1032">
          <cell r="A1032">
            <v>0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44470</v>
          </cell>
          <cell r="O1032">
            <v>0</v>
          </cell>
          <cell r="P1032">
            <v>62.128910350619357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</row>
        <row r="1033">
          <cell r="A1033">
            <v>0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44835</v>
          </cell>
          <cell r="O1033">
            <v>0</v>
          </cell>
          <cell r="P1033">
            <v>63.990762124711317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</row>
        <row r="1034">
          <cell r="A1034">
            <v>0</v>
          </cell>
          <cell r="C1034">
            <v>0</v>
          </cell>
          <cell r="D1034">
            <v>0</v>
          </cell>
          <cell r="E1034">
            <v>0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45200</v>
          </cell>
          <cell r="O1034">
            <v>0</v>
          </cell>
          <cell r="P1034">
            <v>65.910560571068658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</row>
        <row r="1035">
          <cell r="A1035">
            <v>0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</row>
        <row r="1036">
          <cell r="A1036">
            <v>264</v>
          </cell>
          <cell r="C1036">
            <v>0</v>
          </cell>
          <cell r="D1036" t="str">
            <v>TOWERI (1)</v>
          </cell>
          <cell r="E1036" t="str">
            <v>**AVAILABLE**</v>
          </cell>
          <cell r="F1036" t="str">
            <v>Speculative</v>
          </cell>
          <cell r="G1036" t="str">
            <v>S1</v>
          </cell>
          <cell r="H1036">
            <v>42887</v>
          </cell>
          <cell r="I1036">
            <v>43982</v>
          </cell>
          <cell r="J1036">
            <v>124</v>
          </cell>
          <cell r="K1036">
            <v>0</v>
          </cell>
          <cell r="L1036" t="str">
            <v> </v>
          </cell>
          <cell r="M1036">
            <v>0</v>
          </cell>
          <cell r="N1036">
            <v>42887</v>
          </cell>
          <cell r="O1036">
            <v>124</v>
          </cell>
          <cell r="P1036">
            <v>12</v>
          </cell>
          <cell r="Q1036">
            <v>0</v>
          </cell>
          <cell r="R1036" t="str">
            <v>None</v>
          </cell>
          <cell r="S1036">
            <v>12.68</v>
          </cell>
          <cell r="T1036">
            <v>13.63</v>
          </cell>
          <cell r="U1036">
            <v>0.93030080704328677</v>
          </cell>
          <cell r="V1036" t="str">
            <v>Market</v>
          </cell>
          <cell r="W1036" t="str">
            <v>$1.00 Gross Storage</v>
          </cell>
          <cell r="X1036">
            <v>0</v>
          </cell>
        </row>
        <row r="1037">
          <cell r="A1037">
            <v>0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43252</v>
          </cell>
          <cell r="O1037">
            <v>0</v>
          </cell>
          <cell r="P1037">
            <v>12.387096774193548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</row>
        <row r="1038">
          <cell r="A1038">
            <v>0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43617</v>
          </cell>
          <cell r="O1038">
            <v>0</v>
          </cell>
          <cell r="P1038">
            <v>12.774193548387096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</row>
        <row r="1039">
          <cell r="A1039">
            <v>0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</row>
        <row r="1040">
          <cell r="A1040">
            <v>265</v>
          </cell>
          <cell r="C1040">
            <v>0</v>
          </cell>
          <cell r="D1040" t="str">
            <v>TOWERI (1)</v>
          </cell>
          <cell r="E1040" t="str">
            <v>**AVAILABLE**</v>
          </cell>
          <cell r="F1040" t="str">
            <v>Speculative</v>
          </cell>
          <cell r="G1040" t="str">
            <v>S12</v>
          </cell>
          <cell r="H1040">
            <v>43101</v>
          </cell>
          <cell r="I1040">
            <v>44196</v>
          </cell>
          <cell r="J1040">
            <v>108</v>
          </cell>
          <cell r="K1040">
            <v>0</v>
          </cell>
          <cell r="L1040" t="str">
            <v> </v>
          </cell>
          <cell r="M1040">
            <v>0</v>
          </cell>
          <cell r="N1040">
            <v>43101</v>
          </cell>
          <cell r="O1040">
            <v>108</v>
          </cell>
          <cell r="P1040">
            <v>12.555555555555555</v>
          </cell>
          <cell r="Q1040">
            <v>0</v>
          </cell>
          <cell r="R1040" t="str">
            <v>None</v>
          </cell>
          <cell r="S1040">
            <v>13.44</v>
          </cell>
          <cell r="T1040">
            <v>13.63</v>
          </cell>
          <cell r="U1040">
            <v>0.98606016140865727</v>
          </cell>
          <cell r="V1040" t="str">
            <v>Market</v>
          </cell>
          <cell r="W1040" t="str">
            <v>$1.00 Gross Storage</v>
          </cell>
          <cell r="X1040">
            <v>0</v>
          </cell>
        </row>
        <row r="1041">
          <cell r="A1041">
            <v>0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43466</v>
          </cell>
          <cell r="O1041">
            <v>0</v>
          </cell>
          <cell r="P1041">
            <v>13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</row>
        <row r="1042">
          <cell r="A1042">
            <v>0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43831</v>
          </cell>
          <cell r="O1042">
            <v>0</v>
          </cell>
          <cell r="P1042">
            <v>13.333333333333334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</row>
        <row r="1043">
          <cell r="A1043">
            <v>0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</row>
        <row r="1044">
          <cell r="A1044">
            <v>266</v>
          </cell>
          <cell r="C1044">
            <v>0</v>
          </cell>
          <cell r="D1044" t="str">
            <v>TOWERI (1)</v>
          </cell>
          <cell r="E1044" t="str">
            <v>**AVAILABLE**</v>
          </cell>
          <cell r="F1044" t="str">
            <v>Speculative</v>
          </cell>
          <cell r="G1044" t="str">
            <v>S13</v>
          </cell>
          <cell r="H1044">
            <v>43132</v>
          </cell>
          <cell r="I1044">
            <v>44227</v>
          </cell>
          <cell r="J1044">
            <v>140</v>
          </cell>
          <cell r="K1044">
            <v>0</v>
          </cell>
          <cell r="L1044" t="str">
            <v> </v>
          </cell>
          <cell r="M1044">
            <v>0</v>
          </cell>
          <cell r="N1044">
            <v>43132</v>
          </cell>
          <cell r="O1044">
            <v>140</v>
          </cell>
          <cell r="P1044">
            <v>12.6</v>
          </cell>
          <cell r="Q1044">
            <v>0</v>
          </cell>
          <cell r="R1044" t="str">
            <v>None</v>
          </cell>
          <cell r="S1044">
            <v>13.37</v>
          </cell>
          <cell r="T1044">
            <v>14.04</v>
          </cell>
          <cell r="U1044">
            <v>0.95227920227920226</v>
          </cell>
          <cell r="V1044" t="str">
            <v>Market</v>
          </cell>
          <cell r="W1044" t="str">
            <v>$1.00 Gross Storage</v>
          </cell>
          <cell r="X1044">
            <v>0</v>
          </cell>
        </row>
        <row r="1045">
          <cell r="A1045">
            <v>0</v>
          </cell>
          <cell r="C1045">
            <v>0</v>
          </cell>
          <cell r="D1045">
            <v>0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43497</v>
          </cell>
          <cell r="O1045">
            <v>0</v>
          </cell>
          <cell r="P1045">
            <v>12.942857142857143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</row>
        <row r="1046">
          <cell r="A1046">
            <v>0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43862</v>
          </cell>
          <cell r="O1046">
            <v>0</v>
          </cell>
          <cell r="P1046">
            <v>13.371428571428572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</row>
        <row r="1047">
          <cell r="A1047">
            <v>0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</row>
        <row r="1048">
          <cell r="A1048">
            <v>267</v>
          </cell>
          <cell r="C1048">
            <v>0</v>
          </cell>
          <cell r="D1048" t="str">
            <v>TOWERI (1)</v>
          </cell>
          <cell r="E1048" t="str">
            <v>**AVAILABLE**</v>
          </cell>
          <cell r="F1048" t="str">
            <v>Speculative</v>
          </cell>
          <cell r="G1048" t="str">
            <v>S14</v>
          </cell>
          <cell r="H1048">
            <v>43160</v>
          </cell>
          <cell r="I1048">
            <v>44255</v>
          </cell>
          <cell r="J1048">
            <v>108</v>
          </cell>
          <cell r="K1048">
            <v>0</v>
          </cell>
          <cell r="L1048" t="str">
            <v> </v>
          </cell>
          <cell r="M1048">
            <v>0</v>
          </cell>
          <cell r="N1048">
            <v>43160</v>
          </cell>
          <cell r="O1048">
            <v>108</v>
          </cell>
          <cell r="P1048">
            <v>12.555555555555555</v>
          </cell>
          <cell r="Q1048">
            <v>0</v>
          </cell>
          <cell r="R1048" t="str">
            <v>None</v>
          </cell>
          <cell r="S1048">
            <v>13.33</v>
          </cell>
          <cell r="T1048">
            <v>14.04</v>
          </cell>
          <cell r="U1048">
            <v>0.94943019943019946</v>
          </cell>
          <cell r="V1048" t="str">
            <v>Market</v>
          </cell>
          <cell r="W1048" t="str">
            <v>$1.00 Gross Storage</v>
          </cell>
          <cell r="X1048">
            <v>0</v>
          </cell>
        </row>
        <row r="1049">
          <cell r="A1049">
            <v>0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43525</v>
          </cell>
          <cell r="O1049">
            <v>0</v>
          </cell>
          <cell r="P1049">
            <v>13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</row>
        <row r="1050">
          <cell r="A1050">
            <v>0</v>
          </cell>
          <cell r="C1050">
            <v>0</v>
          </cell>
          <cell r="D1050">
            <v>0</v>
          </cell>
          <cell r="E1050">
            <v>0</v>
          </cell>
          <cell r="F1050">
            <v>0</v>
          </cell>
          <cell r="G1050">
            <v>0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43891</v>
          </cell>
          <cell r="O1050">
            <v>0</v>
          </cell>
          <cell r="P1050">
            <v>13.333333333333334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</row>
        <row r="1051">
          <cell r="A1051">
            <v>0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</row>
        <row r="1052">
          <cell r="A1052">
            <v>268</v>
          </cell>
          <cell r="C1052">
            <v>0</v>
          </cell>
          <cell r="D1052" t="str">
            <v>TOWERI (1)</v>
          </cell>
          <cell r="E1052" t="str">
            <v>**AVAILABLE**</v>
          </cell>
          <cell r="F1052" t="str">
            <v>Speculative</v>
          </cell>
          <cell r="G1052" t="str">
            <v>S2</v>
          </cell>
          <cell r="H1052">
            <v>42917</v>
          </cell>
          <cell r="I1052">
            <v>44012</v>
          </cell>
          <cell r="J1052">
            <v>96</v>
          </cell>
          <cell r="K1052">
            <v>0</v>
          </cell>
          <cell r="L1052" t="str">
            <v> </v>
          </cell>
          <cell r="M1052">
            <v>0</v>
          </cell>
          <cell r="N1052">
            <v>42917</v>
          </cell>
          <cell r="O1052">
            <v>96</v>
          </cell>
          <cell r="P1052">
            <v>12</v>
          </cell>
          <cell r="Q1052">
            <v>0</v>
          </cell>
          <cell r="R1052" t="str">
            <v>None</v>
          </cell>
          <cell r="S1052">
            <v>12.75</v>
          </cell>
          <cell r="T1052">
            <v>13.63</v>
          </cell>
          <cell r="U1052">
            <v>0.93543653705062357</v>
          </cell>
          <cell r="V1052" t="str">
            <v>Market</v>
          </cell>
          <cell r="W1052" t="str">
            <v>$1.00 Gross Storage</v>
          </cell>
          <cell r="X1052">
            <v>0</v>
          </cell>
        </row>
        <row r="1053">
          <cell r="A1053">
            <v>0</v>
          </cell>
          <cell r="C1053">
            <v>0</v>
          </cell>
          <cell r="D1053">
            <v>0</v>
          </cell>
          <cell r="E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43282</v>
          </cell>
          <cell r="O1053">
            <v>0</v>
          </cell>
          <cell r="P1053">
            <v>12.375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</row>
        <row r="1054">
          <cell r="A1054">
            <v>0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43647</v>
          </cell>
          <cell r="O1054">
            <v>0</v>
          </cell>
          <cell r="P1054">
            <v>12.75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</row>
        <row r="1055">
          <cell r="A1055">
            <v>0</v>
          </cell>
          <cell r="C1055">
            <v>0</v>
          </cell>
          <cell r="D1055">
            <v>0</v>
          </cell>
          <cell r="E1055">
            <v>0</v>
          </cell>
          <cell r="F1055">
            <v>0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>
            <v>0</v>
          </cell>
        </row>
        <row r="1056">
          <cell r="A1056">
            <v>269</v>
          </cell>
          <cell r="C1056">
            <v>0</v>
          </cell>
          <cell r="D1056" t="str">
            <v>TOWERI (1)</v>
          </cell>
          <cell r="E1056" t="str">
            <v>**AVAILABLE**</v>
          </cell>
          <cell r="F1056" t="str">
            <v>Speculative</v>
          </cell>
          <cell r="G1056" t="str">
            <v>S4</v>
          </cell>
          <cell r="H1056">
            <v>42948</v>
          </cell>
          <cell r="I1056">
            <v>44043</v>
          </cell>
          <cell r="J1056">
            <v>120</v>
          </cell>
          <cell r="K1056">
            <v>0</v>
          </cell>
          <cell r="L1056" t="str">
            <v> </v>
          </cell>
          <cell r="M1056">
            <v>0</v>
          </cell>
          <cell r="N1056">
            <v>42948</v>
          </cell>
          <cell r="O1056">
            <v>120</v>
          </cell>
          <cell r="P1056">
            <v>12</v>
          </cell>
          <cell r="Q1056">
            <v>0</v>
          </cell>
          <cell r="R1056" t="str">
            <v>None</v>
          </cell>
          <cell r="S1056">
            <v>12.8</v>
          </cell>
          <cell r="T1056">
            <v>13.63</v>
          </cell>
          <cell r="U1056">
            <v>0.9391049156272927</v>
          </cell>
          <cell r="V1056" t="str">
            <v>Market</v>
          </cell>
          <cell r="W1056" t="str">
            <v>$1.00 Gross Storage</v>
          </cell>
          <cell r="X1056">
            <v>0</v>
          </cell>
        </row>
        <row r="1057">
          <cell r="A1057">
            <v>0</v>
          </cell>
          <cell r="C1057">
            <v>0</v>
          </cell>
          <cell r="D1057">
            <v>0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43313</v>
          </cell>
          <cell r="O1057">
            <v>0</v>
          </cell>
          <cell r="P1057">
            <v>12.4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</row>
        <row r="1058">
          <cell r="A1058">
            <v>0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43678</v>
          </cell>
          <cell r="O1058">
            <v>0</v>
          </cell>
          <cell r="P1058">
            <v>12.7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</row>
        <row r="1059">
          <cell r="A1059">
            <v>0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</row>
        <row r="1060">
          <cell r="A1060">
            <v>270</v>
          </cell>
          <cell r="C1060">
            <v>0</v>
          </cell>
          <cell r="D1060" t="str">
            <v>TOWERI (1)</v>
          </cell>
          <cell r="E1060" t="str">
            <v>**AVAILABLE**</v>
          </cell>
          <cell r="F1060" t="str">
            <v>Speculative</v>
          </cell>
          <cell r="G1060" t="str">
            <v>S5</v>
          </cell>
          <cell r="H1060">
            <v>42979</v>
          </cell>
          <cell r="I1060">
            <v>44074</v>
          </cell>
          <cell r="J1060">
            <v>155</v>
          </cell>
          <cell r="K1060">
            <v>0</v>
          </cell>
          <cell r="L1060" t="str">
            <v> </v>
          </cell>
          <cell r="M1060">
            <v>0</v>
          </cell>
          <cell r="N1060">
            <v>42979</v>
          </cell>
          <cell r="O1060">
            <v>155</v>
          </cell>
          <cell r="P1060">
            <v>12</v>
          </cell>
          <cell r="Q1060">
            <v>0</v>
          </cell>
          <cell r="R1060" t="str">
            <v>None</v>
          </cell>
          <cell r="S1060">
            <v>12.7</v>
          </cell>
          <cell r="T1060">
            <v>13.63</v>
          </cell>
          <cell r="U1060">
            <v>0.93176815847395444</v>
          </cell>
          <cell r="V1060" t="str">
            <v>Market</v>
          </cell>
          <cell r="W1060" t="str">
            <v>$1.00 Gross Storage</v>
          </cell>
          <cell r="X1060">
            <v>0</v>
          </cell>
        </row>
        <row r="1061">
          <cell r="A1061">
            <v>0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43344</v>
          </cell>
          <cell r="O1061">
            <v>0</v>
          </cell>
          <cell r="P1061">
            <v>12.387096774193548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</row>
        <row r="1062">
          <cell r="A1062">
            <v>0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43709</v>
          </cell>
          <cell r="O1062">
            <v>0</v>
          </cell>
          <cell r="P1062">
            <v>12.696774193548388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</row>
        <row r="1063">
          <cell r="A1063">
            <v>0</v>
          </cell>
          <cell r="C1063">
            <v>0</v>
          </cell>
          <cell r="D1063">
            <v>0</v>
          </cell>
          <cell r="E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</row>
        <row r="1064">
          <cell r="A1064">
            <v>271</v>
          </cell>
          <cell r="C1064">
            <v>0</v>
          </cell>
          <cell r="D1064" t="str">
            <v>TOWERI (1)</v>
          </cell>
          <cell r="E1064" t="str">
            <v>**AVAILABLE**</v>
          </cell>
          <cell r="F1064" t="str">
            <v>Speculative</v>
          </cell>
          <cell r="G1064" t="str">
            <v>S6</v>
          </cell>
          <cell r="H1064">
            <v>43009</v>
          </cell>
          <cell r="I1064">
            <v>44104</v>
          </cell>
          <cell r="J1064">
            <v>106</v>
          </cell>
          <cell r="K1064">
            <v>0</v>
          </cell>
          <cell r="L1064" t="str">
            <v> </v>
          </cell>
          <cell r="M1064">
            <v>0</v>
          </cell>
          <cell r="N1064">
            <v>43009</v>
          </cell>
          <cell r="O1064">
            <v>106</v>
          </cell>
          <cell r="P1064">
            <v>12</v>
          </cell>
          <cell r="Q1064">
            <v>0</v>
          </cell>
          <cell r="R1064" t="str">
            <v>None</v>
          </cell>
          <cell r="S1064">
            <v>12.79</v>
          </cell>
          <cell r="T1064">
            <v>13.63</v>
          </cell>
          <cell r="U1064">
            <v>0.93837123991195881</v>
          </cell>
          <cell r="V1064" t="str">
            <v>Market</v>
          </cell>
          <cell r="W1064" t="str">
            <v>$1.00 Gross Storage</v>
          </cell>
          <cell r="X1064">
            <v>0</v>
          </cell>
        </row>
        <row r="1065">
          <cell r="A1065">
            <v>0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43374</v>
          </cell>
          <cell r="O1065">
            <v>0</v>
          </cell>
          <cell r="P1065">
            <v>12.339622641509434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</row>
        <row r="1066">
          <cell r="A1066">
            <v>0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43739</v>
          </cell>
          <cell r="O1066">
            <v>0</v>
          </cell>
          <cell r="P1066">
            <v>12.79245283018868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</row>
        <row r="1067">
          <cell r="A1067">
            <v>0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</row>
        <row r="1068">
          <cell r="A1068">
            <v>272</v>
          </cell>
          <cell r="C1068">
            <v>0</v>
          </cell>
          <cell r="D1068" t="str">
            <v>TOWERI (1)</v>
          </cell>
          <cell r="E1068" t="str">
            <v>**AVAILABLE**</v>
          </cell>
          <cell r="F1068" t="str">
            <v>Speculative</v>
          </cell>
          <cell r="G1068" t="str">
            <v>S8</v>
          </cell>
          <cell r="H1068">
            <v>43040</v>
          </cell>
          <cell r="I1068">
            <v>44135</v>
          </cell>
          <cell r="J1068">
            <v>106</v>
          </cell>
          <cell r="K1068">
            <v>0</v>
          </cell>
          <cell r="L1068" t="str">
            <v> </v>
          </cell>
          <cell r="M1068">
            <v>0</v>
          </cell>
          <cell r="N1068">
            <v>43040</v>
          </cell>
          <cell r="O1068">
            <v>106</v>
          </cell>
          <cell r="P1068">
            <v>12</v>
          </cell>
          <cell r="Q1068">
            <v>0</v>
          </cell>
          <cell r="R1068" t="str">
            <v>None</v>
          </cell>
          <cell r="S1068">
            <v>12.79</v>
          </cell>
          <cell r="T1068">
            <v>13.63</v>
          </cell>
          <cell r="U1068">
            <v>0.93837123991195881</v>
          </cell>
          <cell r="V1068" t="str">
            <v>Market</v>
          </cell>
          <cell r="W1068" t="str">
            <v>$1.00 Gross Storage</v>
          </cell>
          <cell r="X1068">
            <v>0</v>
          </cell>
        </row>
        <row r="1069">
          <cell r="A1069">
            <v>0</v>
          </cell>
          <cell r="C1069">
            <v>0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43405</v>
          </cell>
          <cell r="O1069">
            <v>0</v>
          </cell>
          <cell r="P1069">
            <v>12.339622641509434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</row>
        <row r="1070">
          <cell r="A1070">
            <v>0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43770</v>
          </cell>
          <cell r="O1070">
            <v>0</v>
          </cell>
          <cell r="P1070">
            <v>12.79245283018868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</row>
        <row r="1071">
          <cell r="A1071">
            <v>0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</row>
        <row r="1072">
          <cell r="A1072">
            <v>273</v>
          </cell>
          <cell r="C1072">
            <v>0</v>
          </cell>
          <cell r="D1072" t="str">
            <v>TOWERI (1)</v>
          </cell>
          <cell r="E1072" t="str">
            <v>**AVAILABLE**</v>
          </cell>
          <cell r="F1072" t="str">
            <v>Speculative</v>
          </cell>
          <cell r="G1072" t="str">
            <v>S9</v>
          </cell>
          <cell r="H1072">
            <v>43070</v>
          </cell>
          <cell r="I1072">
            <v>44165</v>
          </cell>
          <cell r="J1072">
            <v>140</v>
          </cell>
          <cell r="K1072">
            <v>0</v>
          </cell>
          <cell r="L1072" t="str">
            <v> </v>
          </cell>
          <cell r="M1072">
            <v>0</v>
          </cell>
          <cell r="N1072">
            <v>43070</v>
          </cell>
          <cell r="O1072">
            <v>140</v>
          </cell>
          <cell r="P1072">
            <v>12</v>
          </cell>
          <cell r="Q1072">
            <v>0</v>
          </cell>
          <cell r="R1072" t="str">
            <v>None</v>
          </cell>
          <cell r="S1072">
            <v>12.69</v>
          </cell>
          <cell r="T1072">
            <v>13.63</v>
          </cell>
          <cell r="U1072">
            <v>0.93103448275862055</v>
          </cell>
          <cell r="V1072" t="str">
            <v>Market</v>
          </cell>
          <cell r="W1072" t="str">
            <v>$1.00 Gross Storage</v>
          </cell>
          <cell r="X1072">
            <v>0</v>
          </cell>
        </row>
        <row r="1073">
          <cell r="A1073">
            <v>0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43435</v>
          </cell>
          <cell r="O1073">
            <v>0</v>
          </cell>
          <cell r="P1073">
            <v>12.342857142857143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</row>
        <row r="1074">
          <cell r="A1074">
            <v>0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43800</v>
          </cell>
          <cell r="O1074">
            <v>0</v>
          </cell>
          <cell r="P1074">
            <v>12.771428571428572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</row>
        <row r="1075">
          <cell r="A1075">
            <v>0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</row>
        <row r="1076">
          <cell r="A1076">
            <v>274</v>
          </cell>
          <cell r="C1076">
            <v>0</v>
          </cell>
          <cell r="D1076" t="str">
            <v>TOWERII (1)</v>
          </cell>
          <cell r="E1076" t="str">
            <v>CA, Inc.</v>
          </cell>
          <cell r="F1076" t="str">
            <v>Contract</v>
          </cell>
          <cell r="G1076" t="str">
            <v>1100</v>
          </cell>
          <cell r="H1076">
            <v>41456</v>
          </cell>
          <cell r="I1076">
            <v>45351</v>
          </cell>
          <cell r="J1076">
            <v>14519</v>
          </cell>
          <cell r="K1076">
            <v>0</v>
          </cell>
          <cell r="L1076" t="e">
            <v>#VALUE!</v>
          </cell>
          <cell r="M1076">
            <v>0</v>
          </cell>
          <cell r="N1076">
            <v>42736</v>
          </cell>
          <cell r="O1076">
            <v>14519</v>
          </cell>
          <cell r="P1076">
            <v>33.929609477236724</v>
          </cell>
          <cell r="Q1076">
            <v>492624</v>
          </cell>
          <cell r="R1076" t="str">
            <v>CA 1100</v>
          </cell>
          <cell r="S1076">
            <v>43.17</v>
          </cell>
          <cell r="T1076">
            <v>50.61</v>
          </cell>
          <cell r="U1076">
            <v>0.85299347954949623</v>
          </cell>
          <cell r="V1076" t="str">
            <v>Market</v>
          </cell>
          <cell r="W1076" t="str">
            <v>$3.30 NNN Office II</v>
          </cell>
          <cell r="X1076">
            <v>0</v>
          </cell>
        </row>
        <row r="1077">
          <cell r="A1077">
            <v>0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42948</v>
          </cell>
          <cell r="O1077">
            <v>0</v>
          </cell>
          <cell r="P1077">
            <v>35.119774089124597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</row>
        <row r="1078">
          <cell r="A1078">
            <v>0</v>
          </cell>
          <cell r="C1078">
            <v>0</v>
          </cell>
          <cell r="D1078">
            <v>0</v>
          </cell>
          <cell r="E1078">
            <v>0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43313</v>
          </cell>
          <cell r="O1078">
            <v>0</v>
          </cell>
          <cell r="P1078">
            <v>36.350437357944763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</row>
        <row r="1079">
          <cell r="A1079">
            <v>0</v>
          </cell>
          <cell r="C1079">
            <v>0</v>
          </cell>
          <cell r="D1079">
            <v>0</v>
          </cell>
          <cell r="E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43678</v>
          </cell>
          <cell r="O1079">
            <v>0</v>
          </cell>
          <cell r="P1079">
            <v>37.619946277291824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</row>
        <row r="1080">
          <cell r="A1080">
            <v>0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44044</v>
          </cell>
          <cell r="O1080">
            <v>0</v>
          </cell>
          <cell r="P1080">
            <v>38.93987189200358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</row>
        <row r="1081">
          <cell r="A1081">
            <v>0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44409</v>
          </cell>
          <cell r="O1081">
            <v>0</v>
          </cell>
          <cell r="P1081">
            <v>40.300296163647637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</row>
        <row r="1082">
          <cell r="A1082">
            <v>0</v>
          </cell>
          <cell r="C1082">
            <v>0</v>
          </cell>
          <cell r="D1082">
            <v>0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44774</v>
          </cell>
          <cell r="O1082">
            <v>0</v>
          </cell>
          <cell r="P1082">
            <v>41.71031062745368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</row>
        <row r="1083">
          <cell r="A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45139</v>
          </cell>
          <cell r="O1083">
            <v>0</v>
          </cell>
          <cell r="P1083">
            <v>43.169915283421723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</row>
        <row r="1084">
          <cell r="A1084">
            <v>0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</row>
        <row r="1085">
          <cell r="A1085">
            <v>275</v>
          </cell>
          <cell r="C1085">
            <v>0</v>
          </cell>
          <cell r="D1085" t="str">
            <v>TOWERII (1)</v>
          </cell>
          <cell r="E1085" t="str">
            <v>CA, Inc.</v>
          </cell>
          <cell r="F1085" t="str">
            <v>Contract</v>
          </cell>
          <cell r="G1085" t="str">
            <v>1000</v>
          </cell>
          <cell r="H1085">
            <v>41456</v>
          </cell>
          <cell r="I1085">
            <v>45351</v>
          </cell>
          <cell r="J1085">
            <v>18774</v>
          </cell>
          <cell r="K1085">
            <v>0</v>
          </cell>
          <cell r="L1085" t="e">
            <v>#VALUE!</v>
          </cell>
          <cell r="M1085">
            <v>0</v>
          </cell>
          <cell r="N1085">
            <v>42736</v>
          </cell>
          <cell r="O1085">
            <v>18774</v>
          </cell>
          <cell r="P1085">
            <v>33.929689996804093</v>
          </cell>
          <cell r="Q1085">
            <v>636996</v>
          </cell>
          <cell r="R1085" t="str">
            <v>CA 1000</v>
          </cell>
          <cell r="S1085">
            <v>43.17</v>
          </cell>
          <cell r="T1085">
            <v>50.61</v>
          </cell>
          <cell r="U1085">
            <v>0.85299347954949623</v>
          </cell>
          <cell r="V1085" t="str">
            <v>Market</v>
          </cell>
          <cell r="W1085" t="str">
            <v>$3.30 NNN Office II</v>
          </cell>
          <cell r="X1085">
            <v>0</v>
          </cell>
        </row>
        <row r="1086">
          <cell r="A1086">
            <v>0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42948</v>
          </cell>
          <cell r="O1086">
            <v>0</v>
          </cell>
          <cell r="P1086">
            <v>35.119846596356666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</row>
        <row r="1087">
          <cell r="A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43313</v>
          </cell>
          <cell r="O1087">
            <v>0</v>
          </cell>
          <cell r="P1087">
            <v>36.350271652285073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</row>
        <row r="1088">
          <cell r="A1088">
            <v>0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43678</v>
          </cell>
          <cell r="O1088">
            <v>0</v>
          </cell>
          <cell r="P1088">
            <v>37.619686800894854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</row>
        <row r="1089">
          <cell r="A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44044</v>
          </cell>
          <cell r="O1089">
            <v>0</v>
          </cell>
          <cell r="P1089">
            <v>38.940236497283479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</row>
        <row r="1090">
          <cell r="A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44409</v>
          </cell>
          <cell r="O1090">
            <v>0</v>
          </cell>
          <cell r="P1090">
            <v>40.29977628635347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</row>
        <row r="1091">
          <cell r="A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44774</v>
          </cell>
          <cell r="O1091">
            <v>0</v>
          </cell>
          <cell r="P1091">
            <v>41.709811441355065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</row>
        <row r="1092">
          <cell r="A1092">
            <v>0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45139</v>
          </cell>
          <cell r="O1092">
            <v>0</v>
          </cell>
          <cell r="P1092">
            <v>43.169702780441035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</row>
        <row r="1093">
          <cell r="A1093">
            <v>0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</row>
        <row r="1094">
          <cell r="A1094">
            <v>276</v>
          </cell>
          <cell r="C1094">
            <v>0</v>
          </cell>
          <cell r="D1094" t="str">
            <v>TOWERII (1)</v>
          </cell>
          <cell r="E1094" t="str">
            <v>CA, Inc.</v>
          </cell>
          <cell r="F1094" t="str">
            <v>Contract</v>
          </cell>
          <cell r="G1094" t="str">
            <v>0900</v>
          </cell>
          <cell r="H1094">
            <v>41456</v>
          </cell>
          <cell r="I1094">
            <v>45351</v>
          </cell>
          <cell r="J1094">
            <v>20589</v>
          </cell>
          <cell r="K1094">
            <v>0</v>
          </cell>
          <cell r="L1094" t="e">
            <v>#VALUE!</v>
          </cell>
          <cell r="M1094">
            <v>0</v>
          </cell>
          <cell r="N1094">
            <v>42736</v>
          </cell>
          <cell r="O1094">
            <v>20589</v>
          </cell>
          <cell r="P1094">
            <v>33.929768322890865</v>
          </cell>
          <cell r="Q1094">
            <v>698580</v>
          </cell>
          <cell r="R1094" t="str">
            <v>CA 800 &amp; 900</v>
          </cell>
          <cell r="S1094">
            <v>43.17</v>
          </cell>
          <cell r="T1094">
            <v>50.61</v>
          </cell>
          <cell r="U1094">
            <v>0.85299347954949623</v>
          </cell>
          <cell r="V1094" t="str">
            <v>Market</v>
          </cell>
          <cell r="W1094" t="str">
            <v>$3.30 NNN Office II</v>
          </cell>
          <cell r="X1094">
            <v>0</v>
          </cell>
        </row>
        <row r="1095">
          <cell r="A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42948</v>
          </cell>
          <cell r="O1095">
            <v>0</v>
          </cell>
          <cell r="P1095">
            <v>35.119918403030745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</row>
        <row r="1096">
          <cell r="A1096">
            <v>0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43313</v>
          </cell>
          <cell r="O1096">
            <v>0</v>
          </cell>
          <cell r="P1096">
            <v>36.350284132303656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</row>
        <row r="1097">
          <cell r="A1097">
            <v>0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43678</v>
          </cell>
          <cell r="O1097">
            <v>0</v>
          </cell>
          <cell r="P1097">
            <v>37.620282675214924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</row>
        <row r="1098">
          <cell r="A1098">
            <v>0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44044</v>
          </cell>
          <cell r="O1098">
            <v>0</v>
          </cell>
          <cell r="P1098">
            <v>38.93982223517412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</row>
        <row r="1099">
          <cell r="A1099">
            <v>0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44409</v>
          </cell>
          <cell r="O1099">
            <v>0</v>
          </cell>
          <cell r="P1099">
            <v>40.300160279761037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</row>
        <row r="1100">
          <cell r="A1100">
            <v>0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44774</v>
          </cell>
          <cell r="O1100">
            <v>0</v>
          </cell>
          <cell r="P1100">
            <v>41.710039341395891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</row>
        <row r="1101">
          <cell r="A1101">
            <v>0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45139</v>
          </cell>
          <cell r="O1101">
            <v>0</v>
          </cell>
          <cell r="P1101">
            <v>43.170042255573364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</row>
        <row r="1102">
          <cell r="A1102">
            <v>0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</row>
        <row r="1103">
          <cell r="A1103">
            <v>277</v>
          </cell>
          <cell r="C1103">
            <v>0</v>
          </cell>
          <cell r="D1103" t="str">
            <v>TOWERII (1)</v>
          </cell>
          <cell r="E1103" t="str">
            <v>CA, Inc.</v>
          </cell>
          <cell r="F1103" t="str">
            <v>Contract</v>
          </cell>
          <cell r="G1103" t="str">
            <v>0800</v>
          </cell>
          <cell r="H1103">
            <v>41456</v>
          </cell>
          <cell r="I1103">
            <v>45351</v>
          </cell>
          <cell r="J1103">
            <v>20589</v>
          </cell>
          <cell r="K1103">
            <v>0</v>
          </cell>
          <cell r="L1103" t="e">
            <v>#VALUE!</v>
          </cell>
          <cell r="M1103">
            <v>0</v>
          </cell>
          <cell r="N1103">
            <v>42736</v>
          </cell>
          <cell r="O1103">
            <v>20589</v>
          </cell>
          <cell r="P1103">
            <v>33.929768322890865</v>
          </cell>
          <cell r="Q1103">
            <v>698580</v>
          </cell>
          <cell r="R1103" t="str">
            <v>CA 800 &amp; 900</v>
          </cell>
          <cell r="S1103">
            <v>43.17</v>
          </cell>
          <cell r="T1103">
            <v>50.61</v>
          </cell>
          <cell r="U1103">
            <v>0.85299347954949623</v>
          </cell>
          <cell r="V1103" t="str">
            <v>Market</v>
          </cell>
          <cell r="W1103" t="str">
            <v>$3.30 NNN Office II</v>
          </cell>
          <cell r="X1103">
            <v>0</v>
          </cell>
        </row>
        <row r="1104">
          <cell r="A1104">
            <v>0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42948</v>
          </cell>
          <cell r="O1104">
            <v>0</v>
          </cell>
          <cell r="P1104">
            <v>35.119918403030745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</row>
        <row r="1105">
          <cell r="A1105">
            <v>0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43313</v>
          </cell>
          <cell r="O1105">
            <v>0</v>
          </cell>
          <cell r="P1105">
            <v>36.350284132303656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</row>
        <row r="1106">
          <cell r="A1106">
            <v>0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43678</v>
          </cell>
          <cell r="O1106">
            <v>0</v>
          </cell>
          <cell r="P1106">
            <v>37.620282675214924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</row>
        <row r="1107">
          <cell r="A1107">
            <v>0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44044</v>
          </cell>
          <cell r="O1107">
            <v>0</v>
          </cell>
          <cell r="P1107">
            <v>38.93982223517412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</row>
        <row r="1108">
          <cell r="A1108">
            <v>0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44409</v>
          </cell>
          <cell r="O1108">
            <v>0</v>
          </cell>
          <cell r="P1108">
            <v>40.300160279761037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</row>
        <row r="1109">
          <cell r="A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44774</v>
          </cell>
          <cell r="O1109">
            <v>0</v>
          </cell>
          <cell r="P1109">
            <v>41.710039341395891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</row>
        <row r="1110">
          <cell r="A1110">
            <v>0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45139</v>
          </cell>
          <cell r="O1110">
            <v>0</v>
          </cell>
          <cell r="P1110">
            <v>43.170042255573364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</row>
        <row r="1111">
          <cell r="A1111">
            <v>0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</row>
        <row r="1112">
          <cell r="A1112">
            <v>278</v>
          </cell>
          <cell r="C1112">
            <v>0</v>
          </cell>
          <cell r="D1112" t="str">
            <v>TOWERII (1)</v>
          </cell>
          <cell r="E1112" t="str">
            <v>Tavant Technologies</v>
          </cell>
          <cell r="F1112" t="str">
            <v>Contract</v>
          </cell>
          <cell r="G1112" t="str">
            <v>0750</v>
          </cell>
          <cell r="H1112">
            <v>42309</v>
          </cell>
          <cell r="I1112">
            <v>44865</v>
          </cell>
          <cell r="J1112">
            <v>10128</v>
          </cell>
          <cell r="K1112">
            <v>0</v>
          </cell>
          <cell r="L1112" t="e">
            <v>#VALUE!</v>
          </cell>
          <cell r="M1112">
            <v>0</v>
          </cell>
          <cell r="N1112">
            <v>42736</v>
          </cell>
          <cell r="O1112">
            <v>10128</v>
          </cell>
          <cell r="P1112">
            <v>34.200236966824647</v>
          </cell>
          <cell r="Q1112">
            <v>346380</v>
          </cell>
          <cell r="R1112" t="str">
            <v>JDA 750</v>
          </cell>
          <cell r="S1112">
            <v>40.200000000000003</v>
          </cell>
          <cell r="T1112">
            <v>47.71</v>
          </cell>
          <cell r="U1112">
            <v>0.84259065185495707</v>
          </cell>
          <cell r="V1112" t="str">
            <v>Market</v>
          </cell>
          <cell r="W1112" t="str">
            <v>$3.30 NNN Office II</v>
          </cell>
          <cell r="X1112">
            <v>0</v>
          </cell>
        </row>
        <row r="1113">
          <cell r="A1113">
            <v>0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43040</v>
          </cell>
          <cell r="O1113">
            <v>0</v>
          </cell>
          <cell r="P1113">
            <v>35.400473933649288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</row>
        <row r="1114">
          <cell r="A1114">
            <v>0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43405</v>
          </cell>
          <cell r="O1114">
            <v>0</v>
          </cell>
          <cell r="P1114">
            <v>36.599526066350712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</row>
        <row r="1115">
          <cell r="A1115">
            <v>0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43770</v>
          </cell>
          <cell r="O1115">
            <v>0</v>
          </cell>
          <cell r="P1115">
            <v>37.799763033175353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</row>
        <row r="1116">
          <cell r="A1116">
            <v>0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44136</v>
          </cell>
          <cell r="O1116">
            <v>0</v>
          </cell>
          <cell r="P1116">
            <v>39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</row>
        <row r="1117">
          <cell r="A1117">
            <v>0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44501</v>
          </cell>
          <cell r="O1117">
            <v>0</v>
          </cell>
          <cell r="P1117">
            <v>40.200236966824647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</row>
      </sheetData>
      <sheetData sheetId="21">
        <row r="8">
          <cell r="A8">
            <v>1</v>
          </cell>
        </row>
      </sheetData>
      <sheetData sheetId="22"/>
      <sheetData sheetId="23">
        <row r="2">
          <cell r="B2">
            <v>42625</v>
          </cell>
        </row>
      </sheetData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isting Loans"/>
      <sheetName val="In-Place Output"/>
      <sheetName val="Control"/>
      <sheetName val="IRR Bridge"/>
      <sheetName val="5 Asset Roll-up BREA"/>
      <sheetName val="Land Dev Model"/>
      <sheetName val="I-Chart"/>
      <sheetName val="I-Chart (5 Assets)"/>
      <sheetName val="Roll-up BREA"/>
      <sheetName val="Land Dev Mod"/>
      <sheetName val="Steelwave SBS"/>
      <sheetName val="NOI Bridge"/>
      <sheetName val="OKS"/>
      <sheetName val="DTC"/>
      <sheetName val="LMP"/>
      <sheetName val="PC"/>
      <sheetName val="CP"/>
      <sheetName val="Concar"/>
      <sheetName val="El Camino"/>
      <sheetName val="Gateway"/>
      <sheetName val="CGP"/>
      <sheetName val="Waters Edge"/>
      <sheetName val="Lakewood &amp; Park"/>
      <sheetName val="Arboretum"/>
      <sheetName val="Riata"/>
      <sheetName val="BREP RR"/>
      <sheetName val="Argus RR"/>
      <sheetName val="MLA"/>
      <sheetName val="Market Rents"/>
      <sheetName val="Argus CFs"/>
      <sheetName val="Output"/>
      <sheetName val="BX Mapping"/>
      <sheetName val="Lib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9">
          <cell r="C9">
            <v>1</v>
          </cell>
          <cell r="G9" t="str">
            <v>01-ONEKENDALL-100 (1)</v>
          </cell>
          <cell r="H9" t="str">
            <v>Cambridge Brewing Company, Inc</v>
          </cell>
          <cell r="I9" t="str">
            <v>Contract</v>
          </cell>
          <cell r="J9" t="str">
            <v>1-102</v>
          </cell>
          <cell r="K9">
            <v>41760</v>
          </cell>
          <cell r="L9">
            <v>43585</v>
          </cell>
          <cell r="M9">
            <v>4321</v>
          </cell>
          <cell r="O9" t="e">
            <v>#VALUE!</v>
          </cell>
          <cell r="Q9">
            <v>42005</v>
          </cell>
          <cell r="R9">
            <v>4321</v>
          </cell>
          <cell r="S9">
            <v>31.001157139551029</v>
          </cell>
          <cell r="T9">
            <v>133956</v>
          </cell>
          <cell r="U9" t="str">
            <v>Cambridge Brewing</v>
          </cell>
          <cell r="V9">
            <v>34</v>
          </cell>
          <cell r="W9">
            <v>39.369999999999997</v>
          </cell>
          <cell r="X9">
            <v>0.86360172720345452</v>
          </cell>
          <cell r="Y9" t="str">
            <v>Market</v>
          </cell>
          <cell r="Z9" t="str">
            <v>Tier 1 Retail - $35</v>
          </cell>
          <cell r="AA9">
            <v>0</v>
          </cell>
        </row>
        <row r="10">
          <cell r="C10">
            <v>0</v>
          </cell>
          <cell r="Q10">
            <v>42125</v>
          </cell>
          <cell r="S10">
            <v>31.748206433695902</v>
          </cell>
        </row>
        <row r="11">
          <cell r="C11">
            <v>0</v>
          </cell>
          <cell r="Q11">
            <v>42491</v>
          </cell>
          <cell r="S11">
            <v>32.500809997685721</v>
          </cell>
        </row>
        <row r="12">
          <cell r="C12">
            <v>0</v>
          </cell>
          <cell r="Q12">
            <v>42856</v>
          </cell>
          <cell r="S12">
            <v>33.250636426753069</v>
          </cell>
        </row>
        <row r="13">
          <cell r="C13">
            <v>0</v>
          </cell>
          <cell r="Q13">
            <v>43221</v>
          </cell>
          <cell r="S13">
            <v>33.997685720897941</v>
          </cell>
        </row>
        <row r="14">
          <cell r="C14">
            <v>0</v>
          </cell>
        </row>
        <row r="15">
          <cell r="C15">
            <v>2</v>
          </cell>
          <cell r="G15" t="str">
            <v>01-ONEKENDALL-100 (1)</v>
          </cell>
          <cell r="H15" t="str">
            <v>Toyota LOI</v>
          </cell>
          <cell r="I15" t="str">
            <v>Speculative</v>
          </cell>
          <cell r="J15" t="str">
            <v>1-202</v>
          </cell>
          <cell r="K15">
            <v>42461</v>
          </cell>
          <cell r="L15">
            <v>45199</v>
          </cell>
          <cell r="M15">
            <v>3553</v>
          </cell>
          <cell r="O15" t="str">
            <v> </v>
          </cell>
          <cell r="Q15">
            <v>42461</v>
          </cell>
          <cell r="R15">
            <v>3553</v>
          </cell>
          <cell r="S15">
            <v>73.999437095412333</v>
          </cell>
          <cell r="U15" t="str">
            <v>Office - FSG</v>
          </cell>
          <cell r="V15">
            <v>85</v>
          </cell>
          <cell r="W15">
            <v>83.55</v>
          </cell>
          <cell r="X15">
            <v>1.0173548773189707</v>
          </cell>
          <cell r="Y15" t="str">
            <v>Market</v>
          </cell>
          <cell r="Z15" t="str">
            <v>Office - Bldg 100</v>
          </cell>
          <cell r="AA15">
            <v>0</v>
          </cell>
        </row>
        <row r="16">
          <cell r="C16">
            <v>0</v>
          </cell>
          <cell r="Q16">
            <v>42826</v>
          </cell>
          <cell r="S16">
            <v>75.478750351815364</v>
          </cell>
        </row>
        <row r="17">
          <cell r="C17">
            <v>0</v>
          </cell>
          <cell r="Q17">
            <v>43191</v>
          </cell>
          <cell r="S17">
            <v>76.988460455952719</v>
          </cell>
        </row>
        <row r="18">
          <cell r="C18">
            <v>0</v>
          </cell>
          <cell r="Q18">
            <v>43556</v>
          </cell>
          <cell r="S18">
            <v>78.528567407824369</v>
          </cell>
        </row>
        <row r="19">
          <cell r="C19">
            <v>0</v>
          </cell>
          <cell r="Q19">
            <v>43922</v>
          </cell>
          <cell r="S19">
            <v>80.102448634956374</v>
          </cell>
        </row>
        <row r="20">
          <cell r="C20">
            <v>0</v>
          </cell>
          <cell r="Q20">
            <v>44287</v>
          </cell>
          <cell r="S20">
            <v>81.703349282296656</v>
          </cell>
        </row>
        <row r="21">
          <cell r="C21">
            <v>0</v>
          </cell>
          <cell r="Q21">
            <v>44652</v>
          </cell>
          <cell r="S21">
            <v>83.334646777371233</v>
          </cell>
        </row>
        <row r="22">
          <cell r="C22">
            <v>0</v>
          </cell>
          <cell r="Q22">
            <v>45017</v>
          </cell>
          <cell r="S22">
            <v>85.003095975232199</v>
          </cell>
        </row>
        <row r="23">
          <cell r="C23">
            <v>0</v>
          </cell>
        </row>
        <row r="24">
          <cell r="C24">
            <v>3</v>
          </cell>
          <cell r="G24" t="str">
            <v>01-ONEKENDALL-100 (1)</v>
          </cell>
          <cell r="H24" t="str">
            <v>Toyota LOI</v>
          </cell>
          <cell r="I24" t="str">
            <v>Speculative</v>
          </cell>
          <cell r="J24" t="str">
            <v>1-301</v>
          </cell>
          <cell r="K24">
            <v>42461</v>
          </cell>
          <cell r="L24">
            <v>45199</v>
          </cell>
          <cell r="M24">
            <v>1130</v>
          </cell>
          <cell r="O24" t="str">
            <v> </v>
          </cell>
          <cell r="Q24">
            <v>42461</v>
          </cell>
          <cell r="R24">
            <v>1130</v>
          </cell>
          <cell r="S24">
            <v>73.99646017699115</v>
          </cell>
          <cell r="U24" t="str">
            <v>Office - FSG</v>
          </cell>
          <cell r="V24">
            <v>85.01</v>
          </cell>
          <cell r="W24">
            <v>83.55</v>
          </cell>
          <cell r="X24">
            <v>1.0174745661280671</v>
          </cell>
          <cell r="Y24" t="str">
            <v>Market</v>
          </cell>
          <cell r="Z24" t="str">
            <v>Office - Bldg 100</v>
          </cell>
          <cell r="AA24">
            <v>0</v>
          </cell>
        </row>
        <row r="25">
          <cell r="C25">
            <v>0</v>
          </cell>
          <cell r="Q25">
            <v>42826</v>
          </cell>
          <cell r="S25">
            <v>75.483185840707961</v>
          </cell>
        </row>
        <row r="26">
          <cell r="C26">
            <v>0</v>
          </cell>
          <cell r="Q26">
            <v>43191</v>
          </cell>
          <cell r="S26">
            <v>76.980530973451323</v>
          </cell>
        </row>
        <row r="27">
          <cell r="C27">
            <v>0</v>
          </cell>
          <cell r="Q27">
            <v>43556</v>
          </cell>
          <cell r="S27">
            <v>78.530973451327441</v>
          </cell>
        </row>
        <row r="28">
          <cell r="C28">
            <v>0</v>
          </cell>
          <cell r="Q28">
            <v>43922</v>
          </cell>
          <cell r="S28">
            <v>80.102654867256632</v>
          </cell>
        </row>
        <row r="29">
          <cell r="C29">
            <v>0</v>
          </cell>
          <cell r="Q29">
            <v>44287</v>
          </cell>
          <cell r="S29">
            <v>81.69557522123894</v>
          </cell>
        </row>
        <row r="30">
          <cell r="C30">
            <v>0</v>
          </cell>
          <cell r="Q30">
            <v>44652</v>
          </cell>
          <cell r="S30">
            <v>83.330973451327438</v>
          </cell>
        </row>
        <row r="31">
          <cell r="C31">
            <v>0</v>
          </cell>
          <cell r="Q31">
            <v>45017</v>
          </cell>
          <cell r="S31">
            <v>84.998230088495575</v>
          </cell>
        </row>
        <row r="32">
          <cell r="C32">
            <v>0</v>
          </cell>
        </row>
        <row r="33">
          <cell r="C33">
            <v>4</v>
          </cell>
          <cell r="G33" t="str">
            <v>01-ONEKENDALL-100 (1)</v>
          </cell>
          <cell r="H33" t="str">
            <v>Toyota LOI</v>
          </cell>
          <cell r="I33" t="str">
            <v>Speculative</v>
          </cell>
          <cell r="J33" t="str">
            <v>1301A</v>
          </cell>
          <cell r="K33">
            <v>42461</v>
          </cell>
          <cell r="L33">
            <v>45199</v>
          </cell>
          <cell r="M33">
            <v>1130</v>
          </cell>
          <cell r="O33" t="str">
            <v> </v>
          </cell>
          <cell r="Q33">
            <v>42461</v>
          </cell>
          <cell r="R33">
            <v>1130</v>
          </cell>
          <cell r="S33">
            <v>73.99646017699115</v>
          </cell>
          <cell r="U33" t="str">
            <v>Office - FSG</v>
          </cell>
          <cell r="V33">
            <v>85.01</v>
          </cell>
          <cell r="W33">
            <v>83.55</v>
          </cell>
          <cell r="X33">
            <v>1.0174745661280671</v>
          </cell>
          <cell r="Y33" t="str">
            <v>Market</v>
          </cell>
          <cell r="Z33" t="str">
            <v>Office - Bldg 100</v>
          </cell>
          <cell r="AA33">
            <v>0</v>
          </cell>
        </row>
        <row r="34">
          <cell r="C34">
            <v>0</v>
          </cell>
          <cell r="Q34">
            <v>42826</v>
          </cell>
          <cell r="S34">
            <v>75.483185840707961</v>
          </cell>
        </row>
        <row r="35">
          <cell r="C35">
            <v>0</v>
          </cell>
          <cell r="Q35">
            <v>43191</v>
          </cell>
          <cell r="S35">
            <v>76.980530973451323</v>
          </cell>
        </row>
        <row r="36">
          <cell r="C36">
            <v>0</v>
          </cell>
          <cell r="Q36">
            <v>43556</v>
          </cell>
          <cell r="S36">
            <v>78.530973451327441</v>
          </cell>
        </row>
        <row r="37">
          <cell r="C37">
            <v>0</v>
          </cell>
          <cell r="Q37">
            <v>43922</v>
          </cell>
          <cell r="S37">
            <v>80.102654867256632</v>
          </cell>
        </row>
        <row r="38">
          <cell r="C38">
            <v>0</v>
          </cell>
          <cell r="Q38">
            <v>44287</v>
          </cell>
          <cell r="S38">
            <v>81.69557522123894</v>
          </cell>
        </row>
        <row r="39">
          <cell r="C39">
            <v>0</v>
          </cell>
          <cell r="Q39">
            <v>44652</v>
          </cell>
          <cell r="S39">
            <v>83.330973451327438</v>
          </cell>
        </row>
        <row r="40">
          <cell r="C40">
            <v>0</v>
          </cell>
          <cell r="Q40">
            <v>45017</v>
          </cell>
          <cell r="S40">
            <v>84.998230088495575</v>
          </cell>
        </row>
        <row r="41">
          <cell r="C41">
            <v>0</v>
          </cell>
        </row>
        <row r="42">
          <cell r="C42">
            <v>5</v>
          </cell>
          <cell r="G42" t="str">
            <v>01-ONEKENDALL-100 (1)</v>
          </cell>
          <cell r="H42" t="str">
            <v>Toyota LOI</v>
          </cell>
          <cell r="I42" t="str">
            <v>Speculative</v>
          </cell>
          <cell r="J42" t="str">
            <v>1301B</v>
          </cell>
          <cell r="K42">
            <v>42461</v>
          </cell>
          <cell r="L42">
            <v>45199</v>
          </cell>
          <cell r="M42">
            <v>6607</v>
          </cell>
          <cell r="O42" t="str">
            <v> </v>
          </cell>
          <cell r="Q42">
            <v>42461</v>
          </cell>
          <cell r="R42">
            <v>6607</v>
          </cell>
          <cell r="S42">
            <v>73.999697290752238</v>
          </cell>
          <cell r="U42" t="str">
            <v>Office - FSG</v>
          </cell>
          <cell r="V42">
            <v>85</v>
          </cell>
          <cell r="W42">
            <v>83.55</v>
          </cell>
          <cell r="X42">
            <v>1.0173548773189707</v>
          </cell>
          <cell r="Y42" t="str">
            <v>Market</v>
          </cell>
          <cell r="Z42" t="str">
            <v>Office - Bldg 100</v>
          </cell>
          <cell r="AA42">
            <v>0</v>
          </cell>
        </row>
        <row r="43">
          <cell r="C43">
            <v>0</v>
          </cell>
          <cell r="Q43">
            <v>42826</v>
          </cell>
          <cell r="S43">
            <v>75.479945512335405</v>
          </cell>
        </row>
        <row r="44">
          <cell r="C44">
            <v>0</v>
          </cell>
          <cell r="Q44">
            <v>43191</v>
          </cell>
          <cell r="S44">
            <v>76.989253821704253</v>
          </cell>
        </row>
        <row r="45">
          <cell r="C45">
            <v>0</v>
          </cell>
          <cell r="Q45">
            <v>43556</v>
          </cell>
          <cell r="S45">
            <v>78.529438474345397</v>
          </cell>
        </row>
        <row r="46">
          <cell r="C46">
            <v>0</v>
          </cell>
          <cell r="Q46">
            <v>43922</v>
          </cell>
          <cell r="S46">
            <v>80.100499470258811</v>
          </cell>
        </row>
        <row r="47">
          <cell r="C47">
            <v>0</v>
          </cell>
          <cell r="Q47">
            <v>44287</v>
          </cell>
          <cell r="S47">
            <v>81.700620553957918</v>
          </cell>
        </row>
        <row r="48">
          <cell r="C48">
            <v>0</v>
          </cell>
          <cell r="Q48">
            <v>44652</v>
          </cell>
          <cell r="S48">
            <v>83.335250491902528</v>
          </cell>
        </row>
        <row r="49">
          <cell r="C49">
            <v>0</v>
          </cell>
          <cell r="Q49">
            <v>45017</v>
          </cell>
          <cell r="S49">
            <v>85.002573028606022</v>
          </cell>
        </row>
        <row r="50">
          <cell r="C50">
            <v>0</v>
          </cell>
        </row>
        <row r="51">
          <cell r="C51">
            <v>6</v>
          </cell>
          <cell r="G51" t="str">
            <v>01-ONEKENDALL-100 (1)</v>
          </cell>
          <cell r="H51" t="str">
            <v>AH BBQ</v>
          </cell>
          <cell r="I51" t="str">
            <v>Contract</v>
          </cell>
          <cell r="J51" t="str">
            <v>1-101</v>
          </cell>
          <cell r="K51">
            <v>42339</v>
          </cell>
          <cell r="L51">
            <v>47452</v>
          </cell>
          <cell r="M51">
            <v>3992</v>
          </cell>
          <cell r="O51" t="str">
            <v> </v>
          </cell>
          <cell r="Q51">
            <v>42339</v>
          </cell>
          <cell r="R51">
            <v>3992</v>
          </cell>
          <cell r="S51">
            <v>66.381763527054105</v>
          </cell>
          <cell r="U51" t="str">
            <v>NNN - Retail (RET/COMPLEX/INS)</v>
          </cell>
          <cell r="W51" t="str">
            <v>Expires after Report Term</v>
          </cell>
          <cell r="Y51" t="str">
            <v>Market</v>
          </cell>
          <cell r="Z51" t="str">
            <v>Prime Retail $60</v>
          </cell>
          <cell r="AA51">
            <v>0</v>
          </cell>
        </row>
        <row r="52">
          <cell r="C52">
            <v>0</v>
          </cell>
          <cell r="Q52">
            <v>43435</v>
          </cell>
          <cell r="S52">
            <v>67.713426853707418</v>
          </cell>
        </row>
        <row r="53">
          <cell r="C53">
            <v>0</v>
          </cell>
          <cell r="Q53">
            <v>43800</v>
          </cell>
          <cell r="S53">
            <v>69.06613226452906</v>
          </cell>
        </row>
        <row r="54">
          <cell r="C54">
            <v>0</v>
          </cell>
          <cell r="Q54">
            <v>44166</v>
          </cell>
          <cell r="S54">
            <v>70.445891783567134</v>
          </cell>
        </row>
        <row r="55">
          <cell r="C55">
            <v>0</v>
          </cell>
          <cell r="Q55">
            <v>44531</v>
          </cell>
          <cell r="S55">
            <v>71.855711422845687</v>
          </cell>
        </row>
        <row r="56">
          <cell r="C56">
            <v>0</v>
          </cell>
          <cell r="Q56">
            <v>44896</v>
          </cell>
          <cell r="S56">
            <v>73.292585170340686</v>
          </cell>
        </row>
        <row r="57">
          <cell r="C57">
            <v>0</v>
          </cell>
          <cell r="Q57">
            <v>45261</v>
          </cell>
          <cell r="S57">
            <v>74.756513026052104</v>
          </cell>
        </row>
        <row r="58">
          <cell r="C58">
            <v>0</v>
          </cell>
          <cell r="Q58">
            <v>45627</v>
          </cell>
          <cell r="S58">
            <v>76.25350701402806</v>
          </cell>
        </row>
        <row r="59">
          <cell r="C59">
            <v>0</v>
          </cell>
          <cell r="S59" t="str">
            <v>Rent continues after Report Term</v>
          </cell>
        </row>
        <row r="60">
          <cell r="C60">
            <v>0</v>
          </cell>
        </row>
        <row r="61">
          <cell r="C61">
            <v>7</v>
          </cell>
          <cell r="G61" t="str">
            <v>01-ONEKENDALL-1400 (1)</v>
          </cell>
          <cell r="H61" t="str">
            <v>Akamai</v>
          </cell>
          <cell r="I61" t="str">
            <v>Contract</v>
          </cell>
          <cell r="J61" t="str">
            <v>14-501</v>
          </cell>
          <cell r="K61">
            <v>41974</v>
          </cell>
          <cell r="L61">
            <v>43830</v>
          </cell>
          <cell r="M61">
            <v>27704</v>
          </cell>
          <cell r="O61" t="e">
            <v>#VALUE!</v>
          </cell>
          <cell r="Q61">
            <v>42005</v>
          </cell>
          <cell r="R61">
            <v>27704</v>
          </cell>
          <cell r="S61">
            <v>24.256425064972568</v>
          </cell>
          <cell r="T61">
            <v>672000</v>
          </cell>
          <cell r="U61" t="str">
            <v>Base Year Stop +1 CAM</v>
          </cell>
          <cell r="V61">
            <v>60</v>
          </cell>
          <cell r="W61">
            <v>71.98</v>
          </cell>
          <cell r="X61">
            <v>0.83356487913309252</v>
          </cell>
          <cell r="Y61" t="str">
            <v>Market</v>
          </cell>
          <cell r="Z61" t="str">
            <v>Office $64 - 5 yr</v>
          </cell>
          <cell r="AA61">
            <v>0</v>
          </cell>
        </row>
        <row r="62">
          <cell r="C62">
            <v>0</v>
          </cell>
          <cell r="Q62">
            <v>42095</v>
          </cell>
          <cell r="S62">
            <v>40.427230724805085</v>
          </cell>
        </row>
        <row r="63">
          <cell r="C63">
            <v>0</v>
          </cell>
          <cell r="Q63">
            <v>42278</v>
          </cell>
          <cell r="S63">
            <v>55.999855616517472</v>
          </cell>
        </row>
        <row r="64">
          <cell r="C64">
            <v>0</v>
          </cell>
          <cell r="Q64">
            <v>42339</v>
          </cell>
          <cell r="S64">
            <v>57.000433150447591</v>
          </cell>
        </row>
        <row r="65">
          <cell r="C65">
            <v>0</v>
          </cell>
          <cell r="Q65">
            <v>42705</v>
          </cell>
          <cell r="S65">
            <v>58.000144383482528</v>
          </cell>
        </row>
        <row r="66">
          <cell r="C66">
            <v>0</v>
          </cell>
          <cell r="Q66">
            <v>43070</v>
          </cell>
          <cell r="S66">
            <v>58.999855616517472</v>
          </cell>
        </row>
        <row r="67">
          <cell r="C67">
            <v>0</v>
          </cell>
          <cell r="Q67">
            <v>43435</v>
          </cell>
          <cell r="S67">
            <v>60.000433150447591</v>
          </cell>
        </row>
        <row r="68">
          <cell r="C68">
            <v>0</v>
          </cell>
        </row>
        <row r="69">
          <cell r="C69">
            <v>8</v>
          </cell>
          <cell r="G69" t="str">
            <v>01-ONEKENDALL-1400 (1)</v>
          </cell>
          <cell r="H69" t="str">
            <v>Anokion</v>
          </cell>
          <cell r="I69" t="str">
            <v>Speculative</v>
          </cell>
          <cell r="J69" t="str">
            <v>14-201</v>
          </cell>
          <cell r="K69">
            <v>42370</v>
          </cell>
          <cell r="L69">
            <v>44227</v>
          </cell>
          <cell r="M69">
            <v>10396</v>
          </cell>
          <cell r="O69" t="str">
            <v> </v>
          </cell>
          <cell r="Q69">
            <v>42370</v>
          </cell>
          <cell r="R69">
            <v>10396</v>
          </cell>
          <cell r="S69">
            <v>0</v>
          </cell>
          <cell r="U69" t="str">
            <v>NNNN</v>
          </cell>
          <cell r="V69">
            <v>30.5</v>
          </cell>
          <cell r="W69">
            <v>73.98</v>
          </cell>
          <cell r="X69">
            <v>0.41227358745606918</v>
          </cell>
          <cell r="Y69" t="str">
            <v>Market</v>
          </cell>
          <cell r="Z69" t="str">
            <v>Lab $62 - 7 yr</v>
          </cell>
          <cell r="AA69">
            <v>0</v>
          </cell>
        </row>
        <row r="70">
          <cell r="C70">
            <v>0</v>
          </cell>
          <cell r="Q70">
            <v>42401</v>
          </cell>
          <cell r="S70">
            <v>59.000384763370526</v>
          </cell>
        </row>
        <row r="71">
          <cell r="C71">
            <v>0</v>
          </cell>
          <cell r="Q71">
            <v>42767</v>
          </cell>
          <cell r="S71">
            <v>60.475567525971528</v>
          </cell>
        </row>
        <row r="72">
          <cell r="C72">
            <v>0</v>
          </cell>
          <cell r="Q72">
            <v>43132</v>
          </cell>
          <cell r="S72">
            <v>61.986533282031552</v>
          </cell>
        </row>
        <row r="73">
          <cell r="C73">
            <v>0</v>
          </cell>
          <cell r="Q73">
            <v>43497</v>
          </cell>
          <cell r="S73">
            <v>63.536744901885342</v>
          </cell>
        </row>
        <row r="74">
          <cell r="C74">
            <v>0</v>
          </cell>
          <cell r="Q74">
            <v>43862</v>
          </cell>
          <cell r="S74">
            <v>30.496344747979993</v>
          </cell>
        </row>
        <row r="75">
          <cell r="C75">
            <v>0</v>
          </cell>
        </row>
        <row r="76">
          <cell r="C76">
            <v>9</v>
          </cell>
          <cell r="G76" t="str">
            <v>01-ONEKENDALL-1400 (1)</v>
          </cell>
          <cell r="H76" t="str">
            <v>Applied Genetic Technologies C</v>
          </cell>
          <cell r="I76" t="str">
            <v>Contract</v>
          </cell>
          <cell r="J76" t="str">
            <v>14-305</v>
          </cell>
          <cell r="K76">
            <v>42217</v>
          </cell>
          <cell r="L76">
            <v>42947</v>
          </cell>
          <cell r="M76">
            <v>2925</v>
          </cell>
          <cell r="O76" t="str">
            <v> </v>
          </cell>
          <cell r="Q76">
            <v>42217</v>
          </cell>
          <cell r="R76">
            <v>2925</v>
          </cell>
          <cell r="S76">
            <v>68</v>
          </cell>
          <cell r="U76" t="str">
            <v>NNNN</v>
          </cell>
          <cell r="V76">
            <v>70.040000000000006</v>
          </cell>
          <cell r="W76">
            <v>65.099999999999994</v>
          </cell>
          <cell r="X76">
            <v>1.075883256528418</v>
          </cell>
          <cell r="Y76" t="str">
            <v>Market</v>
          </cell>
          <cell r="Z76" t="str">
            <v>1400 Incub Lab - $62</v>
          </cell>
          <cell r="AA76">
            <v>0</v>
          </cell>
        </row>
        <row r="77">
          <cell r="C77">
            <v>0</v>
          </cell>
          <cell r="Q77">
            <v>42583</v>
          </cell>
          <cell r="S77">
            <v>70.038974358974357</v>
          </cell>
        </row>
        <row r="78">
          <cell r="C78">
            <v>0</v>
          </cell>
        </row>
        <row r="79">
          <cell r="C79">
            <v>10</v>
          </cell>
          <cell r="G79" t="str">
            <v>01-ONEKENDALL-1400 (1)</v>
          </cell>
          <cell r="H79" t="str">
            <v>Arsia Thera LOI (14-302)</v>
          </cell>
          <cell r="I79" t="str">
            <v>Speculative</v>
          </cell>
          <cell r="J79" t="str">
            <v>14-302</v>
          </cell>
          <cell r="K79">
            <v>42552</v>
          </cell>
          <cell r="L79">
            <v>43281</v>
          </cell>
          <cell r="M79">
            <v>1983</v>
          </cell>
          <cell r="O79" t="str">
            <v> </v>
          </cell>
          <cell r="Q79">
            <v>42552</v>
          </cell>
          <cell r="R79">
            <v>1983</v>
          </cell>
          <cell r="S79">
            <v>68</v>
          </cell>
          <cell r="U79" t="str">
            <v>NNNN</v>
          </cell>
          <cell r="V79">
            <v>70.040000000000006</v>
          </cell>
          <cell r="W79">
            <v>67.7</v>
          </cell>
          <cell r="X79">
            <v>1.0345642540620386</v>
          </cell>
          <cell r="Y79" t="str">
            <v>Market</v>
          </cell>
          <cell r="Z79" t="str">
            <v>1400 Incub Lab - $62</v>
          </cell>
          <cell r="AA79">
            <v>0</v>
          </cell>
        </row>
        <row r="80">
          <cell r="C80">
            <v>0</v>
          </cell>
          <cell r="Q80">
            <v>42917</v>
          </cell>
          <cell r="S80">
            <v>70.039334341906198</v>
          </cell>
        </row>
        <row r="81">
          <cell r="C81">
            <v>0</v>
          </cell>
        </row>
        <row r="82">
          <cell r="C82">
            <v>11</v>
          </cell>
          <cell r="G82" t="str">
            <v>01-ONEKENDALL-1400 (1)</v>
          </cell>
          <cell r="H82" t="str">
            <v>Arsia Thera LOI (14-304)</v>
          </cell>
          <cell r="I82" t="str">
            <v>Speculative</v>
          </cell>
          <cell r="J82" t="str">
            <v>14-304</v>
          </cell>
          <cell r="K82">
            <v>42552</v>
          </cell>
          <cell r="L82">
            <v>43281</v>
          </cell>
          <cell r="M82">
            <v>2625</v>
          </cell>
          <cell r="O82" t="str">
            <v> </v>
          </cell>
          <cell r="Q82">
            <v>42552</v>
          </cell>
          <cell r="R82">
            <v>2625</v>
          </cell>
          <cell r="S82">
            <v>68</v>
          </cell>
          <cell r="U82" t="str">
            <v>NNNN</v>
          </cell>
          <cell r="V82">
            <v>70.040000000000006</v>
          </cell>
          <cell r="W82">
            <v>67.7</v>
          </cell>
          <cell r="X82">
            <v>1.0345642540620386</v>
          </cell>
          <cell r="Y82" t="str">
            <v>Market</v>
          </cell>
          <cell r="Z82" t="str">
            <v>1400 Incub Lab - $62</v>
          </cell>
          <cell r="AA82">
            <v>0</v>
          </cell>
        </row>
        <row r="83">
          <cell r="C83">
            <v>0</v>
          </cell>
          <cell r="Q83">
            <v>42917</v>
          </cell>
          <cell r="S83">
            <v>70.03885714285714</v>
          </cell>
        </row>
        <row r="84">
          <cell r="C84">
            <v>0</v>
          </cell>
        </row>
        <row r="85">
          <cell r="C85">
            <v>12</v>
          </cell>
          <cell r="G85" t="str">
            <v>01-ONEKENDALL-1400 (1)</v>
          </cell>
          <cell r="H85" t="str">
            <v>Carl Gustafson. PC</v>
          </cell>
          <cell r="I85" t="str">
            <v>Contract</v>
          </cell>
          <cell r="J85" t="str">
            <v>14-105</v>
          </cell>
          <cell r="K85">
            <v>42125</v>
          </cell>
          <cell r="L85">
            <v>43982</v>
          </cell>
          <cell r="M85">
            <v>2652</v>
          </cell>
          <cell r="O85" t="str">
            <v> </v>
          </cell>
          <cell r="Q85">
            <v>42125</v>
          </cell>
          <cell r="R85">
            <v>2652</v>
          </cell>
          <cell r="S85">
            <v>33</v>
          </cell>
          <cell r="U85" t="str">
            <v>FSG</v>
          </cell>
          <cell r="V85">
            <v>37.14</v>
          </cell>
          <cell r="W85">
            <v>74.14</v>
          </cell>
          <cell r="X85">
            <v>0.50094415969786887</v>
          </cell>
          <cell r="Y85" t="str">
            <v>Market</v>
          </cell>
          <cell r="Z85" t="str">
            <v>Office $64 - 5 yr</v>
          </cell>
          <cell r="AA85">
            <v>0</v>
          </cell>
        </row>
        <row r="86">
          <cell r="C86">
            <v>0</v>
          </cell>
          <cell r="Q86">
            <v>42491</v>
          </cell>
          <cell r="S86">
            <v>33.990950226244344</v>
          </cell>
        </row>
        <row r="87">
          <cell r="C87">
            <v>0</v>
          </cell>
          <cell r="Q87">
            <v>42856</v>
          </cell>
          <cell r="S87">
            <v>35.009049773755656</v>
          </cell>
        </row>
        <row r="88">
          <cell r="C88">
            <v>0</v>
          </cell>
          <cell r="Q88">
            <v>43221</v>
          </cell>
          <cell r="S88">
            <v>36.058823529411768</v>
          </cell>
        </row>
        <row r="89">
          <cell r="C89">
            <v>0</v>
          </cell>
          <cell r="Q89">
            <v>43586</v>
          </cell>
          <cell r="S89">
            <v>37.140271493212673</v>
          </cell>
        </row>
        <row r="90">
          <cell r="C90">
            <v>0</v>
          </cell>
        </row>
        <row r="91">
          <cell r="C91">
            <v>13</v>
          </cell>
          <cell r="G91" t="str">
            <v>01-ONEKENDALL-1400 (1)</v>
          </cell>
          <cell r="H91" t="str">
            <v>Catabasis Pharmaceuticals, Inc</v>
          </cell>
          <cell r="I91" t="str">
            <v>Contract</v>
          </cell>
          <cell r="J91" t="str">
            <v>14-202</v>
          </cell>
          <cell r="K91">
            <v>40648</v>
          </cell>
          <cell r="L91">
            <v>42916</v>
          </cell>
          <cell r="M91">
            <v>9772</v>
          </cell>
          <cell r="O91" t="e">
            <v>#VALUE!</v>
          </cell>
          <cell r="Q91">
            <v>42005</v>
          </cell>
          <cell r="R91">
            <v>9772</v>
          </cell>
          <cell r="S91">
            <v>51.340155546459272</v>
          </cell>
          <cell r="T91">
            <v>501696</v>
          </cell>
          <cell r="U91" t="str">
            <v>Catabasis 202</v>
          </cell>
          <cell r="V91">
            <v>51</v>
          </cell>
          <cell r="W91">
            <v>65.099999999999994</v>
          </cell>
          <cell r="X91">
            <v>0.78341013824884798</v>
          </cell>
          <cell r="Y91" t="str">
            <v>Market</v>
          </cell>
          <cell r="Z91" t="str">
            <v>Lab $62 - 7 yr</v>
          </cell>
          <cell r="AA91">
            <v>0</v>
          </cell>
        </row>
        <row r="92">
          <cell r="C92">
            <v>0</v>
          </cell>
          <cell r="Q92">
            <v>42186</v>
          </cell>
          <cell r="S92">
            <v>52.339746213671717</v>
          </cell>
        </row>
        <row r="93">
          <cell r="C93">
            <v>0</v>
          </cell>
          <cell r="Q93">
            <v>42552</v>
          </cell>
          <cell r="S93">
            <v>51</v>
          </cell>
        </row>
        <row r="94">
          <cell r="C94">
            <v>0</v>
          </cell>
        </row>
        <row r="95">
          <cell r="C95">
            <v>14</v>
          </cell>
          <cell r="G95" t="str">
            <v>01-ONEKENDALL-1400 (1)</v>
          </cell>
          <cell r="H95" t="str">
            <v>Catabasis Pharmaceuticals, Inc</v>
          </cell>
          <cell r="I95" t="str">
            <v>Contract</v>
          </cell>
          <cell r="J95" t="str">
            <v>14-203</v>
          </cell>
          <cell r="K95">
            <v>41088</v>
          </cell>
          <cell r="L95">
            <v>42916</v>
          </cell>
          <cell r="M95">
            <v>5045</v>
          </cell>
          <cell r="O95" t="e">
            <v>#VALUE!</v>
          </cell>
          <cell r="Q95">
            <v>42005</v>
          </cell>
          <cell r="R95">
            <v>5045</v>
          </cell>
          <cell r="S95">
            <v>48.999008919722499</v>
          </cell>
          <cell r="T95">
            <v>247200</v>
          </cell>
          <cell r="U95" t="str">
            <v>Catabasis 203</v>
          </cell>
          <cell r="V95">
            <v>51</v>
          </cell>
          <cell r="W95">
            <v>65.099999999999994</v>
          </cell>
          <cell r="X95">
            <v>0.78341013824884798</v>
          </cell>
          <cell r="Y95" t="str">
            <v>Market</v>
          </cell>
          <cell r="Z95" t="str">
            <v>Lab $62 - 7 yr</v>
          </cell>
          <cell r="AA95">
            <v>0</v>
          </cell>
        </row>
        <row r="96">
          <cell r="C96">
            <v>0</v>
          </cell>
          <cell r="Q96">
            <v>42186</v>
          </cell>
          <cell r="S96">
            <v>50.000396432111003</v>
          </cell>
        </row>
        <row r="97">
          <cell r="C97">
            <v>0</v>
          </cell>
          <cell r="Q97">
            <v>42552</v>
          </cell>
          <cell r="S97">
            <v>50.999405351833495</v>
          </cell>
        </row>
        <row r="98">
          <cell r="C98">
            <v>0</v>
          </cell>
        </row>
        <row r="99">
          <cell r="C99">
            <v>15</v>
          </cell>
          <cell r="G99" t="str">
            <v>01-ONEKENDALL-1400 (1)</v>
          </cell>
          <cell r="H99" t="str">
            <v>Catabasis Pharmaceuticals, Inc</v>
          </cell>
          <cell r="I99" t="str">
            <v>Speculative</v>
          </cell>
          <cell r="J99" t="str">
            <v>14-309</v>
          </cell>
          <cell r="K99">
            <v>42248</v>
          </cell>
          <cell r="L99">
            <v>42916</v>
          </cell>
          <cell r="M99">
            <v>4059</v>
          </cell>
          <cell r="O99" t="str">
            <v> </v>
          </cell>
          <cell r="Q99">
            <v>42248</v>
          </cell>
          <cell r="R99">
            <v>4059</v>
          </cell>
          <cell r="S99">
            <v>43.000739098300073</v>
          </cell>
          <cell r="U99" t="str">
            <v>NNNN</v>
          </cell>
          <cell r="V99">
            <v>44</v>
          </cell>
          <cell r="W99">
            <v>67.2</v>
          </cell>
          <cell r="X99">
            <v>0.65476190476190477</v>
          </cell>
          <cell r="Y99" t="str">
            <v>Reabsorb</v>
          </cell>
          <cell r="Z99" t="str">
            <v>Office $64 - 5 yr</v>
          </cell>
          <cell r="AA99">
            <v>0</v>
          </cell>
        </row>
        <row r="100">
          <cell r="C100">
            <v>0</v>
          </cell>
          <cell r="Q100">
            <v>42522</v>
          </cell>
          <cell r="S100">
            <v>44</v>
          </cell>
        </row>
        <row r="101">
          <cell r="C101">
            <v>0</v>
          </cell>
        </row>
        <row r="102">
          <cell r="C102">
            <v>16</v>
          </cell>
          <cell r="G102" t="str">
            <v>01-ONEKENDALL-1400 (1)</v>
          </cell>
          <cell r="H102" t="str">
            <v>Catabasis Pharmaceuticals, Inc</v>
          </cell>
          <cell r="I102" t="str">
            <v>Speculative</v>
          </cell>
          <cell r="J102" t="str">
            <v>14-309</v>
          </cell>
          <cell r="K102">
            <v>42979</v>
          </cell>
          <cell r="L102">
            <v>44804</v>
          </cell>
          <cell r="M102">
            <v>4059</v>
          </cell>
          <cell r="O102" t="str">
            <v> </v>
          </cell>
          <cell r="Q102">
            <v>42979</v>
          </cell>
          <cell r="R102">
            <v>4059</v>
          </cell>
          <cell r="S102">
            <v>61.318551367331857</v>
          </cell>
          <cell r="U102" t="str">
            <v>NNNN</v>
          </cell>
          <cell r="V102">
            <v>62.28</v>
          </cell>
          <cell r="W102">
            <v>78.66</v>
          </cell>
          <cell r="X102">
            <v>0.79176201372997712</v>
          </cell>
          <cell r="Y102" t="str">
            <v>Market</v>
          </cell>
          <cell r="Z102" t="str">
            <v>Office $64 - 5 yr</v>
          </cell>
          <cell r="AA102">
            <v>0</v>
          </cell>
        </row>
        <row r="103">
          <cell r="C103">
            <v>0</v>
          </cell>
          <cell r="Q103">
            <v>43344</v>
          </cell>
          <cell r="S103">
            <v>62.282335550628233</v>
          </cell>
        </row>
        <row r="104">
          <cell r="C104">
            <v>0</v>
          </cell>
        </row>
        <row r="105">
          <cell r="C105">
            <v>17</v>
          </cell>
          <cell r="G105" t="str">
            <v>01-ONEKENDALL-1400 (1)</v>
          </cell>
          <cell r="H105" t="str">
            <v>Ethan L. Sidman, Ph.D</v>
          </cell>
          <cell r="I105" t="str">
            <v>Contract</v>
          </cell>
          <cell r="J105" t="str">
            <v>14-403</v>
          </cell>
          <cell r="K105">
            <v>41275</v>
          </cell>
          <cell r="L105">
            <v>43220</v>
          </cell>
          <cell r="M105">
            <v>1272</v>
          </cell>
          <cell r="O105" t="e">
            <v>#VALUE!</v>
          </cell>
          <cell r="Q105">
            <v>42005</v>
          </cell>
          <cell r="R105">
            <v>1272</v>
          </cell>
          <cell r="S105">
            <v>42</v>
          </cell>
          <cell r="T105">
            <v>53424</v>
          </cell>
          <cell r="U105" t="str">
            <v>Ethan Sidman</v>
          </cell>
          <cell r="V105">
            <v>45</v>
          </cell>
          <cell r="W105">
            <v>69.89</v>
          </cell>
          <cell r="X105">
            <v>0.64386893690084412</v>
          </cell>
          <cell r="Y105" t="str">
            <v>Market</v>
          </cell>
          <cell r="Z105" t="str">
            <v>Office $64 - 5 yr</v>
          </cell>
          <cell r="AA105">
            <v>0</v>
          </cell>
        </row>
        <row r="106">
          <cell r="C106">
            <v>0</v>
          </cell>
          <cell r="Q106">
            <v>42125</v>
          </cell>
          <cell r="S106">
            <v>43</v>
          </cell>
        </row>
        <row r="107">
          <cell r="C107">
            <v>0</v>
          </cell>
          <cell r="Q107">
            <v>42491</v>
          </cell>
          <cell r="S107">
            <v>44</v>
          </cell>
        </row>
        <row r="108">
          <cell r="C108">
            <v>0</v>
          </cell>
          <cell r="Q108">
            <v>42856</v>
          </cell>
          <cell r="S108">
            <v>45</v>
          </cell>
        </row>
        <row r="109">
          <cell r="C109">
            <v>0</v>
          </cell>
        </row>
        <row r="110">
          <cell r="C110">
            <v>18</v>
          </cell>
          <cell r="G110" t="str">
            <v>01-ONEKENDALL-1400 (1)</v>
          </cell>
          <cell r="H110" t="str">
            <v>FireFly BioWorks, Inc.</v>
          </cell>
          <cell r="I110" t="str">
            <v>Contract</v>
          </cell>
          <cell r="J110" t="str">
            <v>14-302</v>
          </cell>
          <cell r="K110">
            <v>40554</v>
          </cell>
          <cell r="L110">
            <v>42521</v>
          </cell>
          <cell r="M110">
            <v>1983</v>
          </cell>
          <cell r="O110" t="e">
            <v>#VALUE!</v>
          </cell>
          <cell r="Q110">
            <v>42005</v>
          </cell>
          <cell r="R110">
            <v>1983</v>
          </cell>
          <cell r="S110">
            <v>49.131618759455371</v>
          </cell>
          <cell r="T110">
            <v>97428</v>
          </cell>
          <cell r="U110" t="str">
            <v>Firefly 302</v>
          </cell>
          <cell r="V110">
            <v>51</v>
          </cell>
          <cell r="W110">
            <v>62</v>
          </cell>
          <cell r="X110">
            <v>0.82258064516129037</v>
          </cell>
          <cell r="Y110" t="str">
            <v>Reabsorb</v>
          </cell>
          <cell r="Z110" t="str">
            <v>1400 Incub Lab - $62</v>
          </cell>
          <cell r="AA110">
            <v>0</v>
          </cell>
        </row>
        <row r="111">
          <cell r="C111">
            <v>0</v>
          </cell>
          <cell r="Q111">
            <v>42036</v>
          </cell>
          <cell r="S111">
            <v>50.003025718608171</v>
          </cell>
        </row>
        <row r="112">
          <cell r="C112">
            <v>0</v>
          </cell>
          <cell r="Q112">
            <v>42156</v>
          </cell>
          <cell r="S112">
            <v>51.001512859304086</v>
          </cell>
        </row>
        <row r="113">
          <cell r="C113">
            <v>0</v>
          </cell>
        </row>
        <row r="114">
          <cell r="C114">
            <v>19</v>
          </cell>
          <cell r="G114" t="str">
            <v>01-ONEKENDALL-1400 (1)</v>
          </cell>
          <cell r="H114" t="str">
            <v>FireFly BioWorks, Inc.</v>
          </cell>
          <cell r="I114" t="str">
            <v>Contract</v>
          </cell>
          <cell r="J114" t="str">
            <v>14-S04</v>
          </cell>
          <cell r="K114">
            <v>41250</v>
          </cell>
          <cell r="L114">
            <v>42521</v>
          </cell>
          <cell r="M114">
            <v>108</v>
          </cell>
          <cell r="O114" t="e">
            <v>#VALUE!</v>
          </cell>
          <cell r="Q114">
            <v>42005</v>
          </cell>
          <cell r="R114">
            <v>108</v>
          </cell>
          <cell r="S114">
            <v>0</v>
          </cell>
          <cell r="T114">
            <v>0</v>
          </cell>
          <cell r="U114" t="str">
            <v>None</v>
          </cell>
          <cell r="V114">
            <v>0</v>
          </cell>
          <cell r="W114">
            <v>12</v>
          </cell>
          <cell r="X114">
            <v>0</v>
          </cell>
          <cell r="Y114" t="str">
            <v>Market</v>
          </cell>
          <cell r="Z114" t="str">
            <v>Storage $12</v>
          </cell>
          <cell r="AA114">
            <v>0</v>
          </cell>
        </row>
        <row r="115">
          <cell r="C115">
            <v>0</v>
          </cell>
        </row>
        <row r="116">
          <cell r="C116">
            <v>20</v>
          </cell>
          <cell r="G116" t="str">
            <v>01-ONEKENDALL-1400 (1)</v>
          </cell>
          <cell r="H116" t="str">
            <v>FireFly BioWorks, Inc. Expansi</v>
          </cell>
          <cell r="I116" t="str">
            <v>Contract</v>
          </cell>
          <cell r="J116" t="str">
            <v>14-304</v>
          </cell>
          <cell r="K116">
            <v>41760</v>
          </cell>
          <cell r="L116">
            <v>42521</v>
          </cell>
          <cell r="M116">
            <v>2625</v>
          </cell>
          <cell r="O116" t="e">
            <v>#VALUE!</v>
          </cell>
          <cell r="Q116">
            <v>42005</v>
          </cell>
          <cell r="R116">
            <v>2625</v>
          </cell>
          <cell r="S116">
            <v>50.002285714285712</v>
          </cell>
          <cell r="T116">
            <v>131256</v>
          </cell>
          <cell r="U116" t="str">
            <v>Firefly 304</v>
          </cell>
          <cell r="V116">
            <v>51</v>
          </cell>
          <cell r="W116">
            <v>62</v>
          </cell>
          <cell r="X116">
            <v>0.82258064516129037</v>
          </cell>
          <cell r="Y116" t="str">
            <v>Reabsorb</v>
          </cell>
          <cell r="Z116" t="str">
            <v>1400 Incub Lab - $62</v>
          </cell>
          <cell r="AA116">
            <v>0</v>
          </cell>
        </row>
        <row r="117">
          <cell r="C117">
            <v>0</v>
          </cell>
          <cell r="Q117">
            <v>42156</v>
          </cell>
          <cell r="S117">
            <v>50.99885714285714</v>
          </cell>
        </row>
        <row r="118">
          <cell r="C118">
            <v>0</v>
          </cell>
        </row>
        <row r="119">
          <cell r="C119">
            <v>21</v>
          </cell>
          <cell r="G119" t="str">
            <v>01-ONEKENDALL-1400 (1)</v>
          </cell>
          <cell r="H119" t="str">
            <v>Gnubio, Inc.</v>
          </cell>
          <cell r="I119" t="str">
            <v>Contract</v>
          </cell>
          <cell r="J119" t="str">
            <v>14-201</v>
          </cell>
          <cell r="K119">
            <v>41176</v>
          </cell>
          <cell r="L119">
            <v>42338</v>
          </cell>
          <cell r="M119">
            <v>10396</v>
          </cell>
          <cell r="O119" t="e">
            <v>#VALUE!</v>
          </cell>
          <cell r="Q119">
            <v>42005</v>
          </cell>
          <cell r="R119">
            <v>10396</v>
          </cell>
          <cell r="S119">
            <v>48.999615236629474</v>
          </cell>
          <cell r="T119">
            <v>509400</v>
          </cell>
          <cell r="U119" t="str">
            <v>Gnubio</v>
          </cell>
          <cell r="V119">
            <v>49</v>
          </cell>
          <cell r="W119">
            <v>62</v>
          </cell>
          <cell r="X119">
            <v>0.79032258064516125</v>
          </cell>
          <cell r="Y119" t="str">
            <v>Reabsorb</v>
          </cell>
          <cell r="Z119" t="str">
            <v>Lab $62 - 7 yr</v>
          </cell>
          <cell r="AA119">
            <v>0</v>
          </cell>
        </row>
        <row r="120">
          <cell r="C120">
            <v>0</v>
          </cell>
        </row>
        <row r="121">
          <cell r="C121">
            <v>22</v>
          </cell>
          <cell r="G121" t="str">
            <v>01-ONEKENDALL-1400 (1)</v>
          </cell>
          <cell r="H121" t="str">
            <v>Incubator Shared Services</v>
          </cell>
          <cell r="I121" t="str">
            <v>Contract</v>
          </cell>
          <cell r="J121" t="str">
            <v>14-S06</v>
          </cell>
          <cell r="K121">
            <v>41640</v>
          </cell>
          <cell r="L121">
            <v>54454</v>
          </cell>
          <cell r="M121">
            <v>640</v>
          </cell>
          <cell r="O121" t="e">
            <v>#VALUE!</v>
          </cell>
          <cell r="Q121">
            <v>42005</v>
          </cell>
          <cell r="R121">
            <v>640</v>
          </cell>
          <cell r="S121">
            <v>0</v>
          </cell>
          <cell r="T121">
            <v>0</v>
          </cell>
          <cell r="U121" t="str">
            <v>None</v>
          </cell>
          <cell r="W121" t="str">
            <v>Expires after Report Term</v>
          </cell>
          <cell r="Y121" t="str">
            <v>Market</v>
          </cell>
          <cell r="Z121" t="str">
            <v>Storage $12</v>
          </cell>
          <cell r="AA121">
            <v>0</v>
          </cell>
        </row>
        <row r="122">
          <cell r="C122">
            <v>0</v>
          </cell>
          <cell r="S122" t="str">
            <v>Rent continues after Report Term</v>
          </cell>
        </row>
        <row r="123">
          <cell r="C123">
            <v>0</v>
          </cell>
        </row>
        <row r="124">
          <cell r="C124">
            <v>23</v>
          </cell>
          <cell r="G124" t="str">
            <v>01-ONEKENDALL-1400 (1)</v>
          </cell>
          <cell r="H124" t="str">
            <v>InVivo Therapeutics Corporatio</v>
          </cell>
          <cell r="I124" t="str">
            <v>Contract</v>
          </cell>
          <cell r="J124" t="str">
            <v>14-401</v>
          </cell>
          <cell r="K124">
            <v>41102</v>
          </cell>
          <cell r="L124">
            <v>43404</v>
          </cell>
          <cell r="M124">
            <v>20917</v>
          </cell>
          <cell r="O124" t="e">
            <v>#VALUE!</v>
          </cell>
          <cell r="Q124">
            <v>42005</v>
          </cell>
          <cell r="R124">
            <v>20917</v>
          </cell>
          <cell r="S124">
            <v>46.000095616006121</v>
          </cell>
          <cell r="T124">
            <v>962184</v>
          </cell>
          <cell r="U124" t="str">
            <v>Invivo 401</v>
          </cell>
          <cell r="V124">
            <v>49</v>
          </cell>
          <cell r="W124">
            <v>67.7</v>
          </cell>
          <cell r="X124">
            <v>0.72378138847858198</v>
          </cell>
          <cell r="Y124" t="str">
            <v>Market</v>
          </cell>
          <cell r="Z124" t="str">
            <v>Lab $62 - 7 yr</v>
          </cell>
          <cell r="AA124">
            <v>0</v>
          </cell>
        </row>
        <row r="125">
          <cell r="C125">
            <v>0</v>
          </cell>
          <cell r="Q125">
            <v>42309</v>
          </cell>
          <cell r="S125">
            <v>47.00004780800306</v>
          </cell>
        </row>
        <row r="126">
          <cell r="C126">
            <v>0</v>
          </cell>
          <cell r="Q126">
            <v>42675</v>
          </cell>
          <cell r="S126">
            <v>48</v>
          </cell>
        </row>
        <row r="127">
          <cell r="C127">
            <v>0</v>
          </cell>
          <cell r="Q127">
            <v>43040</v>
          </cell>
          <cell r="S127">
            <v>48.99995219199694</v>
          </cell>
        </row>
        <row r="128">
          <cell r="C128">
            <v>0</v>
          </cell>
        </row>
        <row r="129">
          <cell r="C129">
            <v>24</v>
          </cell>
          <cell r="G129" t="str">
            <v>01-ONEKENDALL-1400 (1)</v>
          </cell>
          <cell r="H129" t="str">
            <v>InVivo Therapeutics Corporatio</v>
          </cell>
          <cell r="I129" t="str">
            <v>Contract</v>
          </cell>
          <cell r="J129" t="str">
            <v>14-402</v>
          </cell>
          <cell r="K129">
            <v>41208</v>
          </cell>
          <cell r="L129">
            <v>43404</v>
          </cell>
          <cell r="M129">
            <v>5233</v>
          </cell>
          <cell r="O129" t="e">
            <v>#VALUE!</v>
          </cell>
          <cell r="Q129">
            <v>42005</v>
          </cell>
          <cell r="R129">
            <v>5233</v>
          </cell>
          <cell r="S129">
            <v>43.170647811962546</v>
          </cell>
          <cell r="T129">
            <v>225912</v>
          </cell>
          <cell r="U129" t="str">
            <v>Invivo 402</v>
          </cell>
          <cell r="V129">
            <v>46.17</v>
          </cell>
          <cell r="W129">
            <v>67.7</v>
          </cell>
          <cell r="X129">
            <v>0.6819793205317578</v>
          </cell>
          <cell r="Y129" t="str">
            <v>Market</v>
          </cell>
          <cell r="Z129" t="str">
            <v>Lab $62 - 7 yr</v>
          </cell>
          <cell r="AA129">
            <v>0</v>
          </cell>
        </row>
        <row r="130">
          <cell r="C130">
            <v>0</v>
          </cell>
          <cell r="Q130">
            <v>42309</v>
          </cell>
          <cell r="S130">
            <v>44.17045671698834</v>
          </cell>
        </row>
        <row r="131">
          <cell r="C131">
            <v>0</v>
          </cell>
          <cell r="Q131">
            <v>42675</v>
          </cell>
          <cell r="S131">
            <v>45.170265622014142</v>
          </cell>
        </row>
        <row r="132">
          <cell r="C132">
            <v>0</v>
          </cell>
          <cell r="Q132">
            <v>43040</v>
          </cell>
          <cell r="S132">
            <v>46.170074527039937</v>
          </cell>
        </row>
        <row r="133">
          <cell r="C133">
            <v>0</v>
          </cell>
        </row>
        <row r="134">
          <cell r="C134">
            <v>25</v>
          </cell>
          <cell r="G134" t="str">
            <v>01-ONEKENDALL-1400 (1)</v>
          </cell>
          <cell r="H134" t="str">
            <v>Marauder LOI (14-301)</v>
          </cell>
          <cell r="I134" t="str">
            <v>Speculative</v>
          </cell>
          <cell r="J134" t="str">
            <v>14-301</v>
          </cell>
          <cell r="K134">
            <v>42461</v>
          </cell>
          <cell r="L134">
            <v>44439</v>
          </cell>
          <cell r="M134">
            <v>6503</v>
          </cell>
          <cell r="O134" t="str">
            <v> </v>
          </cell>
          <cell r="Q134">
            <v>42461</v>
          </cell>
          <cell r="R134">
            <v>6503</v>
          </cell>
          <cell r="S134">
            <v>67.99938489927726</v>
          </cell>
          <cell r="U134" t="str">
            <v>NNNN</v>
          </cell>
          <cell r="V134">
            <v>78.83</v>
          </cell>
          <cell r="W134">
            <v>73.98</v>
          </cell>
          <cell r="X134">
            <v>1.0655582589889159</v>
          </cell>
          <cell r="Y134" t="str">
            <v>Market</v>
          </cell>
          <cell r="Z134" t="str">
            <v>Lab $62 - 7 yr</v>
          </cell>
          <cell r="AA134">
            <v>0</v>
          </cell>
        </row>
        <row r="135">
          <cell r="C135">
            <v>0</v>
          </cell>
          <cell r="Q135">
            <v>42826</v>
          </cell>
          <cell r="S135">
            <v>70.040289097339695</v>
          </cell>
        </row>
        <row r="136">
          <cell r="C136">
            <v>0</v>
          </cell>
          <cell r="Q136">
            <v>43191</v>
          </cell>
          <cell r="S136">
            <v>72.142088266953721</v>
          </cell>
        </row>
        <row r="137">
          <cell r="C137">
            <v>0</v>
          </cell>
          <cell r="Q137">
            <v>43556</v>
          </cell>
          <cell r="S137">
            <v>74.304782408119323</v>
          </cell>
        </row>
        <row r="138">
          <cell r="C138">
            <v>0</v>
          </cell>
          <cell r="Q138">
            <v>43922</v>
          </cell>
          <cell r="S138">
            <v>76.533907427341234</v>
          </cell>
        </row>
        <row r="139">
          <cell r="C139">
            <v>0</v>
          </cell>
          <cell r="Q139">
            <v>44287</v>
          </cell>
          <cell r="S139">
            <v>78.831308626787632</v>
          </cell>
        </row>
        <row r="140">
          <cell r="C140">
            <v>0</v>
          </cell>
        </row>
        <row r="141">
          <cell r="C141">
            <v>26</v>
          </cell>
          <cell r="G141" t="str">
            <v>01-ONEKENDALL-1400 (1)</v>
          </cell>
          <cell r="H141" t="str">
            <v>Marauder LOI (14-307)</v>
          </cell>
          <cell r="I141" t="str">
            <v>Speculative</v>
          </cell>
          <cell r="J141" t="str">
            <v>14-307</v>
          </cell>
          <cell r="K141">
            <v>42461</v>
          </cell>
          <cell r="L141">
            <v>44439</v>
          </cell>
          <cell r="M141">
            <v>2461</v>
          </cell>
          <cell r="O141" t="str">
            <v> </v>
          </cell>
          <cell r="Q141">
            <v>42461</v>
          </cell>
          <cell r="R141">
            <v>2461</v>
          </cell>
          <cell r="S141">
            <v>68.001625355546523</v>
          </cell>
          <cell r="U141" t="str">
            <v>NNNN</v>
          </cell>
          <cell r="V141">
            <v>78.83</v>
          </cell>
          <cell r="W141">
            <v>73.98</v>
          </cell>
          <cell r="X141">
            <v>1.0655582589889159</v>
          </cell>
          <cell r="Y141" t="str">
            <v>Market</v>
          </cell>
          <cell r="Z141" t="str">
            <v>Lab $62 - 7 yr</v>
          </cell>
          <cell r="AA141">
            <v>0</v>
          </cell>
        </row>
        <row r="142">
          <cell r="C142">
            <v>0</v>
          </cell>
          <cell r="Q142">
            <v>42826</v>
          </cell>
          <cell r="S142">
            <v>70.039821210889883</v>
          </cell>
        </row>
        <row r="143">
          <cell r="C143">
            <v>0</v>
          </cell>
          <cell r="Q143">
            <v>43191</v>
          </cell>
          <cell r="S143">
            <v>72.141405932547741</v>
          </cell>
        </row>
        <row r="144">
          <cell r="C144">
            <v>0</v>
          </cell>
          <cell r="Q144">
            <v>43556</v>
          </cell>
          <cell r="S144">
            <v>74.30637952052011</v>
          </cell>
        </row>
        <row r="145">
          <cell r="C145">
            <v>0</v>
          </cell>
          <cell r="Q145">
            <v>43922</v>
          </cell>
          <cell r="S145">
            <v>76.534741974806991</v>
          </cell>
        </row>
        <row r="146">
          <cell r="C146">
            <v>0</v>
          </cell>
          <cell r="Q146">
            <v>44287</v>
          </cell>
          <cell r="S146">
            <v>78.831369362047951</v>
          </cell>
        </row>
        <row r="147">
          <cell r="C147">
            <v>0</v>
          </cell>
        </row>
        <row r="148">
          <cell r="C148">
            <v>27</v>
          </cell>
          <cell r="G148" t="str">
            <v>01-ONEKENDALL-1400 (1)</v>
          </cell>
          <cell r="H148" t="str">
            <v>Marauder LOI (14-308)</v>
          </cell>
          <cell r="I148" t="str">
            <v>Speculative</v>
          </cell>
          <cell r="J148" t="str">
            <v>14-308</v>
          </cell>
          <cell r="K148">
            <v>42461</v>
          </cell>
          <cell r="L148">
            <v>44439</v>
          </cell>
          <cell r="M148">
            <v>1648</v>
          </cell>
          <cell r="O148" t="str">
            <v> </v>
          </cell>
          <cell r="Q148">
            <v>42461</v>
          </cell>
          <cell r="R148">
            <v>1648</v>
          </cell>
          <cell r="S148">
            <v>68.002427184466015</v>
          </cell>
          <cell r="U148" t="str">
            <v>NNNN</v>
          </cell>
          <cell r="V148">
            <v>78.83</v>
          </cell>
          <cell r="W148">
            <v>73.98</v>
          </cell>
          <cell r="X148">
            <v>1.0655582589889159</v>
          </cell>
          <cell r="Y148" t="str">
            <v>Market</v>
          </cell>
          <cell r="Z148" t="str">
            <v>Lab $62 - 7 yr</v>
          </cell>
          <cell r="AA148">
            <v>0</v>
          </cell>
        </row>
        <row r="149">
          <cell r="C149">
            <v>0</v>
          </cell>
          <cell r="Q149">
            <v>42826</v>
          </cell>
          <cell r="S149">
            <v>70.033980582524265</v>
          </cell>
        </row>
        <row r="150">
          <cell r="C150">
            <v>0</v>
          </cell>
          <cell r="Q150">
            <v>43191</v>
          </cell>
          <cell r="S150">
            <v>72.138349514563103</v>
          </cell>
        </row>
        <row r="151">
          <cell r="C151">
            <v>0</v>
          </cell>
          <cell r="Q151">
            <v>43556</v>
          </cell>
          <cell r="S151">
            <v>74.30825242718447</v>
          </cell>
        </row>
        <row r="152">
          <cell r="C152">
            <v>0</v>
          </cell>
          <cell r="Q152">
            <v>43922</v>
          </cell>
          <cell r="S152">
            <v>76.536407766990294</v>
          </cell>
        </row>
        <row r="153">
          <cell r="C153">
            <v>0</v>
          </cell>
          <cell r="Q153">
            <v>44287</v>
          </cell>
          <cell r="S153">
            <v>78.830097087378647</v>
          </cell>
        </row>
        <row r="154">
          <cell r="C154">
            <v>0</v>
          </cell>
        </row>
        <row r="155">
          <cell r="C155">
            <v>28</v>
          </cell>
          <cell r="G155" t="str">
            <v>01-ONEKENDALL-1400 (1)</v>
          </cell>
          <cell r="H155" t="str">
            <v>OKS BUILDING STORAGE</v>
          </cell>
          <cell r="I155" t="str">
            <v>Contract</v>
          </cell>
          <cell r="J155" t="str">
            <v>14-S01</v>
          </cell>
          <cell r="K155">
            <v>41655</v>
          </cell>
          <cell r="L155">
            <v>54454</v>
          </cell>
          <cell r="M155">
            <v>1265</v>
          </cell>
          <cell r="O155" t="e">
            <v>#VALUE!</v>
          </cell>
          <cell r="Q155">
            <v>42005</v>
          </cell>
          <cell r="R155">
            <v>1265</v>
          </cell>
          <cell r="S155">
            <v>0</v>
          </cell>
          <cell r="T155">
            <v>0</v>
          </cell>
          <cell r="U155" t="str">
            <v>None</v>
          </cell>
          <cell r="W155" t="str">
            <v>Expires after Report Term</v>
          </cell>
          <cell r="Y155" t="str">
            <v>Market</v>
          </cell>
          <cell r="Z155" t="str">
            <v>Storage $12</v>
          </cell>
          <cell r="AA155">
            <v>0</v>
          </cell>
        </row>
        <row r="156">
          <cell r="C156">
            <v>0</v>
          </cell>
          <cell r="S156" t="str">
            <v>Rent continues after Report Term</v>
          </cell>
        </row>
        <row r="157">
          <cell r="C157">
            <v>0</v>
          </cell>
        </row>
        <row r="158">
          <cell r="C158">
            <v>29</v>
          </cell>
          <cell r="G158" t="str">
            <v>01-ONEKENDALL-1400 (1)</v>
          </cell>
          <cell r="H158" t="str">
            <v>OKS BUILDING STORAGE</v>
          </cell>
          <cell r="I158" t="str">
            <v>Contract</v>
          </cell>
          <cell r="J158" t="str">
            <v>14-S02</v>
          </cell>
          <cell r="K158">
            <v>41655</v>
          </cell>
          <cell r="L158">
            <v>54454</v>
          </cell>
          <cell r="M158">
            <v>695</v>
          </cell>
          <cell r="O158" t="e">
            <v>#VALUE!</v>
          </cell>
          <cell r="Q158">
            <v>42005</v>
          </cell>
          <cell r="R158">
            <v>695</v>
          </cell>
          <cell r="S158">
            <v>0</v>
          </cell>
          <cell r="T158">
            <v>0</v>
          </cell>
          <cell r="U158" t="str">
            <v>None</v>
          </cell>
          <cell r="W158" t="str">
            <v>Expires after Report Term</v>
          </cell>
          <cell r="Y158" t="str">
            <v>Market</v>
          </cell>
          <cell r="Z158" t="str">
            <v>Storage $12</v>
          </cell>
          <cell r="AA158">
            <v>0</v>
          </cell>
        </row>
        <row r="159">
          <cell r="C159">
            <v>0</v>
          </cell>
          <cell r="S159" t="str">
            <v>Rent continues after Report Term</v>
          </cell>
        </row>
        <row r="160">
          <cell r="C160">
            <v>0</v>
          </cell>
        </row>
        <row r="161">
          <cell r="C161">
            <v>30</v>
          </cell>
          <cell r="G161" t="str">
            <v>01-ONEKENDALL-1400 (1)</v>
          </cell>
          <cell r="H161" t="str">
            <v>OKS BUILDING STORAGE</v>
          </cell>
          <cell r="I161" t="str">
            <v>Contract</v>
          </cell>
          <cell r="J161" t="str">
            <v>14-S03</v>
          </cell>
          <cell r="K161">
            <v>41655</v>
          </cell>
          <cell r="L161">
            <v>54454</v>
          </cell>
          <cell r="M161">
            <v>2214</v>
          </cell>
          <cell r="O161" t="e">
            <v>#VALUE!</v>
          </cell>
          <cell r="Q161">
            <v>42005</v>
          </cell>
          <cell r="R161">
            <v>2214</v>
          </cell>
          <cell r="S161">
            <v>0</v>
          </cell>
          <cell r="T161">
            <v>0</v>
          </cell>
          <cell r="U161" t="str">
            <v>None</v>
          </cell>
          <cell r="W161" t="str">
            <v>Expires after Report Term</v>
          </cell>
          <cell r="Y161" t="str">
            <v>Market</v>
          </cell>
          <cell r="Z161" t="str">
            <v>Storage $12</v>
          </cell>
          <cell r="AA161">
            <v>0</v>
          </cell>
        </row>
        <row r="162">
          <cell r="C162">
            <v>0</v>
          </cell>
          <cell r="S162" t="str">
            <v>Rent continues after Report Term</v>
          </cell>
        </row>
        <row r="163">
          <cell r="C163">
            <v>0</v>
          </cell>
        </row>
        <row r="164">
          <cell r="C164">
            <v>31</v>
          </cell>
          <cell r="G164" t="str">
            <v>01-ONEKENDALL-1400 (1)</v>
          </cell>
          <cell r="H164" t="str">
            <v>OKS BUILDING STORAGE 1&amp;2 FL</v>
          </cell>
          <cell r="I164" t="str">
            <v>Contract</v>
          </cell>
          <cell r="J164" t="str">
            <v>14-S11</v>
          </cell>
          <cell r="K164">
            <v>41655</v>
          </cell>
          <cell r="L164">
            <v>54454</v>
          </cell>
          <cell r="M164">
            <v>258</v>
          </cell>
          <cell r="O164" t="e">
            <v>#VALUE!</v>
          </cell>
          <cell r="Q164">
            <v>42005</v>
          </cell>
          <cell r="R164">
            <v>258</v>
          </cell>
          <cell r="S164">
            <v>0</v>
          </cell>
          <cell r="T164">
            <v>0</v>
          </cell>
          <cell r="U164" t="str">
            <v>None</v>
          </cell>
          <cell r="W164" t="str">
            <v>Expires after Report Term</v>
          </cell>
          <cell r="Y164" t="str">
            <v>Market</v>
          </cell>
          <cell r="Z164" t="str">
            <v>Storage $12</v>
          </cell>
          <cell r="AA164">
            <v>0</v>
          </cell>
        </row>
        <row r="165">
          <cell r="C165">
            <v>0</v>
          </cell>
          <cell r="S165" t="str">
            <v>Rent continues after Report Term</v>
          </cell>
        </row>
        <row r="166">
          <cell r="C166">
            <v>0</v>
          </cell>
        </row>
        <row r="167">
          <cell r="C167">
            <v>32</v>
          </cell>
          <cell r="G167" t="str">
            <v>01-ONEKENDALL-1400 (1)</v>
          </cell>
          <cell r="H167" t="str">
            <v>Oxford Nanopore Technologies,</v>
          </cell>
          <cell r="I167" t="str">
            <v>Contract</v>
          </cell>
          <cell r="J167" t="str">
            <v>14-S09</v>
          </cell>
          <cell r="K167">
            <v>41578</v>
          </cell>
          <cell r="L167">
            <v>42369</v>
          </cell>
          <cell r="M167">
            <v>175</v>
          </cell>
          <cell r="O167" t="e">
            <v>#VALUE!</v>
          </cell>
          <cell r="Q167">
            <v>42005</v>
          </cell>
          <cell r="R167">
            <v>175</v>
          </cell>
          <cell r="S167">
            <v>12.617142857142857</v>
          </cell>
          <cell r="T167">
            <v>2208</v>
          </cell>
          <cell r="U167" t="str">
            <v>None</v>
          </cell>
          <cell r="V167">
            <v>12.55</v>
          </cell>
          <cell r="W167">
            <v>12</v>
          </cell>
          <cell r="X167">
            <v>1.0458333333333334</v>
          </cell>
          <cell r="Y167" t="str">
            <v>Market</v>
          </cell>
          <cell r="Z167" t="str">
            <v>Storage $12</v>
          </cell>
          <cell r="AA167">
            <v>0</v>
          </cell>
        </row>
        <row r="168">
          <cell r="C168">
            <v>0</v>
          </cell>
        </row>
        <row r="169">
          <cell r="C169">
            <v>33</v>
          </cell>
          <cell r="G169" t="str">
            <v>01-ONEKENDALL-1400 (1)</v>
          </cell>
          <cell r="H169" t="str">
            <v>Permeon</v>
          </cell>
          <cell r="I169" t="str">
            <v>Contract</v>
          </cell>
          <cell r="J169" t="str">
            <v>14-305</v>
          </cell>
          <cell r="K169">
            <v>41760</v>
          </cell>
          <cell r="L169">
            <v>42124</v>
          </cell>
          <cell r="M169">
            <v>2925</v>
          </cell>
          <cell r="O169" t="e">
            <v>#VALUE!</v>
          </cell>
          <cell r="Q169">
            <v>42005</v>
          </cell>
          <cell r="R169">
            <v>2925</v>
          </cell>
          <cell r="S169">
            <v>49.001025641025642</v>
          </cell>
          <cell r="T169">
            <v>143328</v>
          </cell>
          <cell r="U169" t="str">
            <v>Permeon</v>
          </cell>
          <cell r="V169">
            <v>49</v>
          </cell>
          <cell r="W169">
            <v>62</v>
          </cell>
          <cell r="X169">
            <v>0.79032258064516125</v>
          </cell>
          <cell r="Y169" t="str">
            <v>Reabsorb</v>
          </cell>
          <cell r="Z169" t="str">
            <v>1400 Incub Lab - $62</v>
          </cell>
          <cell r="AA169">
            <v>0</v>
          </cell>
        </row>
        <row r="170">
          <cell r="C170">
            <v>0</v>
          </cell>
        </row>
        <row r="171">
          <cell r="C171">
            <v>34</v>
          </cell>
          <cell r="G171" t="str">
            <v>01-ONEKENDALL-1400 (1)</v>
          </cell>
          <cell r="H171" t="str">
            <v>Ra Pharmaceuticals, Inc.</v>
          </cell>
          <cell r="I171" t="str">
            <v>Contract</v>
          </cell>
          <cell r="J171" t="str">
            <v>14-301</v>
          </cell>
          <cell r="K171">
            <v>40422</v>
          </cell>
          <cell r="L171">
            <v>42288</v>
          </cell>
          <cell r="M171">
            <v>6503</v>
          </cell>
          <cell r="O171" t="e">
            <v>#VALUE!</v>
          </cell>
          <cell r="Q171">
            <v>42005</v>
          </cell>
          <cell r="R171">
            <v>6503</v>
          </cell>
          <cell r="S171">
            <v>44.999538674457945</v>
          </cell>
          <cell r="T171">
            <v>292632</v>
          </cell>
          <cell r="U171" t="str">
            <v>Ra Pharma 301</v>
          </cell>
          <cell r="V171">
            <v>46</v>
          </cell>
          <cell r="W171">
            <v>62</v>
          </cell>
          <cell r="X171">
            <v>0.74193548387096775</v>
          </cell>
          <cell r="Y171" t="str">
            <v>Reabsorb</v>
          </cell>
          <cell r="Z171" t="str">
            <v>Lab $62 - 7 yr</v>
          </cell>
          <cell r="AA171">
            <v>0</v>
          </cell>
        </row>
        <row r="172">
          <cell r="C172">
            <v>0</v>
          </cell>
          <cell r="Q172">
            <v>42248</v>
          </cell>
          <cell r="S172">
            <v>45.99969244963863</v>
          </cell>
        </row>
        <row r="173">
          <cell r="C173">
            <v>0</v>
          </cell>
        </row>
        <row r="174">
          <cell r="C174">
            <v>35</v>
          </cell>
          <cell r="G174" t="str">
            <v>01-ONEKENDALL-1400 (1)</v>
          </cell>
          <cell r="H174" t="str">
            <v>Ra Pharmaceuticals, Inc.</v>
          </cell>
          <cell r="I174" t="str">
            <v>Contract</v>
          </cell>
          <cell r="J174" t="str">
            <v>14-307</v>
          </cell>
          <cell r="K174">
            <v>41194</v>
          </cell>
          <cell r="L174">
            <v>42288</v>
          </cell>
          <cell r="M174">
            <v>2461</v>
          </cell>
          <cell r="O174" t="e">
            <v>#VALUE!</v>
          </cell>
          <cell r="Q174">
            <v>42005</v>
          </cell>
          <cell r="R174">
            <v>2461</v>
          </cell>
          <cell r="S174">
            <v>46.000812677773261</v>
          </cell>
          <cell r="T174">
            <v>113208</v>
          </cell>
          <cell r="U174" t="str">
            <v>Ra Pharma 307</v>
          </cell>
          <cell r="V174">
            <v>47</v>
          </cell>
          <cell r="W174">
            <v>62</v>
          </cell>
          <cell r="X174">
            <v>0.75806451612903225</v>
          </cell>
          <cell r="Y174" t="str">
            <v>Reabsorb</v>
          </cell>
          <cell r="Z174" t="str">
            <v>Lab $62 - 7 yr</v>
          </cell>
          <cell r="AA174">
            <v>0</v>
          </cell>
        </row>
        <row r="175">
          <cell r="C175">
            <v>0</v>
          </cell>
          <cell r="Q175">
            <v>42125</v>
          </cell>
          <cell r="S175">
            <v>47.000406338886634</v>
          </cell>
        </row>
        <row r="176">
          <cell r="C176">
            <v>0</v>
          </cell>
        </row>
        <row r="177">
          <cell r="C177">
            <v>36</v>
          </cell>
          <cell r="G177" t="str">
            <v>01-ONEKENDALL-1400 (1)</v>
          </cell>
          <cell r="H177" t="str">
            <v>Ra Pharmaceuticals, Inc.</v>
          </cell>
          <cell r="I177" t="str">
            <v>Contract</v>
          </cell>
          <cell r="J177" t="str">
            <v>14-308</v>
          </cell>
          <cell r="K177">
            <v>41165</v>
          </cell>
          <cell r="L177">
            <v>42288</v>
          </cell>
          <cell r="M177">
            <v>1648</v>
          </cell>
          <cell r="O177" t="e">
            <v>#VALUE!</v>
          </cell>
          <cell r="Q177">
            <v>42005</v>
          </cell>
          <cell r="R177">
            <v>1648</v>
          </cell>
          <cell r="S177">
            <v>41.002427184466022</v>
          </cell>
          <cell r="T177">
            <v>67572</v>
          </cell>
          <cell r="U177" t="str">
            <v>Ra Pharma 308</v>
          </cell>
          <cell r="V177">
            <v>41.99</v>
          </cell>
          <cell r="W177">
            <v>62</v>
          </cell>
          <cell r="X177">
            <v>0.67725806451612902</v>
          </cell>
          <cell r="Y177" t="str">
            <v>Reabsorb</v>
          </cell>
          <cell r="Z177" t="str">
            <v>Lab $62 - 7 yr</v>
          </cell>
          <cell r="AA177">
            <v>0</v>
          </cell>
        </row>
        <row r="178">
          <cell r="C178">
            <v>0</v>
          </cell>
          <cell r="Q178">
            <v>42125</v>
          </cell>
          <cell r="S178">
            <v>42</v>
          </cell>
        </row>
        <row r="179">
          <cell r="C179">
            <v>0</v>
          </cell>
        </row>
        <row r="180">
          <cell r="C180">
            <v>37</v>
          </cell>
          <cell r="G180" t="str">
            <v>01-ONEKENDALL-1400 (1)</v>
          </cell>
          <cell r="H180" t="str">
            <v>Selux Diagnostics, Inc.</v>
          </cell>
          <cell r="I180" t="str">
            <v>Contract</v>
          </cell>
          <cell r="J180" t="str">
            <v>14-306</v>
          </cell>
          <cell r="K180">
            <v>42036</v>
          </cell>
          <cell r="L180">
            <v>42400</v>
          </cell>
          <cell r="M180">
            <v>1057</v>
          </cell>
          <cell r="O180" t="str">
            <v> </v>
          </cell>
          <cell r="Q180">
            <v>42036</v>
          </cell>
          <cell r="R180">
            <v>1057</v>
          </cell>
          <cell r="S180">
            <v>57.002838221381268</v>
          </cell>
          <cell r="U180" t="str">
            <v>Selux</v>
          </cell>
          <cell r="V180">
            <v>57</v>
          </cell>
          <cell r="W180">
            <v>62</v>
          </cell>
          <cell r="X180">
            <v>0.91935483870967738</v>
          </cell>
          <cell r="Y180" t="str">
            <v>Market</v>
          </cell>
          <cell r="Z180" t="str">
            <v>1400 Incub Lab - $62</v>
          </cell>
          <cell r="AA180">
            <v>0</v>
          </cell>
        </row>
        <row r="181">
          <cell r="C181">
            <v>0</v>
          </cell>
        </row>
        <row r="182">
          <cell r="C182">
            <v>38</v>
          </cell>
          <cell r="G182" t="str">
            <v>01-ONEKENDALL-1400 (1)</v>
          </cell>
          <cell r="H182" t="str">
            <v>Semprus BioSciences</v>
          </cell>
          <cell r="I182" t="str">
            <v>Contract</v>
          </cell>
          <cell r="J182" t="str">
            <v>14-101</v>
          </cell>
          <cell r="K182">
            <v>39736</v>
          </cell>
          <cell r="L182">
            <v>42490</v>
          </cell>
          <cell r="M182">
            <v>9489</v>
          </cell>
          <cell r="O182" t="e">
            <v>#VALUE!</v>
          </cell>
          <cell r="Q182">
            <v>42005</v>
          </cell>
          <cell r="R182">
            <v>9489</v>
          </cell>
          <cell r="S182">
            <v>59.315839392981346</v>
          </cell>
          <cell r="T182">
            <v>562848</v>
          </cell>
          <cell r="U182" t="str">
            <v>Semprus</v>
          </cell>
          <cell r="V182">
            <v>56</v>
          </cell>
          <cell r="W182">
            <v>62</v>
          </cell>
          <cell r="X182">
            <v>0.90322580645161288</v>
          </cell>
          <cell r="Y182" t="str">
            <v>Market</v>
          </cell>
          <cell r="Z182" t="str">
            <v>Lab $62 - 5 yr $150 TI</v>
          </cell>
          <cell r="AA182">
            <v>0</v>
          </cell>
        </row>
        <row r="183">
          <cell r="C183">
            <v>0</v>
          </cell>
          <cell r="Q183">
            <v>42125</v>
          </cell>
          <cell r="S183">
            <v>56</v>
          </cell>
        </row>
        <row r="184">
          <cell r="C184">
            <v>0</v>
          </cell>
        </row>
        <row r="185">
          <cell r="C185">
            <v>39</v>
          </cell>
          <cell r="G185" t="str">
            <v>01-ONEKENDALL-1400 (1)</v>
          </cell>
          <cell r="H185" t="str">
            <v>Semprus BioSciences</v>
          </cell>
          <cell r="I185" t="str">
            <v>Contract</v>
          </cell>
          <cell r="J185" t="str">
            <v>14-S07</v>
          </cell>
          <cell r="K185">
            <v>40105</v>
          </cell>
          <cell r="L185">
            <v>42490</v>
          </cell>
          <cell r="M185">
            <v>759</v>
          </cell>
          <cell r="O185" t="e">
            <v>#VALUE!</v>
          </cell>
          <cell r="Q185">
            <v>42005</v>
          </cell>
          <cell r="R185">
            <v>759</v>
          </cell>
          <cell r="S185">
            <v>0</v>
          </cell>
          <cell r="T185">
            <v>0</v>
          </cell>
          <cell r="U185" t="str">
            <v>None</v>
          </cell>
          <cell r="V185">
            <v>0</v>
          </cell>
          <cell r="W185">
            <v>12</v>
          </cell>
          <cell r="X185">
            <v>0</v>
          </cell>
          <cell r="Y185" t="str">
            <v>Market</v>
          </cell>
          <cell r="Z185" t="str">
            <v>Storage $12</v>
          </cell>
          <cell r="AA185">
            <v>0</v>
          </cell>
        </row>
        <row r="186">
          <cell r="C186">
            <v>0</v>
          </cell>
        </row>
        <row r="187">
          <cell r="C187">
            <v>40</v>
          </cell>
          <cell r="G187" t="str">
            <v>01-ONEKENDALL-1400 (1)</v>
          </cell>
          <cell r="H187" t="str">
            <v>Staples Contract &amp; Commercial,</v>
          </cell>
          <cell r="I187" t="str">
            <v>Contract</v>
          </cell>
          <cell r="J187" t="str">
            <v>14-102</v>
          </cell>
          <cell r="K187">
            <v>41128</v>
          </cell>
          <cell r="L187">
            <v>43008</v>
          </cell>
          <cell r="M187">
            <v>7724</v>
          </cell>
          <cell r="O187" t="e">
            <v>#VALUE!</v>
          </cell>
          <cell r="Q187">
            <v>42005</v>
          </cell>
          <cell r="R187">
            <v>7724</v>
          </cell>
          <cell r="S187">
            <v>37.500776799585708</v>
          </cell>
          <cell r="T187">
            <v>289656</v>
          </cell>
          <cell r="U187" t="str">
            <v>Staples</v>
          </cell>
          <cell r="V187">
            <v>39.5</v>
          </cell>
          <cell r="W187">
            <v>67.2</v>
          </cell>
          <cell r="X187">
            <v>0.58779761904761907</v>
          </cell>
          <cell r="Y187" t="str">
            <v>Market</v>
          </cell>
          <cell r="Z187" t="str">
            <v>Office $64 - 5 yr</v>
          </cell>
          <cell r="AA187">
            <v>0</v>
          </cell>
        </row>
        <row r="188">
          <cell r="C188">
            <v>0</v>
          </cell>
          <cell r="Q188">
            <v>42248</v>
          </cell>
          <cell r="S188">
            <v>38.499741066804766</v>
          </cell>
        </row>
        <row r="189">
          <cell r="C189">
            <v>0</v>
          </cell>
          <cell r="Q189">
            <v>42614</v>
          </cell>
          <cell r="S189">
            <v>39.500258933195234</v>
          </cell>
        </row>
        <row r="190">
          <cell r="C190">
            <v>0</v>
          </cell>
        </row>
        <row r="191">
          <cell r="C191">
            <v>41</v>
          </cell>
          <cell r="G191" t="str">
            <v>01-ONEKENDALL-1400 (1)</v>
          </cell>
          <cell r="H191" t="str">
            <v>Toasted Brothers, LLC</v>
          </cell>
          <cell r="I191" t="str">
            <v>Contract</v>
          </cell>
          <cell r="J191" t="str">
            <v>14-S10</v>
          </cell>
          <cell r="K191">
            <v>41600</v>
          </cell>
          <cell r="L191">
            <v>43616</v>
          </cell>
          <cell r="M191">
            <v>79</v>
          </cell>
          <cell r="O191" t="e">
            <v>#VALUE!</v>
          </cell>
          <cell r="Q191">
            <v>42005</v>
          </cell>
          <cell r="R191">
            <v>79</v>
          </cell>
          <cell r="S191">
            <v>0</v>
          </cell>
          <cell r="T191">
            <v>0</v>
          </cell>
          <cell r="U191" t="str">
            <v>None</v>
          </cell>
          <cell r="V191">
            <v>0</v>
          </cell>
          <cell r="W191">
            <v>13.5</v>
          </cell>
          <cell r="X191">
            <v>0</v>
          </cell>
          <cell r="Y191" t="str">
            <v>Market</v>
          </cell>
          <cell r="Z191" t="str">
            <v>Storage $12</v>
          </cell>
          <cell r="AA191">
            <v>0</v>
          </cell>
        </row>
        <row r="192">
          <cell r="C192">
            <v>0</v>
          </cell>
        </row>
        <row r="193">
          <cell r="C193">
            <v>42</v>
          </cell>
          <cell r="G193" t="str">
            <v>01-ONEKENDALL-1400 (1)</v>
          </cell>
          <cell r="H193" t="str">
            <v>Vacant</v>
          </cell>
          <cell r="I193" t="str">
            <v>Speculative</v>
          </cell>
          <cell r="J193" t="str">
            <v>14-103</v>
          </cell>
          <cell r="K193">
            <v>54424</v>
          </cell>
          <cell r="L193">
            <v>56249</v>
          </cell>
          <cell r="M193">
            <v>194</v>
          </cell>
          <cell r="O193" t="str">
            <v> </v>
          </cell>
          <cell r="U193" t="str">
            <v>None</v>
          </cell>
          <cell r="W193" t="str">
            <v>Expires after Report Term</v>
          </cell>
          <cell r="Y193" t="str">
            <v>Market</v>
          </cell>
          <cell r="Z193" t="str">
            <v>Storage $12</v>
          </cell>
          <cell r="AA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43</v>
          </cell>
          <cell r="G196" t="str">
            <v>01-ONEKENDALL-1400 (1)</v>
          </cell>
          <cell r="H196" t="str">
            <v>Vacant</v>
          </cell>
          <cell r="I196" t="str">
            <v>Speculative</v>
          </cell>
          <cell r="J196" t="str">
            <v>14-S08</v>
          </cell>
          <cell r="K196">
            <v>54424</v>
          </cell>
          <cell r="L196">
            <v>56249</v>
          </cell>
          <cell r="M196">
            <v>158</v>
          </cell>
          <cell r="O196" t="str">
            <v> </v>
          </cell>
          <cell r="U196" t="str">
            <v>None</v>
          </cell>
          <cell r="W196" t="str">
            <v>Expires after Report Term</v>
          </cell>
          <cell r="Y196" t="str">
            <v>Market</v>
          </cell>
          <cell r="Z196" t="str">
            <v>Storage $12</v>
          </cell>
          <cell r="AA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44</v>
          </cell>
          <cell r="G199" t="str">
            <v>01-ONEKENDALL-1400 (1)</v>
          </cell>
          <cell r="H199" t="str">
            <v>Vacant</v>
          </cell>
          <cell r="I199" t="str">
            <v>Speculative</v>
          </cell>
          <cell r="J199" t="str">
            <v>14-S12</v>
          </cell>
          <cell r="K199">
            <v>54424</v>
          </cell>
          <cell r="L199">
            <v>56249</v>
          </cell>
          <cell r="M199">
            <v>2048</v>
          </cell>
          <cell r="O199" t="str">
            <v> </v>
          </cell>
          <cell r="U199" t="str">
            <v>None</v>
          </cell>
          <cell r="W199" t="str">
            <v>Expires after Report Term</v>
          </cell>
          <cell r="Y199" t="str">
            <v>Market</v>
          </cell>
          <cell r="Z199" t="str">
            <v>Storage $12</v>
          </cell>
          <cell r="AA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45</v>
          </cell>
          <cell r="G202" t="str">
            <v>01-ONEKENDALL-1400 (1)</v>
          </cell>
          <cell r="H202" t="str">
            <v>Vacant</v>
          </cell>
          <cell r="I202" t="str">
            <v>Speculative</v>
          </cell>
          <cell r="J202" t="str">
            <v>14-S13</v>
          </cell>
          <cell r="K202">
            <v>54424</v>
          </cell>
          <cell r="L202">
            <v>56249</v>
          </cell>
          <cell r="M202">
            <v>197</v>
          </cell>
          <cell r="O202" t="str">
            <v> </v>
          </cell>
          <cell r="U202" t="str">
            <v>None</v>
          </cell>
          <cell r="W202" t="str">
            <v>Expires after Report Term</v>
          </cell>
          <cell r="Y202" t="str">
            <v>Market</v>
          </cell>
          <cell r="Z202" t="str">
            <v>Storage $12</v>
          </cell>
          <cell r="AA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46</v>
          </cell>
          <cell r="G205" t="str">
            <v>01-ONEKENDALL-1400 (1)</v>
          </cell>
          <cell r="H205" t="str">
            <v>Vedantra Pharmaceuticals</v>
          </cell>
          <cell r="I205" t="str">
            <v>Contract</v>
          </cell>
          <cell r="J205" t="str">
            <v>14-303</v>
          </cell>
          <cell r="K205">
            <v>42005</v>
          </cell>
          <cell r="L205">
            <v>42338</v>
          </cell>
          <cell r="M205">
            <v>1746</v>
          </cell>
          <cell r="O205" t="e">
            <v>#VALUE!</v>
          </cell>
          <cell r="Q205">
            <v>42005</v>
          </cell>
          <cell r="R205">
            <v>1746</v>
          </cell>
          <cell r="S205">
            <v>54.996563573883158</v>
          </cell>
          <cell r="T205">
            <v>96024</v>
          </cell>
          <cell r="U205" t="str">
            <v>Vedantra</v>
          </cell>
          <cell r="V205">
            <v>55</v>
          </cell>
          <cell r="W205">
            <v>62</v>
          </cell>
          <cell r="X205">
            <v>0.88709677419354838</v>
          </cell>
          <cell r="Y205" t="str">
            <v>Market</v>
          </cell>
          <cell r="Z205" t="str">
            <v>1400 Incub Lab - $62</v>
          </cell>
          <cell r="AA205">
            <v>0</v>
          </cell>
        </row>
        <row r="206">
          <cell r="C206">
            <v>0</v>
          </cell>
        </row>
        <row r="207">
          <cell r="C207">
            <v>47</v>
          </cell>
          <cell r="G207" t="str">
            <v>01-ONEKENDALL-1400 (1)</v>
          </cell>
          <cell r="H207" t="str">
            <v>Winterline</v>
          </cell>
          <cell r="I207" t="str">
            <v>Contract</v>
          </cell>
          <cell r="J207" t="str">
            <v>14-104</v>
          </cell>
          <cell r="K207">
            <v>42644</v>
          </cell>
          <cell r="L207">
            <v>43159</v>
          </cell>
          <cell r="M207">
            <v>2038</v>
          </cell>
          <cell r="O207" t="str">
            <v> </v>
          </cell>
          <cell r="Q207">
            <v>42644</v>
          </cell>
          <cell r="R207">
            <v>2038</v>
          </cell>
          <cell r="S207">
            <v>48</v>
          </cell>
          <cell r="U207" t="str">
            <v>FSG</v>
          </cell>
          <cell r="V207">
            <v>48</v>
          </cell>
          <cell r="W207">
            <v>69.89</v>
          </cell>
          <cell r="X207">
            <v>0.68679353269423382</v>
          </cell>
          <cell r="Y207" t="str">
            <v>Market</v>
          </cell>
          <cell r="Z207" t="str">
            <v>Office $64 - 5 yr</v>
          </cell>
          <cell r="AA207">
            <v>0</v>
          </cell>
        </row>
        <row r="208">
          <cell r="C208">
            <v>0</v>
          </cell>
        </row>
        <row r="209">
          <cell r="C209">
            <v>48</v>
          </cell>
          <cell r="G209" t="str">
            <v>01-ONEKENDALL-1800 (1)</v>
          </cell>
          <cell r="H209" t="str">
            <v>Bright Horizons Family Solutio</v>
          </cell>
          <cell r="I209" t="str">
            <v>Contract</v>
          </cell>
          <cell r="J209">
            <v>0</v>
          </cell>
          <cell r="K209">
            <v>42370</v>
          </cell>
          <cell r="L209">
            <v>47848</v>
          </cell>
          <cell r="M209">
            <v>8336</v>
          </cell>
          <cell r="O209" t="str">
            <v> </v>
          </cell>
          <cell r="Q209">
            <v>42370</v>
          </cell>
          <cell r="R209">
            <v>8336</v>
          </cell>
          <cell r="S209">
            <v>30</v>
          </cell>
          <cell r="U209" t="str">
            <v>Net</v>
          </cell>
          <cell r="W209" t="str">
            <v>Expires after Report Term</v>
          </cell>
          <cell r="Y209" t="str">
            <v>Market</v>
          </cell>
          <cell r="Z209" t="str">
            <v>Office $60 - 7 yr</v>
          </cell>
          <cell r="AA209">
            <v>0</v>
          </cell>
        </row>
        <row r="210">
          <cell r="C210">
            <v>0</v>
          </cell>
          <cell r="Q210">
            <v>44197</v>
          </cell>
          <cell r="S210">
            <v>45</v>
          </cell>
        </row>
        <row r="211">
          <cell r="C211">
            <v>0</v>
          </cell>
          <cell r="Q211">
            <v>44562</v>
          </cell>
          <cell r="S211">
            <v>45.499520153550861</v>
          </cell>
        </row>
        <row r="212">
          <cell r="C212">
            <v>0</v>
          </cell>
          <cell r="Q212">
            <v>44927</v>
          </cell>
          <cell r="S212">
            <v>46.000479846449139</v>
          </cell>
        </row>
        <row r="213">
          <cell r="C213">
            <v>0</v>
          </cell>
          <cell r="Q213">
            <v>45292</v>
          </cell>
          <cell r="S213">
            <v>46.5</v>
          </cell>
        </row>
        <row r="214">
          <cell r="C214">
            <v>0</v>
          </cell>
          <cell r="S214" t="str">
            <v>Rent continues after Report Term</v>
          </cell>
        </row>
        <row r="215">
          <cell r="C215">
            <v>0</v>
          </cell>
        </row>
        <row r="216">
          <cell r="C216">
            <v>49</v>
          </cell>
          <cell r="G216" t="str">
            <v>01-ONEKENDALL-200 (1)</v>
          </cell>
          <cell r="H216" t="str">
            <v>Abcam</v>
          </cell>
          <cell r="I216" t="str">
            <v>Contract</v>
          </cell>
          <cell r="J216" t="str">
            <v>2-201</v>
          </cell>
          <cell r="K216">
            <v>42156</v>
          </cell>
          <cell r="L216">
            <v>44377</v>
          </cell>
          <cell r="M216">
            <v>5589</v>
          </cell>
          <cell r="O216" t="str">
            <v> </v>
          </cell>
          <cell r="Q216">
            <v>42156</v>
          </cell>
          <cell r="R216">
            <v>5589</v>
          </cell>
          <cell r="S216">
            <v>62.999463231347292</v>
          </cell>
          <cell r="U216" t="str">
            <v>Base Year Stop +1 CAM</v>
          </cell>
          <cell r="V216">
            <v>68</v>
          </cell>
          <cell r="W216">
            <v>76.37</v>
          </cell>
          <cell r="X216">
            <v>0.89040199031033118</v>
          </cell>
          <cell r="Y216" t="str">
            <v>Market</v>
          </cell>
          <cell r="Z216" t="str">
            <v>Office - $64 - 5 yr</v>
          </cell>
          <cell r="AA216">
            <v>0</v>
          </cell>
        </row>
        <row r="217">
          <cell r="C217">
            <v>0</v>
          </cell>
          <cell r="Q217">
            <v>42644</v>
          </cell>
          <cell r="S217">
            <v>64</v>
          </cell>
        </row>
        <row r="218">
          <cell r="C218">
            <v>0</v>
          </cell>
          <cell r="Q218">
            <v>43009</v>
          </cell>
          <cell r="S218">
            <v>65.000536768652708</v>
          </cell>
        </row>
        <row r="219">
          <cell r="C219">
            <v>0</v>
          </cell>
          <cell r="Q219">
            <v>43374</v>
          </cell>
          <cell r="S219">
            <v>66.001073537305416</v>
          </cell>
        </row>
        <row r="220">
          <cell r="C220">
            <v>0</v>
          </cell>
          <cell r="Q220">
            <v>43739</v>
          </cell>
          <cell r="S220">
            <v>66.999463231347292</v>
          </cell>
        </row>
        <row r="221">
          <cell r="C221">
            <v>0</v>
          </cell>
          <cell r="Q221">
            <v>44105</v>
          </cell>
          <cell r="S221">
            <v>68</v>
          </cell>
        </row>
        <row r="222">
          <cell r="C222">
            <v>0</v>
          </cell>
        </row>
        <row r="223">
          <cell r="C223">
            <v>50</v>
          </cell>
          <cell r="G223" t="str">
            <v>01-ONEKENDALL-200 (1)</v>
          </cell>
          <cell r="H223" t="str">
            <v>Abcam</v>
          </cell>
          <cell r="I223" t="str">
            <v>Contract</v>
          </cell>
          <cell r="J223" t="str">
            <v>2-202</v>
          </cell>
          <cell r="K223">
            <v>42370</v>
          </cell>
          <cell r="L223">
            <v>44377</v>
          </cell>
          <cell r="M223">
            <v>8058</v>
          </cell>
          <cell r="O223" t="str">
            <v> </v>
          </cell>
          <cell r="Q223">
            <v>42370</v>
          </cell>
          <cell r="R223">
            <v>8058</v>
          </cell>
          <cell r="S223">
            <v>63.499627699180941</v>
          </cell>
          <cell r="U223" t="str">
            <v>Base Year Stop +1 CAM</v>
          </cell>
          <cell r="V223">
            <v>68.5</v>
          </cell>
          <cell r="W223">
            <v>76.37</v>
          </cell>
          <cell r="X223">
            <v>0.89694906376849548</v>
          </cell>
          <cell r="Y223" t="str">
            <v>Market</v>
          </cell>
          <cell r="Z223" t="str">
            <v>Office - $64 - 5 yr</v>
          </cell>
          <cell r="AA223">
            <v>0</v>
          </cell>
        </row>
        <row r="224">
          <cell r="C224">
            <v>0</v>
          </cell>
          <cell r="Q224">
            <v>42795</v>
          </cell>
          <cell r="S224">
            <v>64.500372300819066</v>
          </cell>
        </row>
        <row r="225">
          <cell r="C225">
            <v>0</v>
          </cell>
          <cell r="Q225">
            <v>43160</v>
          </cell>
          <cell r="S225">
            <v>65.499627699180934</v>
          </cell>
        </row>
        <row r="226">
          <cell r="C226">
            <v>0</v>
          </cell>
          <cell r="Q226">
            <v>43525</v>
          </cell>
          <cell r="S226">
            <v>66.500372300819066</v>
          </cell>
        </row>
        <row r="227">
          <cell r="C227">
            <v>0</v>
          </cell>
          <cell r="Q227">
            <v>43891</v>
          </cell>
          <cell r="S227">
            <v>67.499627699180934</v>
          </cell>
        </row>
        <row r="228">
          <cell r="C228">
            <v>0</v>
          </cell>
          <cell r="Q228">
            <v>44256</v>
          </cell>
          <cell r="S228">
            <v>68.500372300819066</v>
          </cell>
        </row>
        <row r="229">
          <cell r="C229">
            <v>0</v>
          </cell>
        </row>
        <row r="230">
          <cell r="C230">
            <v>51</v>
          </cell>
          <cell r="G230" t="str">
            <v>01-ONEKENDALL-200 (1)</v>
          </cell>
          <cell r="H230" t="str">
            <v>Abcam, Inc.</v>
          </cell>
          <cell r="I230" t="str">
            <v>Contract</v>
          </cell>
          <cell r="J230" t="str">
            <v>2-301</v>
          </cell>
          <cell r="K230">
            <v>37756</v>
          </cell>
          <cell r="L230">
            <v>42735</v>
          </cell>
          <cell r="M230">
            <v>4076</v>
          </cell>
          <cell r="O230" t="e">
            <v>#VALUE!</v>
          </cell>
          <cell r="Q230">
            <v>42005</v>
          </cell>
          <cell r="R230">
            <v>4076</v>
          </cell>
          <cell r="S230">
            <v>36</v>
          </cell>
          <cell r="T230">
            <v>146736</v>
          </cell>
          <cell r="U230" t="str">
            <v>None</v>
          </cell>
          <cell r="V230">
            <v>37</v>
          </cell>
          <cell r="W230">
            <v>64</v>
          </cell>
          <cell r="X230">
            <v>0.578125</v>
          </cell>
          <cell r="Y230" t="str">
            <v>Reabsorb</v>
          </cell>
          <cell r="Z230" t="str">
            <v>Office - $64 - 7 yr</v>
          </cell>
          <cell r="AA230">
            <v>0</v>
          </cell>
        </row>
        <row r="231">
          <cell r="C231">
            <v>0</v>
          </cell>
          <cell r="Q231">
            <v>42370</v>
          </cell>
          <cell r="S231">
            <v>37.000981354268895</v>
          </cell>
        </row>
        <row r="232">
          <cell r="C232">
            <v>0</v>
          </cell>
        </row>
        <row r="233">
          <cell r="C233">
            <v>52</v>
          </cell>
          <cell r="G233" t="str">
            <v>01-ONEKENDALL-200 (1)</v>
          </cell>
          <cell r="H233" t="str">
            <v>Abcam, Inc.</v>
          </cell>
          <cell r="I233" t="str">
            <v>Contract</v>
          </cell>
          <cell r="J233" t="str">
            <v>2-304</v>
          </cell>
          <cell r="K233">
            <v>42736</v>
          </cell>
          <cell r="L233">
            <v>44377</v>
          </cell>
          <cell r="M233">
            <v>21814</v>
          </cell>
          <cell r="O233" t="str">
            <v> </v>
          </cell>
          <cell r="Q233">
            <v>42736</v>
          </cell>
          <cell r="R233">
            <v>21814</v>
          </cell>
          <cell r="S233">
            <v>58.999908315760521</v>
          </cell>
          <cell r="U233" t="str">
            <v>Base Year Stop +1 CAM</v>
          </cell>
          <cell r="V233">
            <v>63</v>
          </cell>
          <cell r="W233">
            <v>76.37</v>
          </cell>
          <cell r="X233">
            <v>0.82493125572868919</v>
          </cell>
          <cell r="Y233" t="str">
            <v>Market</v>
          </cell>
          <cell r="Z233" t="str">
            <v>Office - $64 - 7 yr</v>
          </cell>
          <cell r="AA233">
            <v>0</v>
          </cell>
        </row>
        <row r="234">
          <cell r="C234">
            <v>0</v>
          </cell>
          <cell r="Q234">
            <v>42917</v>
          </cell>
          <cell r="S234">
            <v>60</v>
          </cell>
        </row>
        <row r="235">
          <cell r="C235">
            <v>0</v>
          </cell>
          <cell r="Q235">
            <v>43282</v>
          </cell>
          <cell r="S235">
            <v>61.000091684239479</v>
          </cell>
        </row>
        <row r="236">
          <cell r="C236">
            <v>0</v>
          </cell>
          <cell r="Q236">
            <v>43647</v>
          </cell>
          <cell r="S236">
            <v>62.000183368478957</v>
          </cell>
        </row>
        <row r="237">
          <cell r="C237">
            <v>0</v>
          </cell>
          <cell r="Q237">
            <v>44013</v>
          </cell>
          <cell r="S237">
            <v>62.999724947281564</v>
          </cell>
        </row>
        <row r="238">
          <cell r="C238">
            <v>0</v>
          </cell>
        </row>
        <row r="239">
          <cell r="C239">
            <v>53</v>
          </cell>
          <cell r="G239" t="str">
            <v>01-ONEKENDALL-200 (1)</v>
          </cell>
          <cell r="H239" t="str">
            <v>Abcam, Inc.</v>
          </cell>
          <cell r="I239" t="str">
            <v>Contract</v>
          </cell>
          <cell r="J239" t="str">
            <v>2-304</v>
          </cell>
          <cell r="K239">
            <v>39005</v>
          </cell>
          <cell r="L239">
            <v>42735</v>
          </cell>
          <cell r="M239">
            <v>17738</v>
          </cell>
          <cell r="O239" t="e">
            <v>#VALUE!</v>
          </cell>
          <cell r="Q239">
            <v>42005</v>
          </cell>
          <cell r="R239">
            <v>17738</v>
          </cell>
          <cell r="S239">
            <v>37.999774495433535</v>
          </cell>
          <cell r="T239">
            <v>674040</v>
          </cell>
          <cell r="U239" t="str">
            <v>CY11/FY11 - Office</v>
          </cell>
          <cell r="V239">
            <v>38</v>
          </cell>
          <cell r="W239">
            <v>64</v>
          </cell>
          <cell r="X239">
            <v>0.59375</v>
          </cell>
          <cell r="Y239" t="str">
            <v>Reabsorb</v>
          </cell>
          <cell r="Z239" t="str">
            <v>Office - $64 - 7 yr</v>
          </cell>
          <cell r="AA239">
            <v>0</v>
          </cell>
        </row>
        <row r="240">
          <cell r="C240">
            <v>0</v>
          </cell>
        </row>
        <row r="241">
          <cell r="C241">
            <v>54</v>
          </cell>
          <cell r="G241" t="str">
            <v>01-ONEKENDALL-200 (1)</v>
          </cell>
          <cell r="H241" t="str">
            <v>Abcam, Inc.</v>
          </cell>
          <cell r="I241" t="str">
            <v>Contract</v>
          </cell>
          <cell r="J241" t="str">
            <v>2-305</v>
          </cell>
          <cell r="K241">
            <v>42552</v>
          </cell>
          <cell r="L241">
            <v>44377</v>
          </cell>
          <cell r="M241">
            <v>3968</v>
          </cell>
          <cell r="O241" t="str">
            <v> </v>
          </cell>
          <cell r="Q241">
            <v>42552</v>
          </cell>
          <cell r="R241">
            <v>3968</v>
          </cell>
          <cell r="S241">
            <v>58.998991935483872</v>
          </cell>
          <cell r="U241" t="str">
            <v>Base Year Stop +1 CAM</v>
          </cell>
          <cell r="V241">
            <v>63</v>
          </cell>
          <cell r="W241">
            <v>76.37</v>
          </cell>
          <cell r="X241">
            <v>0.82493125572868919</v>
          </cell>
          <cell r="Y241" t="str">
            <v>Market</v>
          </cell>
          <cell r="Z241" t="str">
            <v>Office - $64 - 7 yr</v>
          </cell>
          <cell r="AA241">
            <v>0</v>
          </cell>
        </row>
        <row r="242">
          <cell r="C242">
            <v>0</v>
          </cell>
          <cell r="Q242">
            <v>42917</v>
          </cell>
          <cell r="S242">
            <v>60</v>
          </cell>
        </row>
        <row r="243">
          <cell r="C243">
            <v>0</v>
          </cell>
          <cell r="Q243">
            <v>43282</v>
          </cell>
          <cell r="S243">
            <v>61.001008064516128</v>
          </cell>
        </row>
        <row r="244">
          <cell r="C244">
            <v>0</v>
          </cell>
          <cell r="Q244">
            <v>43647</v>
          </cell>
          <cell r="S244">
            <v>61.998991935483872</v>
          </cell>
        </row>
        <row r="245">
          <cell r="C245">
            <v>0</v>
          </cell>
          <cell r="Q245">
            <v>44013</v>
          </cell>
          <cell r="S245">
            <v>63</v>
          </cell>
        </row>
        <row r="246">
          <cell r="C246">
            <v>0</v>
          </cell>
        </row>
        <row r="247">
          <cell r="C247">
            <v>55</v>
          </cell>
          <cell r="G247" t="str">
            <v>01-ONEKENDALL-200 (1)</v>
          </cell>
          <cell r="H247" t="str">
            <v>Ascent Technology, Incorporate</v>
          </cell>
          <cell r="I247" t="str">
            <v>Contract</v>
          </cell>
          <cell r="J247" t="str">
            <v>2-402</v>
          </cell>
          <cell r="K247">
            <v>39749</v>
          </cell>
          <cell r="L247">
            <v>43404</v>
          </cell>
          <cell r="M247">
            <v>5000</v>
          </cell>
          <cell r="O247" t="e">
            <v>#VALUE!</v>
          </cell>
          <cell r="Q247">
            <v>42005</v>
          </cell>
          <cell r="R247">
            <v>5000</v>
          </cell>
          <cell r="S247">
            <v>43.999200000000002</v>
          </cell>
          <cell r="T247">
            <v>219996</v>
          </cell>
          <cell r="U247" t="str">
            <v>Ascent Tech</v>
          </cell>
          <cell r="V247">
            <v>47</v>
          </cell>
          <cell r="W247">
            <v>69.89</v>
          </cell>
          <cell r="X247">
            <v>0.67248533409643729</v>
          </cell>
          <cell r="Y247" t="str">
            <v>Market</v>
          </cell>
          <cell r="Z247" t="str">
            <v>Office - $64 - 5 yr</v>
          </cell>
          <cell r="AA247">
            <v>0</v>
          </cell>
        </row>
        <row r="248">
          <cell r="C248">
            <v>0</v>
          </cell>
          <cell r="Q248">
            <v>42309</v>
          </cell>
          <cell r="S248">
            <v>45</v>
          </cell>
        </row>
        <row r="249">
          <cell r="C249">
            <v>0</v>
          </cell>
          <cell r="Q249">
            <v>42675</v>
          </cell>
          <cell r="S249">
            <v>46.000799999999998</v>
          </cell>
        </row>
        <row r="250">
          <cell r="C250">
            <v>0</v>
          </cell>
          <cell r="Q250">
            <v>43040</v>
          </cell>
          <cell r="S250">
            <v>46.999200000000002</v>
          </cell>
        </row>
        <row r="251">
          <cell r="C251">
            <v>0</v>
          </cell>
        </row>
        <row r="252">
          <cell r="C252">
            <v>56</v>
          </cell>
          <cell r="G252" t="str">
            <v>01-ONEKENDALL-200 (1)</v>
          </cell>
          <cell r="H252" t="str">
            <v>Boston Foodservice Corp.</v>
          </cell>
          <cell r="I252" t="str">
            <v>Contract</v>
          </cell>
          <cell r="J252" t="str">
            <v>2-107</v>
          </cell>
          <cell r="K252">
            <v>34288</v>
          </cell>
          <cell r="L252">
            <v>43069</v>
          </cell>
          <cell r="M252">
            <v>740</v>
          </cell>
          <cell r="O252" t="e">
            <v>#VALUE!</v>
          </cell>
          <cell r="Q252">
            <v>42005</v>
          </cell>
          <cell r="R252">
            <v>740</v>
          </cell>
          <cell r="S252">
            <v>33</v>
          </cell>
          <cell r="T252">
            <v>24420</v>
          </cell>
          <cell r="U252" t="str">
            <v>Boston Food Service</v>
          </cell>
          <cell r="V252">
            <v>35.01</v>
          </cell>
          <cell r="W252">
            <v>36.75</v>
          </cell>
          <cell r="X252">
            <v>0.95265306122448978</v>
          </cell>
          <cell r="Y252" t="str">
            <v>Market</v>
          </cell>
          <cell r="Z252" t="str">
            <v>Tier 1 Retail - $35</v>
          </cell>
          <cell r="AA252">
            <v>0</v>
          </cell>
        </row>
        <row r="253">
          <cell r="C253">
            <v>0</v>
          </cell>
          <cell r="Q253">
            <v>42339</v>
          </cell>
          <cell r="S253">
            <v>34.005405405405405</v>
          </cell>
        </row>
        <row r="254">
          <cell r="C254">
            <v>0</v>
          </cell>
          <cell r="Q254">
            <v>42705</v>
          </cell>
          <cell r="S254">
            <v>34.994594594594595</v>
          </cell>
        </row>
        <row r="255">
          <cell r="C255">
            <v>0</v>
          </cell>
        </row>
        <row r="256">
          <cell r="C256">
            <v>57</v>
          </cell>
          <cell r="G256" t="str">
            <v>01-ONEKENDALL-200 (1)</v>
          </cell>
          <cell r="H256" t="str">
            <v>Caldera Pharmaceuticals</v>
          </cell>
          <cell r="I256" t="str">
            <v>Contract</v>
          </cell>
          <cell r="J256" t="str">
            <v>2-002</v>
          </cell>
          <cell r="K256">
            <v>41426</v>
          </cell>
          <cell r="L256">
            <v>42369</v>
          </cell>
          <cell r="M256">
            <v>2813</v>
          </cell>
          <cell r="O256" t="e">
            <v>#VALUE!</v>
          </cell>
          <cell r="Q256">
            <v>42005</v>
          </cell>
          <cell r="R256">
            <v>2813</v>
          </cell>
          <cell r="S256">
            <v>50.000710984713827</v>
          </cell>
          <cell r="T256">
            <v>140652</v>
          </cell>
          <cell r="U256" t="str">
            <v>NNN - Lab Incubator</v>
          </cell>
          <cell r="V256">
            <v>56.65</v>
          </cell>
          <cell r="W256">
            <v>60</v>
          </cell>
          <cell r="X256">
            <v>0.9441666666666666</v>
          </cell>
          <cell r="Y256" t="str">
            <v>Market</v>
          </cell>
          <cell r="Z256" t="str">
            <v>200 Incub Lab - $60</v>
          </cell>
          <cell r="AA256">
            <v>0</v>
          </cell>
        </row>
        <row r="257">
          <cell r="C257">
            <v>0</v>
          </cell>
          <cell r="Q257">
            <v>42186</v>
          </cell>
          <cell r="S257">
            <v>56.651261997867046</v>
          </cell>
        </row>
        <row r="258">
          <cell r="C258">
            <v>0</v>
          </cell>
        </row>
        <row r="259">
          <cell r="C259">
            <v>58</v>
          </cell>
          <cell r="G259" t="str">
            <v>01-ONEKENDALL-200 (1)</v>
          </cell>
          <cell r="H259" t="str">
            <v>Cambridge</v>
          </cell>
          <cell r="I259" t="str">
            <v>Contract</v>
          </cell>
          <cell r="J259" t="str">
            <v>2-203</v>
          </cell>
          <cell r="K259">
            <v>41260</v>
          </cell>
          <cell r="L259">
            <v>42369</v>
          </cell>
          <cell r="M259">
            <v>5518</v>
          </cell>
          <cell r="O259" t="e">
            <v>#VALUE!</v>
          </cell>
          <cell r="Q259">
            <v>42005</v>
          </cell>
          <cell r="R259">
            <v>5518</v>
          </cell>
          <cell r="S259">
            <v>51.564334903950709</v>
          </cell>
          <cell r="T259">
            <v>284532</v>
          </cell>
          <cell r="U259" t="str">
            <v>Cambridge Biolab</v>
          </cell>
          <cell r="V259">
            <v>51.57</v>
          </cell>
          <cell r="W259">
            <v>62</v>
          </cell>
          <cell r="X259">
            <v>0.83177419354838711</v>
          </cell>
          <cell r="Y259" t="str">
            <v>Market</v>
          </cell>
          <cell r="Z259" t="str">
            <v>Lab - $62 - 5 yr</v>
          </cell>
          <cell r="AA259">
            <v>0</v>
          </cell>
        </row>
        <row r="260">
          <cell r="C260">
            <v>0</v>
          </cell>
        </row>
        <row r="261">
          <cell r="C261">
            <v>59</v>
          </cell>
          <cell r="G261" t="str">
            <v>01-ONEKENDALL-200 (1)</v>
          </cell>
          <cell r="H261" t="str">
            <v>Clark Richardson &amp; Biskup Cons</v>
          </cell>
          <cell r="I261" t="str">
            <v>Contract</v>
          </cell>
          <cell r="J261" t="str">
            <v>2-202</v>
          </cell>
          <cell r="K261">
            <v>40114</v>
          </cell>
          <cell r="L261">
            <v>42369</v>
          </cell>
          <cell r="M261">
            <v>8058</v>
          </cell>
          <cell r="O261" t="e">
            <v>#VALUE!</v>
          </cell>
          <cell r="Q261">
            <v>42005</v>
          </cell>
          <cell r="R261">
            <v>8058</v>
          </cell>
          <cell r="S261">
            <v>39.000744601638125</v>
          </cell>
          <cell r="T261">
            <v>314268</v>
          </cell>
          <cell r="U261" t="str">
            <v>CY13/FY13 - Office</v>
          </cell>
          <cell r="V261">
            <v>39</v>
          </cell>
          <cell r="W261">
            <v>64</v>
          </cell>
          <cell r="X261">
            <v>0.609375</v>
          </cell>
          <cell r="Y261" t="str">
            <v>Reabsorb</v>
          </cell>
          <cell r="Z261" t="str">
            <v>Office - $64 - 5 yr</v>
          </cell>
          <cell r="AA261">
            <v>0</v>
          </cell>
        </row>
        <row r="262">
          <cell r="C262">
            <v>0</v>
          </cell>
        </row>
        <row r="263">
          <cell r="C263">
            <v>60</v>
          </cell>
          <cell r="G263" t="str">
            <v>01-ONEKENDALL-200 (1)</v>
          </cell>
          <cell r="H263" t="str">
            <v>Cogo Expansion</v>
          </cell>
          <cell r="I263" t="str">
            <v>Contract</v>
          </cell>
          <cell r="J263" t="str">
            <v>2-204</v>
          </cell>
          <cell r="K263">
            <v>42156</v>
          </cell>
          <cell r="L263">
            <v>44651</v>
          </cell>
          <cell r="M263">
            <v>10310</v>
          </cell>
          <cell r="O263" t="str">
            <v> </v>
          </cell>
          <cell r="Q263">
            <v>42156</v>
          </cell>
          <cell r="R263">
            <v>10310</v>
          </cell>
          <cell r="S263">
            <v>57.000581959262853</v>
          </cell>
          <cell r="U263" t="str">
            <v>Base Year Stop CAM</v>
          </cell>
          <cell r="V263">
            <v>63</v>
          </cell>
          <cell r="W263">
            <v>78.66</v>
          </cell>
          <cell r="X263">
            <v>0.80091533180778041</v>
          </cell>
          <cell r="Y263" t="str">
            <v>Market</v>
          </cell>
          <cell r="Z263" t="str">
            <v>Office - $64 - 7 yr</v>
          </cell>
          <cell r="AA263">
            <v>0</v>
          </cell>
        </row>
        <row r="264">
          <cell r="C264">
            <v>0</v>
          </cell>
          <cell r="Q264">
            <v>42522</v>
          </cell>
          <cell r="S264">
            <v>58.000387972841899</v>
          </cell>
        </row>
        <row r="265">
          <cell r="C265">
            <v>0</v>
          </cell>
          <cell r="Q265">
            <v>42887</v>
          </cell>
          <cell r="S265">
            <v>59.000193986420953</v>
          </cell>
        </row>
        <row r="266">
          <cell r="C266">
            <v>0</v>
          </cell>
          <cell r="Q266">
            <v>43252</v>
          </cell>
          <cell r="S266">
            <v>60</v>
          </cell>
        </row>
        <row r="267">
          <cell r="C267">
            <v>0</v>
          </cell>
          <cell r="Q267">
            <v>43617</v>
          </cell>
          <cell r="S267">
            <v>60.999806013579047</v>
          </cell>
        </row>
        <row r="268">
          <cell r="C268">
            <v>0</v>
          </cell>
          <cell r="Q268">
            <v>43983</v>
          </cell>
          <cell r="S268">
            <v>62.000775945683799</v>
          </cell>
        </row>
        <row r="269">
          <cell r="C269">
            <v>0</v>
          </cell>
          <cell r="Q269">
            <v>44348</v>
          </cell>
          <cell r="S269">
            <v>63.000581959262853</v>
          </cell>
        </row>
        <row r="270">
          <cell r="C270">
            <v>0</v>
          </cell>
        </row>
        <row r="271">
          <cell r="C271">
            <v>61</v>
          </cell>
          <cell r="G271" t="str">
            <v>01-ONEKENDALL-200 (1)</v>
          </cell>
          <cell r="H271" t="str">
            <v>Cogo Labs, Inc.</v>
          </cell>
          <cell r="I271" t="str">
            <v>Contract</v>
          </cell>
          <cell r="J271" t="str">
            <v>2-102</v>
          </cell>
          <cell r="K271">
            <v>41365</v>
          </cell>
          <cell r="L271">
            <v>42521</v>
          </cell>
          <cell r="M271">
            <v>12348</v>
          </cell>
          <cell r="O271" t="e">
            <v>#VALUE!</v>
          </cell>
          <cell r="Q271">
            <v>42005</v>
          </cell>
          <cell r="R271">
            <v>12348</v>
          </cell>
          <cell r="S271">
            <v>43</v>
          </cell>
          <cell r="T271">
            <v>530964</v>
          </cell>
          <cell r="U271" t="str">
            <v>Cogo 102</v>
          </cell>
          <cell r="V271">
            <v>44</v>
          </cell>
          <cell r="W271">
            <v>64</v>
          </cell>
          <cell r="X271">
            <v>0.6875</v>
          </cell>
          <cell r="Y271" t="str">
            <v>Option</v>
          </cell>
          <cell r="Z271" t="str">
            <v>Office - $64 - 7 yr</v>
          </cell>
          <cell r="AA271">
            <v>0</v>
          </cell>
        </row>
        <row r="272">
          <cell r="C272">
            <v>0</v>
          </cell>
          <cell r="Q272">
            <v>42156</v>
          </cell>
          <cell r="S272">
            <v>44</v>
          </cell>
        </row>
        <row r="273">
          <cell r="C273">
            <v>0</v>
          </cell>
        </row>
        <row r="274">
          <cell r="C274">
            <v>62</v>
          </cell>
          <cell r="G274" t="str">
            <v>01-ONEKENDALL-200 (1)</v>
          </cell>
          <cell r="H274" t="str">
            <v>Cogo Labs, Inc. (Renewal)</v>
          </cell>
          <cell r="I274" t="str">
            <v>Speculative</v>
          </cell>
          <cell r="J274" t="str">
            <v>2-102</v>
          </cell>
          <cell r="K274">
            <v>42522</v>
          </cell>
          <cell r="L274">
            <v>44651</v>
          </cell>
          <cell r="M274">
            <v>12348</v>
          </cell>
          <cell r="O274" t="str">
            <v> </v>
          </cell>
          <cell r="Q274">
            <v>42522</v>
          </cell>
          <cell r="R274">
            <v>12348</v>
          </cell>
          <cell r="S274">
            <v>58</v>
          </cell>
          <cell r="U274" t="str">
            <v>Base Year Stop CAM</v>
          </cell>
          <cell r="V274">
            <v>63</v>
          </cell>
          <cell r="W274">
            <v>78.66</v>
          </cell>
          <cell r="X274">
            <v>0.80091533180778041</v>
          </cell>
          <cell r="Y274" t="str">
            <v>Market</v>
          </cell>
          <cell r="Z274" t="str">
            <v>Office - $64 - 7 yr</v>
          </cell>
          <cell r="AA274">
            <v>0</v>
          </cell>
        </row>
        <row r="275">
          <cell r="C275">
            <v>0</v>
          </cell>
          <cell r="Q275">
            <v>42887</v>
          </cell>
          <cell r="S275">
            <v>59</v>
          </cell>
        </row>
        <row r="276">
          <cell r="C276">
            <v>0</v>
          </cell>
          <cell r="Q276">
            <v>43252</v>
          </cell>
          <cell r="S276">
            <v>60</v>
          </cell>
        </row>
        <row r="277">
          <cell r="C277">
            <v>0</v>
          </cell>
          <cell r="Q277">
            <v>43617</v>
          </cell>
          <cell r="S277">
            <v>61</v>
          </cell>
        </row>
        <row r="278">
          <cell r="C278">
            <v>0</v>
          </cell>
          <cell r="Q278">
            <v>43983</v>
          </cell>
          <cell r="S278">
            <v>62</v>
          </cell>
        </row>
        <row r="279">
          <cell r="C279">
            <v>0</v>
          </cell>
          <cell r="Q279">
            <v>44348</v>
          </cell>
          <cell r="S279">
            <v>63</v>
          </cell>
        </row>
        <row r="280">
          <cell r="C280">
            <v>0</v>
          </cell>
        </row>
        <row r="281">
          <cell r="C281">
            <v>63</v>
          </cell>
          <cell r="G281" t="str">
            <v>01-ONEKENDALL-200 (1)</v>
          </cell>
          <cell r="H281" t="str">
            <v>Cogo Labs, Inc.f/k/a Adverplex</v>
          </cell>
          <cell r="I281" t="str">
            <v>Contract</v>
          </cell>
          <cell r="J281" t="str">
            <v>2-101</v>
          </cell>
          <cell r="K281">
            <v>40330</v>
          </cell>
          <cell r="L281">
            <v>42521</v>
          </cell>
          <cell r="M281">
            <v>790</v>
          </cell>
          <cell r="O281" t="e">
            <v>#VALUE!</v>
          </cell>
          <cell r="Q281">
            <v>42005</v>
          </cell>
          <cell r="R281">
            <v>790</v>
          </cell>
          <cell r="S281">
            <v>44.005063291139237</v>
          </cell>
          <cell r="T281">
            <v>34764</v>
          </cell>
          <cell r="U281" t="str">
            <v>Cogo 101</v>
          </cell>
          <cell r="V281">
            <v>45.01</v>
          </cell>
          <cell r="W281">
            <v>64</v>
          </cell>
          <cell r="X281">
            <v>0.70328124999999997</v>
          </cell>
          <cell r="Y281" t="str">
            <v>Option</v>
          </cell>
          <cell r="Z281" t="str">
            <v>Office - $64 - 5 yr</v>
          </cell>
          <cell r="AA281">
            <v>0</v>
          </cell>
        </row>
        <row r="282">
          <cell r="C282">
            <v>0</v>
          </cell>
          <cell r="Q282">
            <v>42156</v>
          </cell>
          <cell r="S282">
            <v>44.992405063291137</v>
          </cell>
        </row>
        <row r="283">
          <cell r="C283">
            <v>0</v>
          </cell>
        </row>
        <row r="284">
          <cell r="C284">
            <v>64</v>
          </cell>
          <cell r="G284" t="str">
            <v>01-ONEKENDALL-200 (1)</v>
          </cell>
          <cell r="H284" t="str">
            <v>Cogo Labs, Inc. (Renewal)</v>
          </cell>
          <cell r="I284" t="str">
            <v>Speculative</v>
          </cell>
          <cell r="J284" t="str">
            <v>2-101</v>
          </cell>
          <cell r="K284">
            <v>42522</v>
          </cell>
          <cell r="L284">
            <v>44651</v>
          </cell>
          <cell r="M284">
            <v>790</v>
          </cell>
          <cell r="O284" t="str">
            <v> </v>
          </cell>
          <cell r="Q284">
            <v>42522</v>
          </cell>
          <cell r="R284">
            <v>790</v>
          </cell>
          <cell r="S284">
            <v>57.994936708860763</v>
          </cell>
          <cell r="U284" t="str">
            <v>Base Year Stop CAM</v>
          </cell>
          <cell r="V284">
            <v>63.01</v>
          </cell>
          <cell r="W284">
            <v>78.66</v>
          </cell>
          <cell r="X284">
            <v>0.80104246122552758</v>
          </cell>
          <cell r="Y284" t="str">
            <v>Market</v>
          </cell>
          <cell r="Z284" t="str">
            <v>Office - $64 - 5 yr</v>
          </cell>
          <cell r="AA284">
            <v>0</v>
          </cell>
        </row>
        <row r="285">
          <cell r="C285">
            <v>0</v>
          </cell>
          <cell r="Q285">
            <v>42887</v>
          </cell>
          <cell r="S285">
            <v>58.997468354430382</v>
          </cell>
        </row>
        <row r="286">
          <cell r="C286">
            <v>0</v>
          </cell>
          <cell r="Q286">
            <v>43252</v>
          </cell>
          <cell r="S286">
            <v>60</v>
          </cell>
        </row>
        <row r="287">
          <cell r="C287">
            <v>0</v>
          </cell>
          <cell r="Q287">
            <v>43617</v>
          </cell>
          <cell r="S287">
            <v>61.002531645569618</v>
          </cell>
        </row>
        <row r="288">
          <cell r="C288">
            <v>0</v>
          </cell>
          <cell r="Q288">
            <v>43983</v>
          </cell>
          <cell r="S288">
            <v>61.989873417721519</v>
          </cell>
        </row>
        <row r="289">
          <cell r="C289">
            <v>0</v>
          </cell>
          <cell r="Q289">
            <v>44348</v>
          </cell>
          <cell r="S289">
            <v>62.992405063291137</v>
          </cell>
        </row>
        <row r="290">
          <cell r="C290">
            <v>0</v>
          </cell>
        </row>
        <row r="291">
          <cell r="C291">
            <v>65</v>
          </cell>
          <cell r="G291" t="str">
            <v>01-ONEKENDALL-200 (1)</v>
          </cell>
          <cell r="H291" t="str">
            <v>DNS Group, Inc.</v>
          </cell>
          <cell r="I291" t="str">
            <v>Contract</v>
          </cell>
          <cell r="J291" t="str">
            <v>2-001</v>
          </cell>
          <cell r="K291">
            <v>38996</v>
          </cell>
          <cell r="L291">
            <v>42551</v>
          </cell>
          <cell r="M291">
            <v>5225</v>
          </cell>
          <cell r="O291" t="e">
            <v>#VALUE!</v>
          </cell>
          <cell r="Q291">
            <v>42005</v>
          </cell>
          <cell r="R291">
            <v>5225</v>
          </cell>
          <cell r="S291">
            <v>19.000191387559809</v>
          </cell>
          <cell r="T291">
            <v>99276</v>
          </cell>
          <cell r="U291" t="str">
            <v>DNS Group</v>
          </cell>
          <cell r="V291">
            <v>19</v>
          </cell>
          <cell r="W291">
            <v>35</v>
          </cell>
          <cell r="X291">
            <v>0.54285714285714282</v>
          </cell>
          <cell r="Y291" t="str">
            <v>Option</v>
          </cell>
          <cell r="Z291" t="str">
            <v>Tier 1 Retail - $35</v>
          </cell>
          <cell r="AA291">
            <v>0</v>
          </cell>
        </row>
        <row r="292">
          <cell r="C292">
            <v>0</v>
          </cell>
        </row>
        <row r="293">
          <cell r="C293">
            <v>66</v>
          </cell>
          <cell r="G293" t="str">
            <v>01-ONEKENDALL-200 (1)</v>
          </cell>
          <cell r="H293" t="str">
            <v>DNS Group, Inc.</v>
          </cell>
          <cell r="I293" t="str">
            <v>Speculative</v>
          </cell>
          <cell r="J293" t="str">
            <v>2-001</v>
          </cell>
          <cell r="K293">
            <v>42552</v>
          </cell>
          <cell r="L293">
            <v>46203</v>
          </cell>
          <cell r="M293">
            <v>5225</v>
          </cell>
          <cell r="O293" t="str">
            <v> </v>
          </cell>
          <cell r="Q293">
            <v>42552</v>
          </cell>
          <cell r="R293">
            <v>5225</v>
          </cell>
          <cell r="S293">
            <v>30.001148325358852</v>
          </cell>
          <cell r="U293" t="str">
            <v>DNS Group</v>
          </cell>
          <cell r="W293" t="str">
            <v>Expires after Report Term</v>
          </cell>
          <cell r="Y293" t="str">
            <v>Market</v>
          </cell>
          <cell r="Z293" t="str">
            <v>Tier 1 Retail - $35</v>
          </cell>
          <cell r="AA293">
            <v>0</v>
          </cell>
        </row>
        <row r="294">
          <cell r="C294">
            <v>0</v>
          </cell>
          <cell r="Q294">
            <v>43647</v>
          </cell>
          <cell r="S294">
            <v>30.899138755980861</v>
          </cell>
        </row>
        <row r="295">
          <cell r="C295">
            <v>0</v>
          </cell>
          <cell r="Q295">
            <v>44013</v>
          </cell>
          <cell r="S295">
            <v>31.826985645933014</v>
          </cell>
        </row>
        <row r="296">
          <cell r="C296">
            <v>0</v>
          </cell>
          <cell r="Q296">
            <v>44378</v>
          </cell>
          <cell r="S296">
            <v>32.782392344497609</v>
          </cell>
        </row>
        <row r="297">
          <cell r="C297">
            <v>0</v>
          </cell>
          <cell r="Q297">
            <v>44743</v>
          </cell>
          <cell r="S297">
            <v>33.765358851674641</v>
          </cell>
        </row>
        <row r="298">
          <cell r="C298">
            <v>0</v>
          </cell>
          <cell r="Q298">
            <v>45108</v>
          </cell>
          <cell r="S298">
            <v>34.778181818181821</v>
          </cell>
        </row>
        <row r="299">
          <cell r="C299">
            <v>0</v>
          </cell>
          <cell r="Q299">
            <v>45474</v>
          </cell>
          <cell r="S299">
            <v>35.820861244019142</v>
          </cell>
        </row>
        <row r="300">
          <cell r="C300">
            <v>0</v>
          </cell>
          <cell r="S300" t="str">
            <v>Rent continues after Report Term</v>
          </cell>
        </row>
        <row r="301">
          <cell r="C301">
            <v>0</v>
          </cell>
        </row>
        <row r="302">
          <cell r="C302">
            <v>67</v>
          </cell>
          <cell r="G302" t="str">
            <v>01-ONEKENDALL-200 (1)</v>
          </cell>
          <cell r="H302" t="str">
            <v>Flat Top Johnny's, Inc.</v>
          </cell>
          <cell r="I302" t="str">
            <v>Contract</v>
          </cell>
          <cell r="J302" t="str">
            <v>2-104</v>
          </cell>
          <cell r="K302">
            <v>34263</v>
          </cell>
          <cell r="L302">
            <v>43039</v>
          </cell>
          <cell r="M302">
            <v>4407</v>
          </cell>
          <cell r="O302" t="e">
            <v>#VALUE!</v>
          </cell>
          <cell r="Q302">
            <v>42005</v>
          </cell>
          <cell r="R302">
            <v>4407</v>
          </cell>
          <cell r="S302">
            <v>26.001361470388019</v>
          </cell>
          <cell r="T302">
            <v>114588</v>
          </cell>
          <cell r="U302" t="str">
            <v>Flat Top</v>
          </cell>
          <cell r="V302">
            <v>27</v>
          </cell>
          <cell r="W302">
            <v>36.75</v>
          </cell>
          <cell r="X302">
            <v>0.73469387755102045</v>
          </cell>
          <cell r="Y302" t="str">
            <v>Market</v>
          </cell>
          <cell r="Z302" t="str">
            <v>Tier 1 Retail - $35</v>
          </cell>
          <cell r="AA302">
            <v>0</v>
          </cell>
        </row>
        <row r="303">
          <cell r="C303">
            <v>0</v>
          </cell>
          <cell r="Q303">
            <v>42278</v>
          </cell>
          <cell r="S303">
            <v>26.194690265486727</v>
          </cell>
        </row>
        <row r="304">
          <cell r="C304">
            <v>0</v>
          </cell>
          <cell r="Q304">
            <v>42309</v>
          </cell>
          <cell r="S304">
            <v>26.499659632402995</v>
          </cell>
        </row>
        <row r="305">
          <cell r="C305">
            <v>0</v>
          </cell>
          <cell r="Q305">
            <v>42644</v>
          </cell>
          <cell r="S305">
            <v>26.692988427501703</v>
          </cell>
        </row>
        <row r="306">
          <cell r="C306">
            <v>0</v>
          </cell>
          <cell r="Q306">
            <v>42675</v>
          </cell>
          <cell r="S306">
            <v>27.00068073519401</v>
          </cell>
        </row>
        <row r="307">
          <cell r="C307">
            <v>0</v>
          </cell>
        </row>
        <row r="308">
          <cell r="C308">
            <v>68</v>
          </cell>
          <cell r="G308" t="str">
            <v>01-ONEKENDALL-200 (1)</v>
          </cell>
          <cell r="H308" t="str">
            <v>Genometry, Inc.</v>
          </cell>
          <cell r="I308" t="str">
            <v>Contract</v>
          </cell>
          <cell r="J308" t="str">
            <v>2-003</v>
          </cell>
          <cell r="K308">
            <v>41944</v>
          </cell>
          <cell r="L308">
            <v>42674</v>
          </cell>
          <cell r="M308">
            <v>2167</v>
          </cell>
          <cell r="O308" t="e">
            <v>#VALUE!</v>
          </cell>
          <cell r="Q308">
            <v>42005</v>
          </cell>
          <cell r="R308">
            <v>2167</v>
          </cell>
          <cell r="S308">
            <v>49.999077065066913</v>
          </cell>
          <cell r="T308">
            <v>108348</v>
          </cell>
          <cell r="U308" t="str">
            <v>NNN - Lab Incubator</v>
          </cell>
          <cell r="V308">
            <v>51</v>
          </cell>
          <cell r="W308">
            <v>60</v>
          </cell>
          <cell r="X308">
            <v>0.85</v>
          </cell>
          <cell r="Y308" t="str">
            <v>Market</v>
          </cell>
          <cell r="Z308" t="str">
            <v>200 Incub Lab - $60</v>
          </cell>
          <cell r="AA308">
            <v>0</v>
          </cell>
        </row>
        <row r="309">
          <cell r="C309">
            <v>0</v>
          </cell>
          <cell r="Q309">
            <v>42309</v>
          </cell>
          <cell r="S309">
            <v>51.00138440239963</v>
          </cell>
        </row>
        <row r="310">
          <cell r="C310">
            <v>0</v>
          </cell>
        </row>
        <row r="311">
          <cell r="C311">
            <v>69</v>
          </cell>
          <cell r="G311" t="str">
            <v>01-ONEKENDALL-200 (1)</v>
          </cell>
          <cell r="H311" t="str">
            <v>Gnubio, Inc.</v>
          </cell>
          <cell r="I311" t="str">
            <v>Contract</v>
          </cell>
          <cell r="J311" t="str">
            <v>2-6B</v>
          </cell>
          <cell r="K311">
            <v>41852</v>
          </cell>
          <cell r="L311">
            <v>42735</v>
          </cell>
          <cell r="M311">
            <v>1905</v>
          </cell>
          <cell r="O311" t="e">
            <v>#VALUE!</v>
          </cell>
          <cell r="Q311">
            <v>42005</v>
          </cell>
          <cell r="R311">
            <v>1905</v>
          </cell>
          <cell r="S311">
            <v>50.00314960629921</v>
          </cell>
          <cell r="T311">
            <v>95256</v>
          </cell>
          <cell r="U311" t="str">
            <v>NNN - Lab Incubator</v>
          </cell>
          <cell r="V311">
            <v>50</v>
          </cell>
          <cell r="W311">
            <v>60</v>
          </cell>
          <cell r="X311">
            <v>0.83333333333333337</v>
          </cell>
          <cell r="Y311" t="str">
            <v>Market</v>
          </cell>
          <cell r="Z311" t="str">
            <v>200 Incub Lab - $60</v>
          </cell>
          <cell r="AA311">
            <v>0</v>
          </cell>
        </row>
        <row r="312">
          <cell r="C312">
            <v>0</v>
          </cell>
        </row>
        <row r="313">
          <cell r="C313">
            <v>70</v>
          </cell>
          <cell r="G313" t="str">
            <v>01-ONEKENDALL-200 (1)</v>
          </cell>
          <cell r="H313" t="str">
            <v>ImmusanT, Inc.</v>
          </cell>
          <cell r="I313" t="str">
            <v>Contract</v>
          </cell>
          <cell r="J313" t="str">
            <v>2-004</v>
          </cell>
          <cell r="K313">
            <v>41135</v>
          </cell>
          <cell r="L313">
            <v>42369</v>
          </cell>
          <cell r="M313">
            <v>2322</v>
          </cell>
          <cell r="O313" t="e">
            <v>#VALUE!</v>
          </cell>
          <cell r="Q313">
            <v>42005</v>
          </cell>
          <cell r="R313">
            <v>2322</v>
          </cell>
          <cell r="S313">
            <v>55.002583979328165</v>
          </cell>
          <cell r="T313">
            <v>127716</v>
          </cell>
          <cell r="U313" t="str">
            <v>NNN - Lab Incubator</v>
          </cell>
          <cell r="V313">
            <v>55</v>
          </cell>
          <cell r="W313">
            <v>60</v>
          </cell>
          <cell r="X313">
            <v>0.91666666666666663</v>
          </cell>
          <cell r="Y313" t="str">
            <v>Option</v>
          </cell>
          <cell r="Z313" t="str">
            <v>200 Incub Lab - $60</v>
          </cell>
          <cell r="AA313">
            <v>0</v>
          </cell>
        </row>
        <row r="314">
          <cell r="C314">
            <v>0</v>
          </cell>
        </row>
        <row r="315">
          <cell r="C315">
            <v>71</v>
          </cell>
          <cell r="G315" t="str">
            <v>01-ONEKENDALL-200 (1)</v>
          </cell>
          <cell r="H315" t="str">
            <v>ImmusanT, Inc.</v>
          </cell>
          <cell r="I315" t="str">
            <v>Speculative</v>
          </cell>
          <cell r="J315" t="str">
            <v>2-004</v>
          </cell>
          <cell r="K315">
            <v>42370</v>
          </cell>
          <cell r="L315">
            <v>42735</v>
          </cell>
          <cell r="M315">
            <v>2322</v>
          </cell>
          <cell r="O315" t="str">
            <v> </v>
          </cell>
          <cell r="Q315">
            <v>42370</v>
          </cell>
          <cell r="R315">
            <v>2322</v>
          </cell>
          <cell r="S315">
            <v>60</v>
          </cell>
          <cell r="U315" t="str">
            <v>NNN - Lab Incubator</v>
          </cell>
          <cell r="V315">
            <v>60</v>
          </cell>
          <cell r="W315">
            <v>60</v>
          </cell>
          <cell r="X315">
            <v>1</v>
          </cell>
          <cell r="Y315" t="str">
            <v>Market</v>
          </cell>
          <cell r="Z315" t="str">
            <v>200 Incub Lab - $60</v>
          </cell>
          <cell r="AA315">
            <v>0</v>
          </cell>
        </row>
        <row r="316">
          <cell r="C316">
            <v>0</v>
          </cell>
        </row>
        <row r="317">
          <cell r="C317">
            <v>72</v>
          </cell>
          <cell r="G317" t="str">
            <v>01-ONEKENDALL-200 (1)</v>
          </cell>
          <cell r="H317" t="str">
            <v>Intellimedix, LLC</v>
          </cell>
          <cell r="I317" t="str">
            <v>Contract</v>
          </cell>
          <cell r="J317" t="str">
            <v>2-7B</v>
          </cell>
          <cell r="K317">
            <v>41489</v>
          </cell>
          <cell r="L317">
            <v>42735</v>
          </cell>
          <cell r="M317">
            <v>1818</v>
          </cell>
          <cell r="O317" t="e">
            <v>#VALUE!</v>
          </cell>
          <cell r="Q317">
            <v>42005</v>
          </cell>
          <cell r="R317">
            <v>1818</v>
          </cell>
          <cell r="S317">
            <v>46</v>
          </cell>
          <cell r="T317">
            <v>83628</v>
          </cell>
          <cell r="U317" t="str">
            <v>NNN - Lab Incubator</v>
          </cell>
          <cell r="V317">
            <v>46</v>
          </cell>
          <cell r="W317">
            <v>60</v>
          </cell>
          <cell r="X317">
            <v>0.76666666666666672</v>
          </cell>
          <cell r="Y317" t="str">
            <v>Market</v>
          </cell>
          <cell r="Z317" t="str">
            <v>200 Incub Lab - $60</v>
          </cell>
          <cell r="AA317">
            <v>0</v>
          </cell>
        </row>
        <row r="318">
          <cell r="C318">
            <v>0</v>
          </cell>
        </row>
        <row r="319">
          <cell r="C319">
            <v>73</v>
          </cell>
          <cell r="G319" t="str">
            <v>01-ONEKENDALL-200 (1)</v>
          </cell>
          <cell r="H319" t="str">
            <v>Link Equity Partners, LLC</v>
          </cell>
          <cell r="I319" t="str">
            <v>Contract</v>
          </cell>
          <cell r="J319" t="str">
            <v>2-106</v>
          </cell>
          <cell r="K319">
            <v>41000</v>
          </cell>
          <cell r="L319">
            <v>42094</v>
          </cell>
          <cell r="M319">
            <v>2296</v>
          </cell>
          <cell r="O319" t="e">
            <v>#VALUE!</v>
          </cell>
          <cell r="Q319">
            <v>42005</v>
          </cell>
          <cell r="R319">
            <v>2296</v>
          </cell>
          <cell r="S319">
            <v>36.998257839721255</v>
          </cell>
          <cell r="T319">
            <v>84948</v>
          </cell>
          <cell r="U319" t="str">
            <v>CY11/FY12 - Office</v>
          </cell>
          <cell r="V319">
            <v>37</v>
          </cell>
          <cell r="W319">
            <v>64</v>
          </cell>
          <cell r="X319">
            <v>0.578125</v>
          </cell>
          <cell r="Y319" t="str">
            <v>Option</v>
          </cell>
          <cell r="Z319" t="str">
            <v>Office - $64 - 5 yr</v>
          </cell>
          <cell r="AA319">
            <v>0</v>
          </cell>
        </row>
        <row r="320">
          <cell r="C320">
            <v>0</v>
          </cell>
        </row>
        <row r="321">
          <cell r="C321">
            <v>74</v>
          </cell>
          <cell r="G321" t="str">
            <v>01-ONEKENDALL-200 (1)</v>
          </cell>
          <cell r="H321" t="str">
            <v>Link Equity Partners, LLC</v>
          </cell>
          <cell r="I321" t="str">
            <v>Contract</v>
          </cell>
          <cell r="J321" t="str">
            <v>2-106</v>
          </cell>
          <cell r="K321">
            <v>42095</v>
          </cell>
          <cell r="L321">
            <v>44651</v>
          </cell>
          <cell r="M321">
            <v>2296</v>
          </cell>
          <cell r="O321" t="str">
            <v> </v>
          </cell>
          <cell r="Q321">
            <v>42095</v>
          </cell>
          <cell r="R321">
            <v>2296</v>
          </cell>
          <cell r="S321">
            <v>57</v>
          </cell>
          <cell r="U321" t="str">
            <v>Base Year Stop CAM</v>
          </cell>
          <cell r="V321">
            <v>63</v>
          </cell>
          <cell r="W321">
            <v>78.66</v>
          </cell>
          <cell r="X321">
            <v>0.80091533180778041</v>
          </cell>
          <cell r="Y321" t="str">
            <v>Market</v>
          </cell>
          <cell r="Z321" t="str">
            <v>Office - $64 - 5 yr</v>
          </cell>
          <cell r="AA321">
            <v>0</v>
          </cell>
        </row>
        <row r="322">
          <cell r="C322">
            <v>0</v>
          </cell>
          <cell r="Q322">
            <v>42461</v>
          </cell>
          <cell r="S322">
            <v>57.998257839721255</v>
          </cell>
        </row>
        <row r="323">
          <cell r="C323">
            <v>0</v>
          </cell>
          <cell r="Q323">
            <v>42826</v>
          </cell>
          <cell r="S323">
            <v>59.001742160278745</v>
          </cell>
        </row>
        <row r="324">
          <cell r="C324">
            <v>0</v>
          </cell>
          <cell r="Q324">
            <v>43191</v>
          </cell>
          <cell r="S324">
            <v>60</v>
          </cell>
        </row>
        <row r="325">
          <cell r="C325">
            <v>0</v>
          </cell>
          <cell r="Q325">
            <v>43556</v>
          </cell>
          <cell r="S325">
            <v>60.998257839721255</v>
          </cell>
        </row>
        <row r="326">
          <cell r="C326">
            <v>0</v>
          </cell>
          <cell r="Q326">
            <v>43922</v>
          </cell>
          <cell r="S326">
            <v>62.001742160278745</v>
          </cell>
        </row>
        <row r="327">
          <cell r="C327">
            <v>0</v>
          </cell>
          <cell r="Q327">
            <v>44287</v>
          </cell>
          <cell r="S327">
            <v>63</v>
          </cell>
        </row>
        <row r="328">
          <cell r="C328">
            <v>0</v>
          </cell>
        </row>
        <row r="329">
          <cell r="C329">
            <v>75</v>
          </cell>
          <cell r="G329" t="str">
            <v>01-ONEKENDALL-200 (1)</v>
          </cell>
          <cell r="H329" t="str">
            <v>Liquiglide, Inc.</v>
          </cell>
          <cell r="I329" t="str">
            <v>Contract</v>
          </cell>
          <cell r="J329" t="str">
            <v>2-006</v>
          </cell>
          <cell r="K329">
            <v>41351</v>
          </cell>
          <cell r="L329">
            <v>42735</v>
          </cell>
          <cell r="M329">
            <v>425</v>
          </cell>
          <cell r="O329" t="e">
            <v>#VALUE!</v>
          </cell>
          <cell r="Q329">
            <v>42005</v>
          </cell>
          <cell r="R329">
            <v>425</v>
          </cell>
          <cell r="S329">
            <v>54.014117647058825</v>
          </cell>
          <cell r="T329">
            <v>22956</v>
          </cell>
          <cell r="U329" t="str">
            <v>NNN - Lab Incubator</v>
          </cell>
          <cell r="V329">
            <v>53.99</v>
          </cell>
          <cell r="W329">
            <v>60</v>
          </cell>
          <cell r="X329">
            <v>0.89983333333333337</v>
          </cell>
          <cell r="Y329" t="str">
            <v>Market</v>
          </cell>
          <cell r="Z329" t="str">
            <v>200 Incub Lab - $60</v>
          </cell>
          <cell r="AA329">
            <v>0</v>
          </cell>
        </row>
        <row r="330">
          <cell r="C330">
            <v>0</v>
          </cell>
        </row>
        <row r="331">
          <cell r="C331">
            <v>76</v>
          </cell>
          <cell r="G331" t="str">
            <v>01-ONEKENDALL-200 (1)</v>
          </cell>
          <cell r="H331" t="str">
            <v>Liquiglide, Inc.</v>
          </cell>
          <cell r="I331" t="str">
            <v>Contract</v>
          </cell>
          <cell r="J331" t="str">
            <v>2-6A</v>
          </cell>
          <cell r="K331">
            <v>41351</v>
          </cell>
          <cell r="L331">
            <v>42735</v>
          </cell>
          <cell r="M331">
            <v>1689</v>
          </cell>
          <cell r="O331" t="e">
            <v>#VALUE!</v>
          </cell>
          <cell r="Q331">
            <v>42005</v>
          </cell>
          <cell r="R331">
            <v>1689</v>
          </cell>
          <cell r="S331">
            <v>50.99822380106572</v>
          </cell>
          <cell r="T331">
            <v>86136</v>
          </cell>
          <cell r="U331" t="str">
            <v>NNN - Lab Incubator</v>
          </cell>
          <cell r="V331">
            <v>51.01</v>
          </cell>
          <cell r="W331">
            <v>60</v>
          </cell>
          <cell r="X331">
            <v>0.85016666666666663</v>
          </cell>
          <cell r="Y331" t="str">
            <v>Market</v>
          </cell>
          <cell r="Z331" t="str">
            <v>200 Incub Lab - $60</v>
          </cell>
          <cell r="AA331">
            <v>0</v>
          </cell>
        </row>
        <row r="332">
          <cell r="C332">
            <v>0</v>
          </cell>
        </row>
        <row r="333">
          <cell r="C333">
            <v>77</v>
          </cell>
          <cell r="G333" t="str">
            <v>01-ONEKENDALL-200 (1)</v>
          </cell>
          <cell r="H333" t="str">
            <v>Next Jump, Inc.</v>
          </cell>
          <cell r="I333" t="str">
            <v>Contract</v>
          </cell>
          <cell r="J333" t="str">
            <v>2-401</v>
          </cell>
          <cell r="K333">
            <v>39658</v>
          </cell>
          <cell r="L333">
            <v>42277</v>
          </cell>
          <cell r="M333">
            <v>21165</v>
          </cell>
          <cell r="O333" t="e">
            <v>#VALUE!</v>
          </cell>
          <cell r="Q333">
            <v>42005</v>
          </cell>
          <cell r="R333">
            <v>21165</v>
          </cell>
          <cell r="S333">
            <v>45.000141743444367</v>
          </cell>
          <cell r="T333">
            <v>952428</v>
          </cell>
          <cell r="U333" t="str">
            <v>Next Jump</v>
          </cell>
          <cell r="V333">
            <v>45</v>
          </cell>
          <cell r="W333">
            <v>64</v>
          </cell>
          <cell r="X333">
            <v>0.703125</v>
          </cell>
          <cell r="Y333" t="str">
            <v>Option</v>
          </cell>
          <cell r="Z333" t="str">
            <v>Office - $64 - 7 yr</v>
          </cell>
          <cell r="AA333">
            <v>0</v>
          </cell>
        </row>
        <row r="334">
          <cell r="C334">
            <v>0</v>
          </cell>
        </row>
        <row r="335">
          <cell r="C335">
            <v>78</v>
          </cell>
          <cell r="G335" t="str">
            <v>01-ONEKENDALL-200 (1)</v>
          </cell>
          <cell r="H335" t="str">
            <v>Next Jump, Inc.</v>
          </cell>
          <cell r="I335" t="str">
            <v>Contract</v>
          </cell>
          <cell r="J335" t="str">
            <v>2-401</v>
          </cell>
          <cell r="K335">
            <v>42278</v>
          </cell>
          <cell r="L335">
            <v>45930</v>
          </cell>
          <cell r="M335">
            <v>21165</v>
          </cell>
          <cell r="O335" t="str">
            <v> </v>
          </cell>
          <cell r="Q335">
            <v>42278</v>
          </cell>
          <cell r="R335">
            <v>21165</v>
          </cell>
          <cell r="S335">
            <v>58.999858256555633</v>
          </cell>
          <cell r="U335" t="str">
            <v>Base Year Stop +1 CAM</v>
          </cell>
          <cell r="V335">
            <v>68</v>
          </cell>
          <cell r="W335">
            <v>85.95</v>
          </cell>
          <cell r="X335">
            <v>0.79115764979639325</v>
          </cell>
          <cell r="Y335" t="str">
            <v>Market</v>
          </cell>
          <cell r="Z335" t="str">
            <v>Office - $64 - 7 yr</v>
          </cell>
          <cell r="AA335">
            <v>0</v>
          </cell>
        </row>
        <row r="336">
          <cell r="C336">
            <v>0</v>
          </cell>
          <cell r="Q336">
            <v>42644</v>
          </cell>
          <cell r="S336">
            <v>60</v>
          </cell>
        </row>
        <row r="337">
          <cell r="C337">
            <v>0</v>
          </cell>
          <cell r="Q337">
            <v>43009</v>
          </cell>
          <cell r="S337">
            <v>61.000141743444367</v>
          </cell>
        </row>
        <row r="338">
          <cell r="C338">
            <v>0</v>
          </cell>
          <cell r="Q338">
            <v>43374</v>
          </cell>
          <cell r="S338">
            <v>62.000283486888733</v>
          </cell>
        </row>
        <row r="339">
          <cell r="C339">
            <v>0</v>
          </cell>
          <cell r="Q339">
            <v>43739</v>
          </cell>
          <cell r="S339">
            <v>62.999858256555633</v>
          </cell>
        </row>
        <row r="340">
          <cell r="C340">
            <v>0</v>
          </cell>
          <cell r="Q340">
            <v>44105</v>
          </cell>
          <cell r="S340">
            <v>64</v>
          </cell>
        </row>
        <row r="341">
          <cell r="C341">
            <v>0</v>
          </cell>
          <cell r="Q341">
            <v>44470</v>
          </cell>
          <cell r="S341">
            <v>65.00014174344436</v>
          </cell>
        </row>
        <row r="342">
          <cell r="C342">
            <v>0</v>
          </cell>
          <cell r="Q342">
            <v>44835</v>
          </cell>
          <cell r="S342">
            <v>66.000283486888733</v>
          </cell>
        </row>
        <row r="343">
          <cell r="C343">
            <v>0</v>
          </cell>
          <cell r="Q343">
            <v>45200</v>
          </cell>
          <cell r="S343">
            <v>66.99985825655564</v>
          </cell>
        </row>
        <row r="344">
          <cell r="C344">
            <v>0</v>
          </cell>
          <cell r="Q344">
            <v>45566</v>
          </cell>
          <cell r="S344">
            <v>68</v>
          </cell>
        </row>
        <row r="345">
          <cell r="C345">
            <v>0</v>
          </cell>
        </row>
        <row r="346">
          <cell r="C346">
            <v>79</v>
          </cell>
          <cell r="G346" t="str">
            <v>01-ONEKENDALL-200 (1)</v>
          </cell>
          <cell r="H346" t="str">
            <v>Oxford Nanopore Techn</v>
          </cell>
          <cell r="I346" t="str">
            <v>Contract</v>
          </cell>
          <cell r="J346" t="str">
            <v>2-005</v>
          </cell>
          <cell r="K346">
            <v>41214</v>
          </cell>
          <cell r="L346">
            <v>42674</v>
          </cell>
          <cell r="M346">
            <v>3426</v>
          </cell>
          <cell r="O346" t="e">
            <v>#VALUE!</v>
          </cell>
          <cell r="Q346">
            <v>42005</v>
          </cell>
          <cell r="R346">
            <v>3426</v>
          </cell>
          <cell r="S346">
            <v>54</v>
          </cell>
          <cell r="T346">
            <v>185004</v>
          </cell>
          <cell r="U346" t="str">
            <v>NNN - Lab Incubator</v>
          </cell>
          <cell r="V346">
            <v>55.62</v>
          </cell>
          <cell r="W346">
            <v>60</v>
          </cell>
          <cell r="X346">
            <v>0.92699999999999994</v>
          </cell>
          <cell r="Y346" t="str">
            <v>Market</v>
          </cell>
          <cell r="Z346" t="str">
            <v>200 Incub Lab - $60</v>
          </cell>
          <cell r="AA346">
            <v>0</v>
          </cell>
        </row>
        <row r="347">
          <cell r="C347">
            <v>0</v>
          </cell>
          <cell r="Q347">
            <v>42309</v>
          </cell>
          <cell r="S347">
            <v>55.621716287215413</v>
          </cell>
        </row>
        <row r="348">
          <cell r="C348">
            <v>0</v>
          </cell>
        </row>
        <row r="349">
          <cell r="C349">
            <v>80</v>
          </cell>
          <cell r="G349" t="str">
            <v>01-ONEKENDALL-200 (1)</v>
          </cell>
          <cell r="H349" t="str">
            <v>Quanta Research Cambridge, Inc</v>
          </cell>
          <cell r="I349" t="str">
            <v>Contract</v>
          </cell>
          <cell r="J349" t="str">
            <v>2-201</v>
          </cell>
          <cell r="K349">
            <v>40207</v>
          </cell>
          <cell r="L349">
            <v>42124</v>
          </cell>
          <cell r="M349">
            <v>5589</v>
          </cell>
          <cell r="O349" t="e">
            <v>#VALUE!</v>
          </cell>
          <cell r="Q349">
            <v>42005</v>
          </cell>
          <cell r="R349">
            <v>5589</v>
          </cell>
          <cell r="S349">
            <v>31.499731615673646</v>
          </cell>
          <cell r="T349">
            <v>176052</v>
          </cell>
          <cell r="U349" t="str">
            <v>CY10/FY11</v>
          </cell>
          <cell r="V349">
            <v>31.5</v>
          </cell>
          <cell r="W349">
            <v>64</v>
          </cell>
          <cell r="X349">
            <v>0.4921875</v>
          </cell>
          <cell r="Y349" t="str">
            <v>Reabsorb</v>
          </cell>
          <cell r="Z349" t="str">
            <v>Office - $64 - 5 yr</v>
          </cell>
          <cell r="AA349">
            <v>0</v>
          </cell>
        </row>
        <row r="350">
          <cell r="C350">
            <v>0</v>
          </cell>
        </row>
        <row r="351">
          <cell r="C351">
            <v>81</v>
          </cell>
          <cell r="G351" t="str">
            <v>01-ONEKENDALL-200 (1)</v>
          </cell>
          <cell r="H351" t="str">
            <v>Sand9, Inc.</v>
          </cell>
          <cell r="I351" t="str">
            <v>Contract</v>
          </cell>
          <cell r="J351" t="str">
            <v>2-305</v>
          </cell>
          <cell r="K351">
            <v>40252</v>
          </cell>
          <cell r="L351">
            <v>42551</v>
          </cell>
          <cell r="M351">
            <v>3968</v>
          </cell>
          <cell r="O351" t="e">
            <v>#VALUE!</v>
          </cell>
          <cell r="Q351">
            <v>42005</v>
          </cell>
          <cell r="R351">
            <v>3968</v>
          </cell>
          <cell r="S351">
            <v>40.998991935483872</v>
          </cell>
          <cell r="T351">
            <v>162684</v>
          </cell>
          <cell r="U351" t="str">
            <v>Sand9</v>
          </cell>
          <cell r="V351">
            <v>42</v>
          </cell>
          <cell r="W351">
            <v>64</v>
          </cell>
          <cell r="X351">
            <v>0.65625</v>
          </cell>
          <cell r="Y351" t="str">
            <v>Reabsorb</v>
          </cell>
          <cell r="Z351" t="str">
            <v>Office - $64 - 5 yr</v>
          </cell>
          <cell r="AA351">
            <v>0</v>
          </cell>
        </row>
        <row r="352">
          <cell r="C352">
            <v>0</v>
          </cell>
          <cell r="Q352">
            <v>42186</v>
          </cell>
          <cell r="S352">
            <v>42</v>
          </cell>
        </row>
        <row r="353">
          <cell r="C353">
            <v>0</v>
          </cell>
        </row>
        <row r="354">
          <cell r="C354">
            <v>82</v>
          </cell>
          <cell r="G354" t="str">
            <v>01-ONEKENDALL-200 (1)</v>
          </cell>
          <cell r="H354" t="str">
            <v>Sand9, Inc.</v>
          </cell>
          <cell r="I354" t="str">
            <v>Contract</v>
          </cell>
          <cell r="J354" t="str">
            <v>2-7A</v>
          </cell>
          <cell r="K354">
            <v>41460</v>
          </cell>
          <cell r="L354">
            <v>42551</v>
          </cell>
          <cell r="M354">
            <v>853</v>
          </cell>
          <cell r="O354" t="e">
            <v>#VALUE!</v>
          </cell>
          <cell r="Q354">
            <v>42005</v>
          </cell>
          <cell r="R354">
            <v>853</v>
          </cell>
          <cell r="S354">
            <v>48.998827667057448</v>
          </cell>
          <cell r="T354">
            <v>41796</v>
          </cell>
          <cell r="U354" t="str">
            <v>NNN - Lab Incubator</v>
          </cell>
          <cell r="V354">
            <v>50.01</v>
          </cell>
          <cell r="W354">
            <v>60</v>
          </cell>
          <cell r="X354">
            <v>0.83350000000000002</v>
          </cell>
          <cell r="Y354" t="str">
            <v>Market</v>
          </cell>
          <cell r="Z354" t="str">
            <v>200 Incub Lab - $60</v>
          </cell>
          <cell r="AA354">
            <v>0</v>
          </cell>
        </row>
        <row r="355">
          <cell r="C355">
            <v>0</v>
          </cell>
          <cell r="Q355">
            <v>42186</v>
          </cell>
          <cell r="S355">
            <v>49.997655334114889</v>
          </cell>
        </row>
        <row r="356">
          <cell r="C356">
            <v>0</v>
          </cell>
        </row>
        <row r="357">
          <cell r="C357">
            <v>83</v>
          </cell>
          <cell r="G357" t="str">
            <v>01-ONEKENDALL-2000 (1)</v>
          </cell>
          <cell r="H357" t="str">
            <v>Silver Cinemas Acquisition Co.</v>
          </cell>
          <cell r="I357" t="str">
            <v>Contract</v>
          </cell>
          <cell r="J357" t="str">
            <v>20-01</v>
          </cell>
          <cell r="K357">
            <v>37622</v>
          </cell>
          <cell r="L357">
            <v>44088</v>
          </cell>
          <cell r="M357">
            <v>25800</v>
          </cell>
          <cell r="O357" t="e">
            <v>#VALUE!</v>
          </cell>
          <cell r="Q357">
            <v>42005</v>
          </cell>
          <cell r="R357">
            <v>25800</v>
          </cell>
          <cell r="S357">
            <v>16.976744186046513</v>
          </cell>
          <cell r="T357">
            <v>438000</v>
          </cell>
          <cell r="U357" t="str">
            <v>Cinema</v>
          </cell>
          <cell r="V357">
            <v>16.98</v>
          </cell>
          <cell r="W357">
            <v>19.690000000000001</v>
          </cell>
          <cell r="X357">
            <v>0.86236668359573387</v>
          </cell>
          <cell r="Y357" t="str">
            <v>Reabsorb</v>
          </cell>
          <cell r="Z357" t="str">
            <v>Cinema $17</v>
          </cell>
          <cell r="AA357">
            <v>0</v>
          </cell>
        </row>
        <row r="358">
          <cell r="C358">
            <v>0</v>
          </cell>
        </row>
        <row r="359">
          <cell r="C359">
            <v>84</v>
          </cell>
          <cell r="G359" t="str">
            <v>01-ONEKENDALL-2000 (1)</v>
          </cell>
          <cell r="H359" t="str">
            <v>Silver Cinemas Acquisition Co.</v>
          </cell>
          <cell r="I359" t="str">
            <v>Speculative</v>
          </cell>
          <cell r="J359" t="str">
            <v>20-01</v>
          </cell>
          <cell r="K359">
            <v>44105</v>
          </cell>
          <cell r="L359">
            <v>47756</v>
          </cell>
          <cell r="M359">
            <v>25800</v>
          </cell>
          <cell r="O359" t="str">
            <v> </v>
          </cell>
          <cell r="Q359">
            <v>44105</v>
          </cell>
          <cell r="R359">
            <v>25800</v>
          </cell>
          <cell r="S359">
            <v>16.976744186046513</v>
          </cell>
          <cell r="U359" t="str">
            <v>Cinema</v>
          </cell>
          <cell r="W359" t="str">
            <v>Expires after Report Term</v>
          </cell>
          <cell r="Y359" t="str">
            <v>Market</v>
          </cell>
          <cell r="Z359" t="str">
            <v>Cinema $17</v>
          </cell>
          <cell r="AA359">
            <v>0</v>
          </cell>
        </row>
        <row r="360">
          <cell r="C360">
            <v>0</v>
          </cell>
          <cell r="S360" t="str">
            <v>Rent continues after Report Term</v>
          </cell>
        </row>
        <row r="361">
          <cell r="C361">
            <v>0</v>
          </cell>
        </row>
        <row r="362">
          <cell r="C362">
            <v>85</v>
          </cell>
          <cell r="G362" t="str">
            <v>01-ONEKENDALL-300 (1)</v>
          </cell>
          <cell r="H362" t="str">
            <v>Alex J. Callejas D.M.</v>
          </cell>
          <cell r="I362" t="str">
            <v>Contract</v>
          </cell>
          <cell r="J362" t="str">
            <v>3-STO4</v>
          </cell>
          <cell r="K362">
            <v>31382</v>
          </cell>
          <cell r="L362">
            <v>42338</v>
          </cell>
          <cell r="M362">
            <v>84</v>
          </cell>
          <cell r="O362" t="e">
            <v>#VALUE!</v>
          </cell>
          <cell r="Q362">
            <v>42005</v>
          </cell>
          <cell r="R362">
            <v>84</v>
          </cell>
          <cell r="S362">
            <v>12</v>
          </cell>
          <cell r="T362">
            <v>1008</v>
          </cell>
          <cell r="U362" t="str">
            <v>None</v>
          </cell>
          <cell r="V362">
            <v>12</v>
          </cell>
          <cell r="W362">
            <v>12</v>
          </cell>
          <cell r="X362">
            <v>1</v>
          </cell>
          <cell r="Y362" t="str">
            <v>Market</v>
          </cell>
          <cell r="Z362" t="str">
            <v>Storage</v>
          </cell>
          <cell r="AA362">
            <v>0</v>
          </cell>
        </row>
        <row r="363">
          <cell r="C363">
            <v>0</v>
          </cell>
        </row>
        <row r="364">
          <cell r="C364">
            <v>86</v>
          </cell>
          <cell r="G364" t="str">
            <v>01-ONEKENDALL-300 (1)</v>
          </cell>
          <cell r="H364" t="str">
            <v>Alex J. Callejas, D.M</v>
          </cell>
          <cell r="I364" t="str">
            <v>Contract</v>
          </cell>
          <cell r="J364" t="str">
            <v>3-104</v>
          </cell>
          <cell r="K364">
            <v>31382</v>
          </cell>
          <cell r="L364">
            <v>42338</v>
          </cell>
          <cell r="M364">
            <v>1239</v>
          </cell>
          <cell r="O364" t="e">
            <v>#VALUE!</v>
          </cell>
          <cell r="Q364">
            <v>42005</v>
          </cell>
          <cell r="R364">
            <v>1239</v>
          </cell>
          <cell r="S364">
            <v>24.997578692493946</v>
          </cell>
          <cell r="T364">
            <v>30972</v>
          </cell>
          <cell r="U364" t="str">
            <v>Retail - NNN</v>
          </cell>
          <cell r="V364">
            <v>25.01</v>
          </cell>
          <cell r="W364">
            <v>30</v>
          </cell>
          <cell r="X364">
            <v>0.83366666666666667</v>
          </cell>
          <cell r="Y364" t="str">
            <v>Market</v>
          </cell>
          <cell r="Z364" t="str">
            <v>Tier 2 Retail</v>
          </cell>
          <cell r="AA364">
            <v>0</v>
          </cell>
        </row>
        <row r="365">
          <cell r="C365">
            <v>0</v>
          </cell>
        </row>
        <row r="366">
          <cell r="C366">
            <v>87</v>
          </cell>
          <cell r="G366" t="str">
            <v>01-ONEKENDALL-300 (1)</v>
          </cell>
          <cell r="H366" t="str">
            <v>Bon Me Foods, LLC</v>
          </cell>
          <cell r="I366" t="str">
            <v>Contract</v>
          </cell>
          <cell r="J366" t="str">
            <v>3-105</v>
          </cell>
          <cell r="K366">
            <v>41138</v>
          </cell>
          <cell r="L366">
            <v>44865</v>
          </cell>
          <cell r="M366">
            <v>1253</v>
          </cell>
          <cell r="O366" t="e">
            <v>#VALUE!</v>
          </cell>
          <cell r="Q366">
            <v>42005</v>
          </cell>
          <cell r="R366">
            <v>1253</v>
          </cell>
          <cell r="S366">
            <v>27.495610534716679</v>
          </cell>
          <cell r="T366">
            <v>34452</v>
          </cell>
          <cell r="U366" t="str">
            <v>Retail - NNN</v>
          </cell>
          <cell r="V366">
            <v>30.74</v>
          </cell>
          <cell r="W366">
            <v>36.869999999999997</v>
          </cell>
          <cell r="X366">
            <v>0.83374016815839436</v>
          </cell>
          <cell r="Y366" t="str">
            <v>Market</v>
          </cell>
          <cell r="Z366" t="str">
            <v>Tier 2 Retail</v>
          </cell>
          <cell r="AA366">
            <v>0</v>
          </cell>
        </row>
        <row r="367">
          <cell r="C367">
            <v>0</v>
          </cell>
          <cell r="Q367">
            <v>43040</v>
          </cell>
          <cell r="S367">
            <v>30.751795690343176</v>
          </cell>
        </row>
        <row r="368">
          <cell r="C368">
            <v>0</v>
          </cell>
        </row>
        <row r="369">
          <cell r="C369">
            <v>88</v>
          </cell>
          <cell r="G369" t="str">
            <v>01-ONEKENDALL-300 (1)</v>
          </cell>
          <cell r="H369" t="str">
            <v>Common Area</v>
          </cell>
          <cell r="I369" t="str">
            <v>Speculative</v>
          </cell>
          <cell r="J369" t="str">
            <v>3-STO3</v>
          </cell>
          <cell r="K369">
            <v>40179</v>
          </cell>
          <cell r="L369">
            <v>51135</v>
          </cell>
          <cell r="M369">
            <v>580</v>
          </cell>
          <cell r="O369" t="e">
            <v>#VALUE!</v>
          </cell>
          <cell r="Q369">
            <v>42005</v>
          </cell>
          <cell r="R369">
            <v>580</v>
          </cell>
          <cell r="S369">
            <v>0</v>
          </cell>
          <cell r="T369">
            <v>0</v>
          </cell>
          <cell r="U369" t="str">
            <v>None</v>
          </cell>
          <cell r="W369" t="str">
            <v>Expires after Report Term</v>
          </cell>
          <cell r="Y369" t="str">
            <v>Market</v>
          </cell>
          <cell r="Z369" t="str">
            <v>Storage</v>
          </cell>
          <cell r="AA369">
            <v>0</v>
          </cell>
        </row>
        <row r="370">
          <cell r="C370">
            <v>0</v>
          </cell>
          <cell r="S370" t="str">
            <v>Rent continues after Report Term</v>
          </cell>
        </row>
        <row r="371">
          <cell r="C371">
            <v>0</v>
          </cell>
        </row>
        <row r="372">
          <cell r="C372">
            <v>89</v>
          </cell>
          <cell r="G372" t="str">
            <v>01-ONEKENDALL-300 (1)</v>
          </cell>
          <cell r="H372" t="str">
            <v>Divco</v>
          </cell>
          <cell r="I372" t="str">
            <v>Contract</v>
          </cell>
          <cell r="J372" t="str">
            <v>3-206</v>
          </cell>
          <cell r="K372">
            <v>42005</v>
          </cell>
          <cell r="L372">
            <v>43738</v>
          </cell>
          <cell r="M372">
            <v>4449</v>
          </cell>
          <cell r="O372" t="e">
            <v>#VALUE!</v>
          </cell>
          <cell r="Q372">
            <v>42005</v>
          </cell>
          <cell r="R372">
            <v>4449</v>
          </cell>
          <cell r="S372">
            <v>1.6183412002697236E-2</v>
          </cell>
          <cell r="T372">
            <v>72</v>
          </cell>
          <cell r="U372" t="str">
            <v>None</v>
          </cell>
          <cell r="V372">
            <v>0.01</v>
          </cell>
          <cell r="W372">
            <v>71.98</v>
          </cell>
          <cell r="X372">
            <v>1.3892747985551541E-4</v>
          </cell>
          <cell r="Y372" t="str">
            <v>Reabsorb</v>
          </cell>
          <cell r="Z372" t="str">
            <v>Office - 5 yr - $64 psf</v>
          </cell>
          <cell r="AA372">
            <v>0</v>
          </cell>
        </row>
        <row r="373">
          <cell r="C373">
            <v>0</v>
          </cell>
        </row>
        <row r="374">
          <cell r="C374">
            <v>90</v>
          </cell>
          <cell r="G374" t="str">
            <v>01-ONEKENDALL-300 (1)</v>
          </cell>
          <cell r="H374" t="str">
            <v>Future Media Concepts, Inc.</v>
          </cell>
          <cell r="I374" t="str">
            <v>Contract</v>
          </cell>
          <cell r="J374" t="str">
            <v>3-205</v>
          </cell>
          <cell r="K374">
            <v>39989</v>
          </cell>
          <cell r="L374">
            <v>43738</v>
          </cell>
          <cell r="M374">
            <v>3320</v>
          </cell>
          <cell r="O374" t="e">
            <v>#VALUE!</v>
          </cell>
          <cell r="Q374">
            <v>42005</v>
          </cell>
          <cell r="R374">
            <v>3320</v>
          </cell>
          <cell r="S374">
            <v>33.249397590361447</v>
          </cell>
          <cell r="T374">
            <v>110388</v>
          </cell>
          <cell r="U374" t="str">
            <v>Office CY09/FY10</v>
          </cell>
          <cell r="V374">
            <v>37.25</v>
          </cell>
          <cell r="W374">
            <v>71.98</v>
          </cell>
          <cell r="X374">
            <v>0.51750486246179495</v>
          </cell>
          <cell r="Y374" t="str">
            <v>Reabsorb</v>
          </cell>
          <cell r="Z374" t="str">
            <v>Office - 5 yr - $64 psf</v>
          </cell>
          <cell r="AA374">
            <v>0</v>
          </cell>
        </row>
        <row r="375">
          <cell r="C375">
            <v>0</v>
          </cell>
          <cell r="Q375">
            <v>42278</v>
          </cell>
          <cell r="S375">
            <v>34.250602409638553</v>
          </cell>
        </row>
        <row r="376">
          <cell r="C376">
            <v>0</v>
          </cell>
          <cell r="Q376">
            <v>42644</v>
          </cell>
          <cell r="S376">
            <v>35.248192771084341</v>
          </cell>
        </row>
        <row r="377">
          <cell r="C377">
            <v>0</v>
          </cell>
          <cell r="Q377">
            <v>43009</v>
          </cell>
          <cell r="S377">
            <v>36.249397590361447</v>
          </cell>
        </row>
        <row r="378">
          <cell r="C378">
            <v>0</v>
          </cell>
          <cell r="Q378">
            <v>43374</v>
          </cell>
          <cell r="S378">
            <v>37.250602409638553</v>
          </cell>
        </row>
        <row r="379">
          <cell r="C379">
            <v>0</v>
          </cell>
        </row>
        <row r="380">
          <cell r="C380">
            <v>91</v>
          </cell>
          <cell r="G380" t="str">
            <v>01-ONEKENDALL-300 (1)</v>
          </cell>
          <cell r="H380" t="str">
            <v>Magg, LLC</v>
          </cell>
          <cell r="I380" t="str">
            <v>Contract</v>
          </cell>
          <cell r="J380" t="str">
            <v>3-004</v>
          </cell>
          <cell r="K380">
            <v>40822</v>
          </cell>
          <cell r="L380">
            <v>44681</v>
          </cell>
          <cell r="M380">
            <v>2604</v>
          </cell>
          <cell r="O380" t="e">
            <v>#VALUE!</v>
          </cell>
          <cell r="Q380">
            <v>42005</v>
          </cell>
          <cell r="R380">
            <v>2604</v>
          </cell>
          <cell r="S380">
            <v>7.3594470046082954</v>
          </cell>
          <cell r="T380">
            <v>19164</v>
          </cell>
          <cell r="U380" t="str">
            <v>Magg/Westbridge</v>
          </cell>
          <cell r="V380">
            <v>8.74</v>
          </cell>
          <cell r="W380">
            <v>14.75</v>
          </cell>
          <cell r="X380">
            <v>0.59254237288135592</v>
          </cell>
          <cell r="Y380" t="str">
            <v>Market</v>
          </cell>
          <cell r="Z380" t="str">
            <v>Magg Ground Retail</v>
          </cell>
          <cell r="AA380">
            <v>0</v>
          </cell>
        </row>
        <row r="381">
          <cell r="C381">
            <v>0</v>
          </cell>
          <cell r="Q381">
            <v>42125</v>
          </cell>
          <cell r="S381">
            <v>7.5391705069124422</v>
          </cell>
        </row>
        <row r="382">
          <cell r="C382">
            <v>0</v>
          </cell>
          <cell r="Q382">
            <v>42491</v>
          </cell>
          <cell r="S382">
            <v>7.7327188940092162</v>
          </cell>
        </row>
        <row r="383">
          <cell r="C383">
            <v>0</v>
          </cell>
          <cell r="Q383">
            <v>42856</v>
          </cell>
          <cell r="S383">
            <v>7.9216589861751148</v>
          </cell>
        </row>
        <row r="384">
          <cell r="C384">
            <v>0</v>
          </cell>
          <cell r="Q384">
            <v>43221</v>
          </cell>
          <cell r="S384">
            <v>8.1198156682027651</v>
          </cell>
        </row>
        <row r="385">
          <cell r="C385">
            <v>0</v>
          </cell>
          <cell r="Q385">
            <v>43586</v>
          </cell>
          <cell r="S385">
            <v>8.3179723502304146</v>
          </cell>
        </row>
        <row r="386">
          <cell r="C386">
            <v>0</v>
          </cell>
          <cell r="Q386">
            <v>43952</v>
          </cell>
          <cell r="S386">
            <v>8.5299539170506904</v>
          </cell>
        </row>
        <row r="387">
          <cell r="C387">
            <v>0</v>
          </cell>
          <cell r="Q387">
            <v>44317</v>
          </cell>
          <cell r="S387">
            <v>8.741935483870968</v>
          </cell>
        </row>
        <row r="388">
          <cell r="C388">
            <v>0</v>
          </cell>
        </row>
        <row r="389">
          <cell r="C389">
            <v>92</v>
          </cell>
          <cell r="G389" t="str">
            <v>01-ONEKENDALL-300 (1)</v>
          </cell>
          <cell r="H389" t="str">
            <v>Magg, LLC</v>
          </cell>
          <cell r="I389" t="str">
            <v>Contract</v>
          </cell>
          <cell r="J389" t="str">
            <v>3-102</v>
          </cell>
          <cell r="K389">
            <v>40822</v>
          </cell>
          <cell r="L389">
            <v>44681</v>
          </cell>
          <cell r="M389">
            <v>3608</v>
          </cell>
          <cell r="O389" t="e">
            <v>#VALUE!</v>
          </cell>
          <cell r="Q389">
            <v>42005</v>
          </cell>
          <cell r="R389">
            <v>3608</v>
          </cell>
          <cell r="S389">
            <v>23.341463414634145</v>
          </cell>
          <cell r="T389">
            <v>84216</v>
          </cell>
          <cell r="U389" t="str">
            <v>Magg/Westbridge</v>
          </cell>
          <cell r="V389">
            <v>28.71</v>
          </cell>
          <cell r="W389">
            <v>36.869999999999997</v>
          </cell>
          <cell r="X389">
            <v>0.77868185516680233</v>
          </cell>
          <cell r="Y389" t="str">
            <v>Market</v>
          </cell>
          <cell r="Z389" t="str">
            <v>Tier 2 Retail</v>
          </cell>
          <cell r="AA389">
            <v>0</v>
          </cell>
        </row>
        <row r="390">
          <cell r="C390">
            <v>0</v>
          </cell>
          <cell r="Q390">
            <v>42125</v>
          </cell>
          <cell r="S390">
            <v>24.03991130820399</v>
          </cell>
        </row>
        <row r="391">
          <cell r="C391">
            <v>0</v>
          </cell>
          <cell r="Q391">
            <v>42491</v>
          </cell>
          <cell r="S391">
            <v>24.761640798226164</v>
          </cell>
        </row>
        <row r="392">
          <cell r="C392">
            <v>0</v>
          </cell>
          <cell r="Q392">
            <v>42856</v>
          </cell>
          <cell r="S392">
            <v>25.503325942350333</v>
          </cell>
        </row>
        <row r="393">
          <cell r="C393">
            <v>0</v>
          </cell>
          <cell r="Q393">
            <v>43221</v>
          </cell>
          <cell r="S393">
            <v>26.264966740576497</v>
          </cell>
        </row>
        <row r="394">
          <cell r="C394">
            <v>0</v>
          </cell>
          <cell r="Q394">
            <v>43586</v>
          </cell>
          <cell r="S394">
            <v>27.056541019955652</v>
          </cell>
        </row>
        <row r="395">
          <cell r="C395">
            <v>0</v>
          </cell>
          <cell r="Q395">
            <v>43952</v>
          </cell>
          <cell r="S395">
            <v>27.119733924611975</v>
          </cell>
        </row>
        <row r="396">
          <cell r="C396">
            <v>0</v>
          </cell>
          <cell r="Q396">
            <v>44317</v>
          </cell>
          <cell r="S396">
            <v>28.706208425720622</v>
          </cell>
        </row>
        <row r="397">
          <cell r="C397">
            <v>0</v>
          </cell>
        </row>
        <row r="398">
          <cell r="C398">
            <v>93</v>
          </cell>
          <cell r="G398" t="str">
            <v>01-ONEKENDALL-300 (1)</v>
          </cell>
          <cell r="H398" t="str">
            <v>Massachusetts Institute Of Tec</v>
          </cell>
          <cell r="I398" t="str">
            <v>Contract</v>
          </cell>
          <cell r="J398" t="str">
            <v>3-401</v>
          </cell>
          <cell r="K398">
            <v>41699</v>
          </cell>
          <cell r="L398">
            <v>43890</v>
          </cell>
          <cell r="M398">
            <v>22506</v>
          </cell>
          <cell r="O398" t="e">
            <v>#VALUE!</v>
          </cell>
          <cell r="Q398">
            <v>42005</v>
          </cell>
          <cell r="R398">
            <v>22506</v>
          </cell>
          <cell r="S398">
            <v>50</v>
          </cell>
          <cell r="T398">
            <v>1125300</v>
          </cell>
          <cell r="U398" t="str">
            <v>NNN</v>
          </cell>
          <cell r="V398">
            <v>55</v>
          </cell>
          <cell r="W398">
            <v>71.83</v>
          </cell>
          <cell r="X398">
            <v>0.76569678407350694</v>
          </cell>
          <cell r="Y398" t="str">
            <v>Market</v>
          </cell>
          <cell r="Z398" t="str">
            <v>300 - 4/5 Fl Lab</v>
          </cell>
          <cell r="AA398">
            <v>0</v>
          </cell>
        </row>
        <row r="399">
          <cell r="C399">
            <v>0</v>
          </cell>
          <cell r="Q399">
            <v>42064</v>
          </cell>
          <cell r="S399">
            <v>51.000266595574516</v>
          </cell>
        </row>
        <row r="400">
          <cell r="C400">
            <v>0</v>
          </cell>
          <cell r="Q400">
            <v>42430</v>
          </cell>
          <cell r="S400">
            <v>52</v>
          </cell>
        </row>
        <row r="401">
          <cell r="C401">
            <v>0</v>
          </cell>
          <cell r="Q401">
            <v>42795</v>
          </cell>
          <cell r="S401">
            <v>53.000266595574516</v>
          </cell>
        </row>
        <row r="402">
          <cell r="C402">
            <v>0</v>
          </cell>
          <cell r="Q402">
            <v>43160</v>
          </cell>
          <cell r="S402">
            <v>54</v>
          </cell>
        </row>
        <row r="403">
          <cell r="C403">
            <v>0</v>
          </cell>
          <cell r="Q403">
            <v>43525</v>
          </cell>
          <cell r="S403">
            <v>55.000266595574516</v>
          </cell>
        </row>
        <row r="404">
          <cell r="C404">
            <v>0</v>
          </cell>
        </row>
        <row r="405">
          <cell r="C405">
            <v>94</v>
          </cell>
          <cell r="G405" t="str">
            <v>01-ONEKENDALL-300 (1)</v>
          </cell>
          <cell r="H405" t="str">
            <v>Slawdog, LLC</v>
          </cell>
          <cell r="I405" t="str">
            <v>Contract</v>
          </cell>
          <cell r="J405" t="str">
            <v>3-001</v>
          </cell>
          <cell r="K405">
            <v>41516</v>
          </cell>
          <cell r="L405">
            <v>43343</v>
          </cell>
          <cell r="M405">
            <v>3706</v>
          </cell>
          <cell r="O405" t="e">
            <v>#VALUE!</v>
          </cell>
          <cell r="Q405">
            <v>42005</v>
          </cell>
          <cell r="R405">
            <v>3706</v>
          </cell>
          <cell r="S405">
            <v>24</v>
          </cell>
          <cell r="T405">
            <v>88944</v>
          </cell>
          <cell r="U405" t="str">
            <v>Slawdog 3-001</v>
          </cell>
          <cell r="V405">
            <v>24</v>
          </cell>
          <cell r="W405">
            <v>32.76</v>
          </cell>
          <cell r="X405">
            <v>0.73260073260073266</v>
          </cell>
          <cell r="Y405" t="str">
            <v>Market</v>
          </cell>
          <cell r="Z405" t="str">
            <v>Tier 2 Retail</v>
          </cell>
          <cell r="AA405">
            <v>0</v>
          </cell>
        </row>
        <row r="406">
          <cell r="C406">
            <v>0</v>
          </cell>
        </row>
        <row r="407">
          <cell r="C407">
            <v>95</v>
          </cell>
          <cell r="G407" t="str">
            <v>01-ONEKENDALL-300 (1)</v>
          </cell>
          <cell r="H407" t="str">
            <v>Slawdog, LLC</v>
          </cell>
          <cell r="I407" t="str">
            <v>Contract</v>
          </cell>
          <cell r="J407" t="str">
            <v>3-STO1</v>
          </cell>
          <cell r="K407">
            <v>41516</v>
          </cell>
          <cell r="L407">
            <v>43343</v>
          </cell>
          <cell r="M407">
            <v>93</v>
          </cell>
          <cell r="O407" t="e">
            <v>#VALUE!</v>
          </cell>
          <cell r="Q407">
            <v>42005</v>
          </cell>
          <cell r="R407">
            <v>93</v>
          </cell>
          <cell r="S407">
            <v>12</v>
          </cell>
          <cell r="T407">
            <v>1116</v>
          </cell>
          <cell r="U407" t="str">
            <v>None</v>
          </cell>
          <cell r="V407">
            <v>12</v>
          </cell>
          <cell r="W407">
            <v>13.1</v>
          </cell>
          <cell r="X407">
            <v>0.91603053435114501</v>
          </cell>
          <cell r="Y407" t="str">
            <v>Market</v>
          </cell>
          <cell r="Z407" t="str">
            <v>Storage</v>
          </cell>
          <cell r="AA407">
            <v>0</v>
          </cell>
        </row>
        <row r="408">
          <cell r="C408">
            <v>0</v>
          </cell>
        </row>
        <row r="409">
          <cell r="C409">
            <v>96</v>
          </cell>
          <cell r="G409" t="str">
            <v>01-ONEKENDALL-300 (1)</v>
          </cell>
          <cell r="H409" t="str">
            <v>Tammy Medeiros</v>
          </cell>
          <cell r="I409" t="str">
            <v>Contract</v>
          </cell>
          <cell r="J409" t="str">
            <v>3-103</v>
          </cell>
          <cell r="K409">
            <v>39661</v>
          </cell>
          <cell r="L409">
            <v>42674</v>
          </cell>
          <cell r="M409">
            <v>320</v>
          </cell>
          <cell r="O409" t="e">
            <v>#VALUE!</v>
          </cell>
          <cell r="Q409">
            <v>42005</v>
          </cell>
          <cell r="R409">
            <v>320</v>
          </cell>
          <cell r="S409">
            <v>27</v>
          </cell>
          <cell r="T409">
            <v>8640</v>
          </cell>
          <cell r="U409" t="str">
            <v>Tammy</v>
          </cell>
          <cell r="V409">
            <v>27</v>
          </cell>
          <cell r="W409">
            <v>30</v>
          </cell>
          <cell r="X409">
            <v>0.9</v>
          </cell>
          <cell r="Y409" t="str">
            <v>Vacate</v>
          </cell>
          <cell r="Z409" t="str">
            <v>Tier 2 Retail</v>
          </cell>
          <cell r="AA409">
            <v>0</v>
          </cell>
        </row>
        <row r="410">
          <cell r="C410">
            <v>0</v>
          </cell>
        </row>
        <row r="411">
          <cell r="C411">
            <v>97</v>
          </cell>
          <cell r="G411" t="str">
            <v>01-ONEKENDALL-300 (1)</v>
          </cell>
          <cell r="H411" t="str">
            <v>Toasted Brothers, LLC</v>
          </cell>
          <cell r="I411" t="str">
            <v>Contract</v>
          </cell>
          <cell r="J411" t="str">
            <v>3-101</v>
          </cell>
          <cell r="K411">
            <v>39853</v>
          </cell>
          <cell r="L411">
            <v>43616</v>
          </cell>
          <cell r="M411">
            <v>3977</v>
          </cell>
          <cell r="O411" t="e">
            <v>#VALUE!</v>
          </cell>
          <cell r="Q411">
            <v>42005</v>
          </cell>
          <cell r="R411">
            <v>3977</v>
          </cell>
          <cell r="S411">
            <v>40.251445813427203</v>
          </cell>
          <cell r="T411">
            <v>160080</v>
          </cell>
          <cell r="U411" t="str">
            <v>Toasted Brothers</v>
          </cell>
          <cell r="V411">
            <v>40.25</v>
          </cell>
          <cell r="W411">
            <v>39.369999999999997</v>
          </cell>
          <cell r="X411">
            <v>1.0223520447040895</v>
          </cell>
          <cell r="Y411" t="str">
            <v>Market</v>
          </cell>
          <cell r="Z411" t="str">
            <v>Tier 1 Retail</v>
          </cell>
          <cell r="AA411">
            <v>0</v>
          </cell>
        </row>
        <row r="412">
          <cell r="C412">
            <v>0</v>
          </cell>
        </row>
        <row r="413">
          <cell r="C413">
            <v>98</v>
          </cell>
          <cell r="G413" t="str">
            <v>01-ONEKENDALL-300 (1)</v>
          </cell>
          <cell r="H413" t="str">
            <v>Toasted Brothers, LLC</v>
          </cell>
          <cell r="I413" t="str">
            <v>Contract</v>
          </cell>
          <cell r="J413" t="str">
            <v>3-106</v>
          </cell>
          <cell r="K413">
            <v>39853</v>
          </cell>
          <cell r="L413">
            <v>43616</v>
          </cell>
          <cell r="M413">
            <v>413</v>
          </cell>
          <cell r="O413" t="e">
            <v>#VALUE!</v>
          </cell>
          <cell r="Q413">
            <v>42005</v>
          </cell>
          <cell r="R413">
            <v>413</v>
          </cell>
          <cell r="S413">
            <v>40.242130750605327</v>
          </cell>
          <cell r="T413">
            <v>16620</v>
          </cell>
          <cell r="U413" t="str">
            <v>Retail - NNN</v>
          </cell>
          <cell r="V413">
            <v>40.24</v>
          </cell>
          <cell r="W413">
            <v>13.5</v>
          </cell>
          <cell r="X413">
            <v>2.9807407407407407</v>
          </cell>
          <cell r="Y413" t="str">
            <v>Market</v>
          </cell>
          <cell r="Z413" t="str">
            <v>Storage</v>
          </cell>
          <cell r="AA413">
            <v>0</v>
          </cell>
        </row>
        <row r="414">
          <cell r="C414">
            <v>0</v>
          </cell>
        </row>
        <row r="415">
          <cell r="C415">
            <v>99</v>
          </cell>
          <cell r="G415" t="str">
            <v>01-ONEKENDALL-300 (1)</v>
          </cell>
          <cell r="H415" t="str">
            <v>Turnstyle Kendall, LLC</v>
          </cell>
          <cell r="I415" t="str">
            <v>Contract</v>
          </cell>
          <cell r="J415" t="str">
            <v>3-002</v>
          </cell>
          <cell r="K415">
            <v>41736</v>
          </cell>
          <cell r="L415">
            <v>45412</v>
          </cell>
          <cell r="M415">
            <v>2705</v>
          </cell>
          <cell r="O415" t="e">
            <v>#VALUE!</v>
          </cell>
          <cell r="Q415">
            <v>42005</v>
          </cell>
          <cell r="R415">
            <v>2705</v>
          </cell>
          <cell r="S415">
            <v>19.501663585951942</v>
          </cell>
          <cell r="T415">
            <v>52752</v>
          </cell>
          <cell r="U415" t="str">
            <v>Retail - NNN</v>
          </cell>
          <cell r="V415">
            <v>21.5</v>
          </cell>
          <cell r="W415">
            <v>39.119999999999997</v>
          </cell>
          <cell r="X415">
            <v>0.54959100204498978</v>
          </cell>
          <cell r="Y415" t="str">
            <v>Market</v>
          </cell>
          <cell r="Z415" t="str">
            <v>Tier 2 Retail</v>
          </cell>
          <cell r="AA415">
            <v>0</v>
          </cell>
        </row>
        <row r="416">
          <cell r="C416">
            <v>0</v>
          </cell>
          <cell r="Q416">
            <v>42856</v>
          </cell>
          <cell r="S416">
            <v>20.499815157116451</v>
          </cell>
        </row>
        <row r="417">
          <cell r="C417">
            <v>0</v>
          </cell>
          <cell r="Q417">
            <v>44317</v>
          </cell>
          <cell r="S417">
            <v>21.497966728280961</v>
          </cell>
        </row>
        <row r="418">
          <cell r="C418">
            <v>0</v>
          </cell>
        </row>
        <row r="419">
          <cell r="C419">
            <v>100</v>
          </cell>
          <cell r="G419" t="str">
            <v>01-ONEKENDALL-300 (1)</v>
          </cell>
          <cell r="H419" t="str">
            <v>Vacant</v>
          </cell>
          <cell r="I419" t="str">
            <v>Speculative</v>
          </cell>
          <cell r="J419" t="str">
            <v>3-200</v>
          </cell>
          <cell r="K419">
            <v>43922</v>
          </cell>
          <cell r="L419">
            <v>45747</v>
          </cell>
          <cell r="M419">
            <v>10545</v>
          </cell>
          <cell r="O419" t="str">
            <v> </v>
          </cell>
          <cell r="Q419">
            <v>43922</v>
          </cell>
          <cell r="R419">
            <v>10545</v>
          </cell>
          <cell r="S419">
            <v>74.14395448079658</v>
          </cell>
          <cell r="U419" t="str">
            <v>Office BY</v>
          </cell>
          <cell r="V419">
            <v>81.84</v>
          </cell>
          <cell r="W419">
            <v>85.95</v>
          </cell>
          <cell r="X419">
            <v>0.95218150087260034</v>
          </cell>
          <cell r="Y419" t="str">
            <v>Market</v>
          </cell>
          <cell r="Z419" t="str">
            <v>Office - 5 yr - $64 psf</v>
          </cell>
          <cell r="AA419">
            <v>0</v>
          </cell>
        </row>
        <row r="420">
          <cell r="C420">
            <v>0</v>
          </cell>
          <cell r="Q420">
            <v>44287</v>
          </cell>
          <cell r="S420">
            <v>75.997724039829308</v>
          </cell>
        </row>
        <row r="421">
          <cell r="C421">
            <v>0</v>
          </cell>
          <cell r="Q421">
            <v>44652</v>
          </cell>
          <cell r="S421">
            <v>77.898150782361313</v>
          </cell>
        </row>
        <row r="422">
          <cell r="C422">
            <v>0</v>
          </cell>
          <cell r="Q422">
            <v>45017</v>
          </cell>
          <cell r="S422">
            <v>79.84523470839261</v>
          </cell>
        </row>
        <row r="423">
          <cell r="C423">
            <v>0</v>
          </cell>
          <cell r="Q423">
            <v>45383</v>
          </cell>
          <cell r="S423">
            <v>81.841251778093877</v>
          </cell>
        </row>
        <row r="424">
          <cell r="C424">
            <v>0</v>
          </cell>
        </row>
        <row r="425">
          <cell r="C425">
            <v>101</v>
          </cell>
          <cell r="G425" t="str">
            <v>01-ONEKENDALL-300 (1)</v>
          </cell>
          <cell r="H425" t="str">
            <v>Vacant</v>
          </cell>
          <cell r="I425" t="str">
            <v>Speculative</v>
          </cell>
          <cell r="J425" t="str">
            <v>3-STO2</v>
          </cell>
          <cell r="K425">
            <v>54424</v>
          </cell>
          <cell r="L425">
            <v>65380</v>
          </cell>
          <cell r="M425">
            <v>144</v>
          </cell>
          <cell r="O425" t="str">
            <v> </v>
          </cell>
          <cell r="U425" t="str">
            <v>None</v>
          </cell>
          <cell r="W425" t="str">
            <v>Expires after Report Term</v>
          </cell>
          <cell r="Y425" t="str">
            <v>Market</v>
          </cell>
          <cell r="Z425" t="str">
            <v>Storage</v>
          </cell>
          <cell r="AA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102</v>
          </cell>
          <cell r="G428" t="str">
            <v>01-ONEKENDALL-300 (1)</v>
          </cell>
          <cell r="H428" t="str">
            <v>Visterra, Inc.</v>
          </cell>
          <cell r="I428" t="str">
            <v>Contract</v>
          </cell>
          <cell r="J428" t="str">
            <v>3-202</v>
          </cell>
          <cell r="K428">
            <v>42170</v>
          </cell>
          <cell r="L428">
            <v>42825</v>
          </cell>
          <cell r="M428">
            <v>2729</v>
          </cell>
          <cell r="O428" t="str">
            <v> </v>
          </cell>
          <cell r="Q428">
            <v>42156</v>
          </cell>
          <cell r="R428">
            <v>2729</v>
          </cell>
          <cell r="S428">
            <v>28.801758886038844</v>
          </cell>
          <cell r="U428" t="str">
            <v>NNN</v>
          </cell>
          <cell r="V428">
            <v>55.62</v>
          </cell>
          <cell r="W428">
            <v>65.099999999999994</v>
          </cell>
          <cell r="X428">
            <v>0.85437788018433181</v>
          </cell>
          <cell r="Y428" t="str">
            <v>Reabsorb</v>
          </cell>
          <cell r="Z428" t="str">
            <v>300 - 3rd Fl Lab</v>
          </cell>
          <cell r="AA428">
            <v>0</v>
          </cell>
        </row>
        <row r="429">
          <cell r="C429">
            <v>0</v>
          </cell>
          <cell r="Q429">
            <v>42461</v>
          </cell>
          <cell r="S429">
            <v>55.620373763283254</v>
          </cell>
        </row>
        <row r="430">
          <cell r="C430">
            <v>0</v>
          </cell>
        </row>
        <row r="431">
          <cell r="C431">
            <v>103</v>
          </cell>
          <cell r="G431" t="str">
            <v>01-ONEKENDALL-300 (1)</v>
          </cell>
          <cell r="H431" t="str">
            <v>Visterra, Inc.</v>
          </cell>
          <cell r="I431" t="str">
            <v>Contract</v>
          </cell>
          <cell r="J431" t="str">
            <v>3-301</v>
          </cell>
          <cell r="K431">
            <v>40608</v>
          </cell>
          <cell r="L431">
            <v>42094</v>
          </cell>
          <cell r="M431">
            <v>11750</v>
          </cell>
          <cell r="O431" t="e">
            <v>#VALUE!</v>
          </cell>
          <cell r="Q431">
            <v>42005</v>
          </cell>
          <cell r="R431">
            <v>11750</v>
          </cell>
          <cell r="S431">
            <v>46.000340425531917</v>
          </cell>
          <cell r="T431">
            <v>540504</v>
          </cell>
          <cell r="U431" t="str">
            <v>NNN</v>
          </cell>
          <cell r="V431">
            <v>46</v>
          </cell>
          <cell r="W431">
            <v>62</v>
          </cell>
          <cell r="X431">
            <v>0.74193548387096775</v>
          </cell>
          <cell r="Y431" t="str">
            <v>Option</v>
          </cell>
          <cell r="Z431" t="str">
            <v>300 - 3rd Fl Lab</v>
          </cell>
          <cell r="AA431">
            <v>0</v>
          </cell>
        </row>
        <row r="432">
          <cell r="C432">
            <v>0</v>
          </cell>
        </row>
        <row r="433">
          <cell r="C433">
            <v>104</v>
          </cell>
          <cell r="G433" t="str">
            <v>01-ONEKENDALL-300 (1)</v>
          </cell>
          <cell r="H433" t="str">
            <v>Visterra, Inc.</v>
          </cell>
          <cell r="I433" t="str">
            <v>Contract</v>
          </cell>
          <cell r="J433" t="str">
            <v>3-301</v>
          </cell>
          <cell r="K433">
            <v>42095</v>
          </cell>
          <cell r="L433">
            <v>42825</v>
          </cell>
          <cell r="M433">
            <v>11750</v>
          </cell>
          <cell r="O433" t="str">
            <v> </v>
          </cell>
          <cell r="Q433">
            <v>42095</v>
          </cell>
          <cell r="R433">
            <v>11750</v>
          </cell>
          <cell r="S433">
            <v>54</v>
          </cell>
          <cell r="U433" t="str">
            <v>NNN</v>
          </cell>
          <cell r="V433">
            <v>55.62</v>
          </cell>
          <cell r="W433">
            <v>65.099999999999994</v>
          </cell>
          <cell r="X433">
            <v>0.85437788018433181</v>
          </cell>
          <cell r="Y433" t="str">
            <v>Market</v>
          </cell>
          <cell r="Z433" t="str">
            <v>300 - 3rd Fl Lab</v>
          </cell>
          <cell r="AA433">
            <v>0</v>
          </cell>
        </row>
        <row r="434">
          <cell r="C434">
            <v>0</v>
          </cell>
          <cell r="Q434">
            <v>42461</v>
          </cell>
          <cell r="S434">
            <v>54.216510638297869</v>
          </cell>
        </row>
        <row r="435">
          <cell r="C435">
            <v>0</v>
          </cell>
          <cell r="Q435">
            <v>42491</v>
          </cell>
          <cell r="S435">
            <v>55.619744680851063</v>
          </cell>
        </row>
        <row r="436">
          <cell r="C436">
            <v>0</v>
          </cell>
        </row>
        <row r="437">
          <cell r="C437">
            <v>105</v>
          </cell>
          <cell r="G437" t="str">
            <v>01-ONEKENDALL-3000 (1)</v>
          </cell>
          <cell r="H437" t="str">
            <v>BFC</v>
          </cell>
          <cell r="I437" t="str">
            <v>Contract</v>
          </cell>
          <cell r="J437" t="str">
            <v>30-02</v>
          </cell>
          <cell r="K437">
            <v>41244</v>
          </cell>
          <cell r="L437">
            <v>43069</v>
          </cell>
          <cell r="M437">
            <v>215</v>
          </cell>
          <cell r="O437" t="e">
            <v>#VALUE!</v>
          </cell>
          <cell r="Q437">
            <v>42005</v>
          </cell>
          <cell r="R437">
            <v>215</v>
          </cell>
          <cell r="S437">
            <v>13.004651162790697</v>
          </cell>
          <cell r="T437">
            <v>2796</v>
          </cell>
          <cell r="U437" t="str">
            <v>None</v>
          </cell>
          <cell r="V437">
            <v>13</v>
          </cell>
          <cell r="W437">
            <v>15.75</v>
          </cell>
          <cell r="X437">
            <v>0.82539682539682535</v>
          </cell>
          <cell r="Y437" t="str">
            <v>Market</v>
          </cell>
          <cell r="Z437" t="str">
            <v>Default Profile</v>
          </cell>
          <cell r="AA437">
            <v>0</v>
          </cell>
        </row>
        <row r="438">
          <cell r="C438">
            <v>0</v>
          </cell>
        </row>
        <row r="439">
          <cell r="C439">
            <v>106</v>
          </cell>
          <cell r="G439" t="str">
            <v>01-ONEKENDALL-3000 (1)</v>
          </cell>
          <cell r="H439" t="str">
            <v>BFC</v>
          </cell>
          <cell r="I439" t="str">
            <v>Contract</v>
          </cell>
          <cell r="J439" t="str">
            <v>30-03</v>
          </cell>
          <cell r="K439">
            <v>41244</v>
          </cell>
          <cell r="L439">
            <v>43069</v>
          </cell>
          <cell r="M439">
            <v>300</v>
          </cell>
          <cell r="O439" t="e">
            <v>#VALUE!</v>
          </cell>
          <cell r="Q439">
            <v>42005</v>
          </cell>
          <cell r="R439">
            <v>300</v>
          </cell>
          <cell r="S439">
            <v>21</v>
          </cell>
          <cell r="T439">
            <v>6300</v>
          </cell>
          <cell r="U439" t="str">
            <v>None</v>
          </cell>
          <cell r="V439">
            <v>21</v>
          </cell>
          <cell r="W439">
            <v>15.75</v>
          </cell>
          <cell r="X439">
            <v>1.3333333333333333</v>
          </cell>
          <cell r="Y439" t="str">
            <v>Market</v>
          </cell>
          <cell r="Z439" t="str">
            <v>Default Profile</v>
          </cell>
          <cell r="AA439">
            <v>0</v>
          </cell>
        </row>
        <row r="440">
          <cell r="C440">
            <v>0</v>
          </cell>
        </row>
        <row r="441">
          <cell r="C441">
            <v>107</v>
          </cell>
          <cell r="G441" t="str">
            <v>01-ONEKENDALL-400 (1)</v>
          </cell>
          <cell r="H441" t="str">
            <v>Vacant</v>
          </cell>
          <cell r="I441" t="str">
            <v>Speculative</v>
          </cell>
          <cell r="J441" t="str">
            <v>4-101</v>
          </cell>
          <cell r="K441">
            <v>42736</v>
          </cell>
          <cell r="L441">
            <v>44561</v>
          </cell>
          <cell r="M441">
            <v>2668</v>
          </cell>
          <cell r="O441" t="str">
            <v> </v>
          </cell>
          <cell r="Q441">
            <v>42736</v>
          </cell>
          <cell r="R441">
            <v>2668</v>
          </cell>
          <cell r="S441">
            <v>68.248875562218885</v>
          </cell>
          <cell r="U441" t="str">
            <v>FSG</v>
          </cell>
          <cell r="V441">
            <v>72.25</v>
          </cell>
          <cell r="W441">
            <v>77.56</v>
          </cell>
          <cell r="X441">
            <v>0.93153687467766888</v>
          </cell>
          <cell r="Y441" t="str">
            <v>Market</v>
          </cell>
          <cell r="Z441" t="str">
            <v>400 - Lab 600/700</v>
          </cell>
          <cell r="AA441">
            <v>0</v>
          </cell>
        </row>
        <row r="442">
          <cell r="C442">
            <v>0</v>
          </cell>
          <cell r="Q442">
            <v>43101</v>
          </cell>
          <cell r="S442">
            <v>69.251874062968511</v>
          </cell>
        </row>
        <row r="443">
          <cell r="C443">
            <v>0</v>
          </cell>
          <cell r="Q443">
            <v>43466</v>
          </cell>
          <cell r="S443">
            <v>70.250374812593705</v>
          </cell>
        </row>
        <row r="444">
          <cell r="C444">
            <v>0</v>
          </cell>
          <cell r="Q444">
            <v>43831</v>
          </cell>
          <cell r="S444">
            <v>71.248875562218885</v>
          </cell>
        </row>
        <row r="445">
          <cell r="C445">
            <v>0</v>
          </cell>
          <cell r="Q445">
            <v>44197</v>
          </cell>
          <cell r="S445">
            <v>72.251874062968511</v>
          </cell>
        </row>
        <row r="446">
          <cell r="C446">
            <v>0</v>
          </cell>
        </row>
        <row r="447">
          <cell r="C447">
            <v>108</v>
          </cell>
          <cell r="G447" t="str">
            <v>01-ONEKENDALL-400 (1)</v>
          </cell>
          <cell r="H447" t="str">
            <v>Red Star Ventures, LLC</v>
          </cell>
          <cell r="I447" t="str">
            <v>Contract</v>
          </cell>
          <cell r="J447" t="str">
            <v>4-102</v>
          </cell>
          <cell r="K447">
            <v>40690</v>
          </cell>
          <cell r="L447">
            <v>44681</v>
          </cell>
          <cell r="M447">
            <v>3879</v>
          </cell>
          <cell r="O447" t="e">
            <v>#VALUE!</v>
          </cell>
          <cell r="Q447">
            <v>42005</v>
          </cell>
          <cell r="R447">
            <v>3879</v>
          </cell>
          <cell r="S447">
            <v>41.859242072699146</v>
          </cell>
          <cell r="T447">
            <v>162372</v>
          </cell>
          <cell r="U447" t="str">
            <v>None</v>
          </cell>
          <cell r="V447">
            <v>63</v>
          </cell>
          <cell r="W447">
            <v>79.89</v>
          </cell>
          <cell r="X447">
            <v>0.78858430341719865</v>
          </cell>
          <cell r="Y447" t="str">
            <v>Market</v>
          </cell>
          <cell r="Z447" t="str">
            <v>400 - Lab 600/700</v>
          </cell>
          <cell r="AA447">
            <v>0</v>
          </cell>
        </row>
        <row r="448">
          <cell r="C448">
            <v>0</v>
          </cell>
          <cell r="Q448">
            <v>42036</v>
          </cell>
          <cell r="S448">
            <v>43.167826759474089</v>
          </cell>
        </row>
        <row r="449">
          <cell r="C449">
            <v>0</v>
          </cell>
          <cell r="Q449">
            <v>42401</v>
          </cell>
          <cell r="S449">
            <v>44.473317865429237</v>
          </cell>
        </row>
        <row r="450">
          <cell r="C450">
            <v>0</v>
          </cell>
          <cell r="Q450">
            <v>43132</v>
          </cell>
          <cell r="S450">
            <v>45.78190255220418</v>
          </cell>
        </row>
        <row r="451">
          <cell r="C451">
            <v>0</v>
          </cell>
          <cell r="Q451">
            <v>43497</v>
          </cell>
          <cell r="S451">
            <v>60</v>
          </cell>
        </row>
        <row r="452">
          <cell r="C452">
            <v>0</v>
          </cell>
          <cell r="Q452">
            <v>43586</v>
          </cell>
          <cell r="S452">
            <v>60.999226604795048</v>
          </cell>
        </row>
        <row r="453">
          <cell r="C453">
            <v>0</v>
          </cell>
          <cell r="Q453">
            <v>43952</v>
          </cell>
          <cell r="S453">
            <v>62.001546790409897</v>
          </cell>
        </row>
        <row r="454">
          <cell r="C454">
            <v>0</v>
          </cell>
          <cell r="Q454">
            <v>44317</v>
          </cell>
          <cell r="S454">
            <v>63.000773395204952</v>
          </cell>
        </row>
        <row r="455">
          <cell r="C455">
            <v>0</v>
          </cell>
        </row>
        <row r="456">
          <cell r="C456">
            <v>109</v>
          </cell>
          <cell r="G456" t="str">
            <v>01-ONEKENDALL-400 (1)</v>
          </cell>
          <cell r="H456" t="str">
            <v>Red Star Ventures, LLC</v>
          </cell>
          <cell r="I456" t="str">
            <v>Contract</v>
          </cell>
          <cell r="J456" t="str">
            <v>4-201</v>
          </cell>
          <cell r="K456">
            <v>40690</v>
          </cell>
          <cell r="L456">
            <v>44681</v>
          </cell>
          <cell r="M456">
            <v>5074</v>
          </cell>
          <cell r="O456" t="e">
            <v>#VALUE!</v>
          </cell>
          <cell r="Q456">
            <v>42005</v>
          </cell>
          <cell r="R456">
            <v>5074</v>
          </cell>
          <cell r="S456">
            <v>24.463539613716989</v>
          </cell>
          <cell r="T456">
            <v>124128</v>
          </cell>
          <cell r="U456" t="str">
            <v>FSG - CY11/FY12</v>
          </cell>
          <cell r="V456">
            <v>63</v>
          </cell>
          <cell r="W456">
            <v>79.89</v>
          </cell>
          <cell r="X456">
            <v>0.78858430341719865</v>
          </cell>
          <cell r="Y456" t="str">
            <v>Market</v>
          </cell>
          <cell r="Z456" t="str">
            <v>400 - Lab 600/700</v>
          </cell>
          <cell r="AA456">
            <v>0</v>
          </cell>
        </row>
        <row r="457">
          <cell r="C457">
            <v>0</v>
          </cell>
          <cell r="Q457">
            <v>42036</v>
          </cell>
          <cell r="S457">
            <v>25.227433977138354</v>
          </cell>
        </row>
        <row r="458">
          <cell r="C458">
            <v>0</v>
          </cell>
          <cell r="Q458">
            <v>42401</v>
          </cell>
          <cell r="S458">
            <v>25.993693338588884</v>
          </cell>
        </row>
        <row r="459">
          <cell r="C459">
            <v>0</v>
          </cell>
          <cell r="Q459">
            <v>43132</v>
          </cell>
          <cell r="S459">
            <v>26.757587702010248</v>
          </cell>
        </row>
        <row r="460">
          <cell r="C460">
            <v>0</v>
          </cell>
          <cell r="Q460">
            <v>43497</v>
          </cell>
          <cell r="S460">
            <v>60</v>
          </cell>
        </row>
        <row r="461">
          <cell r="C461">
            <v>0</v>
          </cell>
          <cell r="Q461">
            <v>43586</v>
          </cell>
          <cell r="S461">
            <v>61.000394166338197</v>
          </cell>
        </row>
        <row r="462">
          <cell r="C462">
            <v>0</v>
          </cell>
          <cell r="Q462">
            <v>43952</v>
          </cell>
          <cell r="S462">
            <v>61.998423334647221</v>
          </cell>
        </row>
        <row r="463">
          <cell r="C463">
            <v>0</v>
          </cell>
          <cell r="Q463">
            <v>44317</v>
          </cell>
          <cell r="S463">
            <v>63.001182499014583</v>
          </cell>
        </row>
        <row r="464">
          <cell r="C464">
            <v>0</v>
          </cell>
        </row>
        <row r="465">
          <cell r="C465">
            <v>110</v>
          </cell>
          <cell r="G465" t="str">
            <v>01-ONEKENDALL-400 (1)</v>
          </cell>
          <cell r="H465" t="str">
            <v>Akamai</v>
          </cell>
          <cell r="I465" t="str">
            <v>Contract</v>
          </cell>
          <cell r="J465" t="str">
            <v>4-301</v>
          </cell>
          <cell r="K465">
            <v>41536</v>
          </cell>
          <cell r="L465">
            <v>43830</v>
          </cell>
          <cell r="M465">
            <v>4564</v>
          </cell>
          <cell r="O465" t="e">
            <v>#VALUE!</v>
          </cell>
          <cell r="Q465">
            <v>42005</v>
          </cell>
          <cell r="R465">
            <v>4564</v>
          </cell>
          <cell r="S465">
            <v>50.000876424189308</v>
          </cell>
          <cell r="T465">
            <v>228204</v>
          </cell>
          <cell r="U465" t="str">
            <v>Akamai</v>
          </cell>
          <cell r="V465">
            <v>54</v>
          </cell>
          <cell r="W465">
            <v>73.11</v>
          </cell>
          <cell r="X465">
            <v>0.73861304883052936</v>
          </cell>
          <cell r="Y465" t="str">
            <v>Market</v>
          </cell>
          <cell r="Z465" t="str">
            <v>400 - Lab 600/700</v>
          </cell>
          <cell r="AA465">
            <v>0</v>
          </cell>
        </row>
        <row r="466">
          <cell r="C466">
            <v>0</v>
          </cell>
          <cell r="Q466">
            <v>42370</v>
          </cell>
          <cell r="S466">
            <v>51</v>
          </cell>
        </row>
        <row r="467">
          <cell r="C467">
            <v>0</v>
          </cell>
          <cell r="Q467">
            <v>42736</v>
          </cell>
          <cell r="S467">
            <v>51.999123575810692</v>
          </cell>
        </row>
        <row r="468">
          <cell r="C468">
            <v>0</v>
          </cell>
          <cell r="Q468">
            <v>43101</v>
          </cell>
          <cell r="S468">
            <v>53.000876424189308</v>
          </cell>
        </row>
        <row r="469">
          <cell r="C469">
            <v>0</v>
          </cell>
          <cell r="Q469">
            <v>43466</v>
          </cell>
          <cell r="S469">
            <v>54</v>
          </cell>
        </row>
        <row r="470">
          <cell r="C470">
            <v>0</v>
          </cell>
        </row>
        <row r="471">
          <cell r="C471">
            <v>111</v>
          </cell>
          <cell r="G471" t="str">
            <v>01-ONEKENDALL-400 (1)</v>
          </cell>
          <cell r="H471" t="str">
            <v>Expansion Technologies</v>
          </cell>
          <cell r="I471" t="str">
            <v>Contract</v>
          </cell>
          <cell r="J471" t="str">
            <v>4-401</v>
          </cell>
          <cell r="K471">
            <v>42156</v>
          </cell>
          <cell r="L471">
            <v>43281</v>
          </cell>
          <cell r="M471">
            <v>4782</v>
          </cell>
          <cell r="O471" t="str">
            <v> </v>
          </cell>
          <cell r="Q471">
            <v>42156</v>
          </cell>
          <cell r="R471">
            <v>4782</v>
          </cell>
          <cell r="S471">
            <v>58</v>
          </cell>
          <cell r="U471" t="str">
            <v>NNN</v>
          </cell>
          <cell r="V471">
            <v>61.53</v>
          </cell>
          <cell r="W471">
            <v>70.98</v>
          </cell>
          <cell r="X471">
            <v>0.86686390532544377</v>
          </cell>
          <cell r="Y471" t="str">
            <v>Market</v>
          </cell>
          <cell r="Z471" t="str">
            <v>Bldg 400 - Ste 400</v>
          </cell>
          <cell r="AA471">
            <v>0</v>
          </cell>
        </row>
        <row r="472">
          <cell r="C472">
            <v>0</v>
          </cell>
          <cell r="Q472">
            <v>42552</v>
          </cell>
          <cell r="S472">
            <v>59.739021329987452</v>
          </cell>
        </row>
        <row r="473">
          <cell r="C473">
            <v>0</v>
          </cell>
          <cell r="Q473">
            <v>42917</v>
          </cell>
          <cell r="S473">
            <v>61.533249686323714</v>
          </cell>
        </row>
        <row r="474">
          <cell r="C474">
            <v>0</v>
          </cell>
        </row>
        <row r="475">
          <cell r="C475">
            <v>112</v>
          </cell>
          <cell r="G475" t="str">
            <v>01-ONEKENDALL-500 (1)</v>
          </cell>
          <cell r="H475" t="str">
            <v>Fitness Center</v>
          </cell>
          <cell r="I475" t="str">
            <v>Contract</v>
          </cell>
          <cell r="J475" t="str">
            <v>5</v>
          </cell>
          <cell r="K475">
            <v>41244</v>
          </cell>
          <cell r="L475">
            <v>52200</v>
          </cell>
          <cell r="M475">
            <v>2705</v>
          </cell>
          <cell r="O475" t="e">
            <v>#VALUE!</v>
          </cell>
          <cell r="Q475">
            <v>42005</v>
          </cell>
          <cell r="R475">
            <v>2705</v>
          </cell>
          <cell r="S475">
            <v>0</v>
          </cell>
          <cell r="T475">
            <v>0</v>
          </cell>
          <cell r="U475" t="str">
            <v>None</v>
          </cell>
          <cell r="W475" t="str">
            <v>Expires after Report Term</v>
          </cell>
          <cell r="Y475" t="str">
            <v>Market</v>
          </cell>
          <cell r="Z475" t="str">
            <v>Storage $12</v>
          </cell>
          <cell r="AA475">
            <v>0</v>
          </cell>
        </row>
        <row r="476">
          <cell r="C476">
            <v>0</v>
          </cell>
          <cell r="S476" t="str">
            <v>Rent continues after Report Term</v>
          </cell>
        </row>
        <row r="477">
          <cell r="C477">
            <v>0</v>
          </cell>
        </row>
        <row r="478">
          <cell r="C478">
            <v>113</v>
          </cell>
          <cell r="G478" t="str">
            <v>01-ONEKENDALL-600 (1)</v>
          </cell>
          <cell r="H478" t="str">
            <v>Abcam Limited</v>
          </cell>
          <cell r="I478" t="str">
            <v>Contract</v>
          </cell>
          <cell r="J478" t="str">
            <v>7-S11</v>
          </cell>
          <cell r="K478">
            <v>40940</v>
          </cell>
          <cell r="L478">
            <v>42735</v>
          </cell>
          <cell r="M478">
            <v>771</v>
          </cell>
          <cell r="O478" t="e">
            <v>#VALUE!</v>
          </cell>
          <cell r="Q478">
            <v>42005</v>
          </cell>
          <cell r="R478">
            <v>771</v>
          </cell>
          <cell r="S478">
            <v>4.9961089494163424</v>
          </cell>
          <cell r="T478">
            <v>3852</v>
          </cell>
          <cell r="U478" t="str">
            <v>None</v>
          </cell>
          <cell r="V478">
            <v>5</v>
          </cell>
          <cell r="W478">
            <v>12</v>
          </cell>
          <cell r="X478">
            <v>0.41666666666666669</v>
          </cell>
          <cell r="Y478" t="str">
            <v>Reabsorb</v>
          </cell>
          <cell r="Z478" t="str">
            <v>Storage - $12</v>
          </cell>
          <cell r="AA478">
            <v>0</v>
          </cell>
        </row>
        <row r="479">
          <cell r="C479">
            <v>0</v>
          </cell>
        </row>
        <row r="480">
          <cell r="C480">
            <v>114</v>
          </cell>
          <cell r="G480" t="str">
            <v>01-ONEKENDALL-600 (1)</v>
          </cell>
          <cell r="H480" t="str">
            <v>Abcam Limited</v>
          </cell>
          <cell r="I480" t="str">
            <v>Contract</v>
          </cell>
          <cell r="J480" t="str">
            <v>7-S12</v>
          </cell>
          <cell r="K480">
            <v>40940</v>
          </cell>
          <cell r="L480">
            <v>42735</v>
          </cell>
          <cell r="M480">
            <v>120</v>
          </cell>
          <cell r="O480" t="e">
            <v>#VALUE!</v>
          </cell>
          <cell r="Q480">
            <v>42005</v>
          </cell>
          <cell r="R480">
            <v>120</v>
          </cell>
          <cell r="S480">
            <v>22</v>
          </cell>
          <cell r="T480">
            <v>2640</v>
          </cell>
          <cell r="U480" t="str">
            <v>None</v>
          </cell>
          <cell r="V480">
            <v>22</v>
          </cell>
          <cell r="W480">
            <v>12</v>
          </cell>
          <cell r="X480">
            <v>1.8333333333333333</v>
          </cell>
          <cell r="Y480" t="str">
            <v>Reabsorb</v>
          </cell>
          <cell r="Z480" t="str">
            <v>Storage - $12</v>
          </cell>
          <cell r="AA480">
            <v>0</v>
          </cell>
        </row>
        <row r="481">
          <cell r="C481">
            <v>0</v>
          </cell>
        </row>
        <row r="482">
          <cell r="C482">
            <v>115</v>
          </cell>
          <cell r="G482" t="str">
            <v>01-ONEKENDALL-600 (1)</v>
          </cell>
          <cell r="H482" t="str">
            <v>Abcam Limited</v>
          </cell>
          <cell r="I482" t="str">
            <v>Contract</v>
          </cell>
          <cell r="J482" t="str">
            <v>7-S14</v>
          </cell>
          <cell r="K482">
            <v>40940</v>
          </cell>
          <cell r="L482">
            <v>42735</v>
          </cell>
          <cell r="M482">
            <v>220</v>
          </cell>
          <cell r="O482" t="e">
            <v>#VALUE!</v>
          </cell>
          <cell r="Q482">
            <v>42005</v>
          </cell>
          <cell r="R482">
            <v>220</v>
          </cell>
          <cell r="S482">
            <v>6.5454545454545459</v>
          </cell>
          <cell r="T482">
            <v>1440</v>
          </cell>
          <cell r="U482" t="str">
            <v>None</v>
          </cell>
          <cell r="V482">
            <v>6.55</v>
          </cell>
          <cell r="W482">
            <v>12</v>
          </cell>
          <cell r="X482">
            <v>0.54583333333333328</v>
          </cell>
          <cell r="Y482" t="str">
            <v>Reabsorb</v>
          </cell>
          <cell r="Z482" t="str">
            <v>Storage - $12</v>
          </cell>
          <cell r="AA482">
            <v>0</v>
          </cell>
        </row>
        <row r="483">
          <cell r="C483">
            <v>0</v>
          </cell>
        </row>
        <row r="484">
          <cell r="C484">
            <v>116</v>
          </cell>
          <cell r="G484" t="str">
            <v>01-ONEKENDALL-600 (1)</v>
          </cell>
          <cell r="H484" t="str">
            <v>Akamai Technologies, Inc.</v>
          </cell>
          <cell r="I484" t="str">
            <v>Contract</v>
          </cell>
          <cell r="J484" t="str">
            <v>6-301</v>
          </cell>
          <cell r="K484">
            <v>41536</v>
          </cell>
          <cell r="L484">
            <v>43830</v>
          </cell>
          <cell r="M484">
            <v>47129</v>
          </cell>
          <cell r="O484" t="e">
            <v>#VALUE!</v>
          </cell>
          <cell r="Q484">
            <v>42005</v>
          </cell>
          <cell r="R484">
            <v>47129</v>
          </cell>
          <cell r="S484">
            <v>50.000042436716249</v>
          </cell>
          <cell r="T484">
            <v>2356452</v>
          </cell>
          <cell r="U484" t="str">
            <v>Akamai</v>
          </cell>
          <cell r="V484">
            <v>54</v>
          </cell>
          <cell r="W484">
            <v>73.11</v>
          </cell>
          <cell r="X484">
            <v>0.73861304883052936</v>
          </cell>
          <cell r="Y484" t="str">
            <v>Market</v>
          </cell>
          <cell r="Z484" t="str">
            <v>600/700 Lab</v>
          </cell>
          <cell r="AA484">
            <v>0</v>
          </cell>
        </row>
        <row r="485">
          <cell r="C485">
            <v>0</v>
          </cell>
          <cell r="Q485">
            <v>42370</v>
          </cell>
          <cell r="S485">
            <v>50.999936344925629</v>
          </cell>
        </row>
        <row r="486">
          <cell r="C486">
            <v>0</v>
          </cell>
          <cell r="Q486">
            <v>42736</v>
          </cell>
          <cell r="S486">
            <v>52.000084873432492</v>
          </cell>
        </row>
        <row r="487">
          <cell r="C487">
            <v>0</v>
          </cell>
          <cell r="Q487">
            <v>43101</v>
          </cell>
          <cell r="S487">
            <v>52.999978781641879</v>
          </cell>
        </row>
        <row r="488">
          <cell r="C488">
            <v>0</v>
          </cell>
          <cell r="Q488">
            <v>43466</v>
          </cell>
          <cell r="S488">
            <v>54.000127310148741</v>
          </cell>
        </row>
        <row r="489">
          <cell r="C489">
            <v>0</v>
          </cell>
        </row>
        <row r="490">
          <cell r="C490">
            <v>117</v>
          </cell>
          <cell r="G490" t="str">
            <v>01-ONEKENDALL-600 (1)</v>
          </cell>
          <cell r="H490" t="str">
            <v>Base Building Storage</v>
          </cell>
          <cell r="I490" t="str">
            <v>Contract</v>
          </cell>
          <cell r="J490" t="str">
            <v>7-S02</v>
          </cell>
          <cell r="K490">
            <v>40909</v>
          </cell>
          <cell r="L490">
            <v>42400</v>
          </cell>
          <cell r="M490">
            <v>4620</v>
          </cell>
          <cell r="O490" t="e">
            <v>#VALUE!</v>
          </cell>
          <cell r="Q490">
            <v>42005</v>
          </cell>
          <cell r="R490">
            <v>4620</v>
          </cell>
          <cell r="S490">
            <v>0</v>
          </cell>
          <cell r="T490">
            <v>0</v>
          </cell>
          <cell r="U490" t="str">
            <v>None</v>
          </cell>
          <cell r="V490">
            <v>0</v>
          </cell>
          <cell r="W490">
            <v>12</v>
          </cell>
          <cell r="X490">
            <v>0</v>
          </cell>
          <cell r="Y490" t="str">
            <v>Reabsorb</v>
          </cell>
          <cell r="Z490" t="str">
            <v>Storage - $12</v>
          </cell>
          <cell r="AA490">
            <v>0</v>
          </cell>
        </row>
        <row r="491">
          <cell r="C491">
            <v>0</v>
          </cell>
        </row>
        <row r="492">
          <cell r="C492">
            <v>118</v>
          </cell>
          <cell r="G492" t="str">
            <v>01-ONEKENDALL-600 (1)</v>
          </cell>
          <cell r="H492" t="str">
            <v>Base Building Storage</v>
          </cell>
          <cell r="I492" t="str">
            <v>Contract</v>
          </cell>
          <cell r="J492" t="str">
            <v>7-S05</v>
          </cell>
          <cell r="K492">
            <v>40909</v>
          </cell>
          <cell r="L492">
            <v>42400</v>
          </cell>
          <cell r="M492">
            <v>353</v>
          </cell>
          <cell r="O492" t="e">
            <v>#VALUE!</v>
          </cell>
          <cell r="Q492">
            <v>42005</v>
          </cell>
          <cell r="R492">
            <v>353</v>
          </cell>
          <cell r="S492">
            <v>0</v>
          </cell>
          <cell r="T492">
            <v>0</v>
          </cell>
          <cell r="U492" t="str">
            <v>None</v>
          </cell>
          <cell r="V492">
            <v>0</v>
          </cell>
          <cell r="W492">
            <v>12</v>
          </cell>
          <cell r="X492">
            <v>0</v>
          </cell>
          <cell r="Y492" t="str">
            <v>Reabsorb</v>
          </cell>
          <cell r="Z492" t="str">
            <v>Storage - $12</v>
          </cell>
          <cell r="AA492">
            <v>0</v>
          </cell>
        </row>
        <row r="493">
          <cell r="C493">
            <v>0</v>
          </cell>
        </row>
        <row r="494">
          <cell r="C494">
            <v>119</v>
          </cell>
          <cell r="G494" t="str">
            <v>01-ONEKENDALL-600 (1)</v>
          </cell>
          <cell r="H494" t="str">
            <v>Cambridge Biolabs</v>
          </cell>
          <cell r="I494" t="str">
            <v>Contract</v>
          </cell>
          <cell r="J494" t="str">
            <v>7-S01</v>
          </cell>
          <cell r="K494">
            <v>41609</v>
          </cell>
          <cell r="L494">
            <v>42035</v>
          </cell>
          <cell r="M494">
            <v>220</v>
          </cell>
          <cell r="O494" t="e">
            <v>#VALUE!</v>
          </cell>
          <cell r="Q494">
            <v>42005</v>
          </cell>
          <cell r="R494">
            <v>220</v>
          </cell>
          <cell r="S494">
            <v>15</v>
          </cell>
          <cell r="T494">
            <v>3300</v>
          </cell>
          <cell r="U494" t="str">
            <v>None</v>
          </cell>
          <cell r="V494">
            <v>15</v>
          </cell>
          <cell r="W494">
            <v>12</v>
          </cell>
          <cell r="X494">
            <v>1.25</v>
          </cell>
          <cell r="Y494" t="str">
            <v>Reabsorb</v>
          </cell>
          <cell r="Z494" t="str">
            <v>Storage - $12</v>
          </cell>
          <cell r="AA494">
            <v>0</v>
          </cell>
        </row>
        <row r="495">
          <cell r="C495">
            <v>0</v>
          </cell>
        </row>
        <row r="496">
          <cell r="C496">
            <v>120</v>
          </cell>
          <cell r="G496" t="str">
            <v>01-ONEKENDALL-600 (1)</v>
          </cell>
          <cell r="H496" t="str">
            <v>Genetic Services</v>
          </cell>
          <cell r="I496" t="str">
            <v>Contract</v>
          </cell>
          <cell r="J496" t="str">
            <v>7-S21</v>
          </cell>
          <cell r="K496">
            <v>41548</v>
          </cell>
          <cell r="L496">
            <v>42035</v>
          </cell>
          <cell r="M496">
            <v>300</v>
          </cell>
          <cell r="O496" t="e">
            <v>#VALUE!</v>
          </cell>
          <cell r="Q496">
            <v>42005</v>
          </cell>
          <cell r="R496">
            <v>300</v>
          </cell>
          <cell r="S496">
            <v>12</v>
          </cell>
          <cell r="T496">
            <v>3600</v>
          </cell>
          <cell r="U496" t="str">
            <v>None</v>
          </cell>
          <cell r="V496">
            <v>12</v>
          </cell>
          <cell r="W496">
            <v>12</v>
          </cell>
          <cell r="X496">
            <v>1</v>
          </cell>
          <cell r="Y496" t="str">
            <v>Reabsorb</v>
          </cell>
          <cell r="Z496" t="str">
            <v>Storage - $12</v>
          </cell>
          <cell r="AA496">
            <v>0</v>
          </cell>
        </row>
        <row r="497">
          <cell r="C497">
            <v>0</v>
          </cell>
        </row>
        <row r="498">
          <cell r="C498">
            <v>121</v>
          </cell>
          <cell r="G498" t="str">
            <v>01-ONEKENDALL-600 (1)</v>
          </cell>
          <cell r="H498" t="str">
            <v>GnuBio</v>
          </cell>
          <cell r="I498" t="str">
            <v>Contract</v>
          </cell>
          <cell r="J498" t="str">
            <v>7-S28</v>
          </cell>
          <cell r="K498">
            <v>41365</v>
          </cell>
          <cell r="L498">
            <v>42277</v>
          </cell>
          <cell r="M498">
            <v>317</v>
          </cell>
          <cell r="O498" t="e">
            <v>#VALUE!</v>
          </cell>
          <cell r="Q498">
            <v>42005</v>
          </cell>
          <cell r="R498">
            <v>317</v>
          </cell>
          <cell r="S498">
            <v>12</v>
          </cell>
          <cell r="T498">
            <v>3804</v>
          </cell>
          <cell r="U498" t="str">
            <v>None</v>
          </cell>
          <cell r="V498">
            <v>12</v>
          </cell>
          <cell r="W498">
            <v>12</v>
          </cell>
          <cell r="X498">
            <v>1</v>
          </cell>
          <cell r="Y498" t="str">
            <v>Reabsorb</v>
          </cell>
          <cell r="Z498" t="str">
            <v>Storage - $12</v>
          </cell>
          <cell r="AA498">
            <v>0</v>
          </cell>
        </row>
        <row r="499">
          <cell r="C499">
            <v>0</v>
          </cell>
        </row>
        <row r="500">
          <cell r="C500">
            <v>122</v>
          </cell>
          <cell r="G500" t="str">
            <v>01-ONEKENDALL-600 (1)</v>
          </cell>
          <cell r="H500" t="str">
            <v>IGEM Foundation, Inc.</v>
          </cell>
          <cell r="I500" t="str">
            <v>Contract</v>
          </cell>
          <cell r="J500" t="str">
            <v>6-104</v>
          </cell>
          <cell r="K500">
            <v>40975</v>
          </cell>
          <cell r="L500">
            <v>43190</v>
          </cell>
          <cell r="M500">
            <v>4681</v>
          </cell>
          <cell r="O500" t="e">
            <v>#VALUE!</v>
          </cell>
          <cell r="Q500">
            <v>42005</v>
          </cell>
          <cell r="R500">
            <v>4681</v>
          </cell>
          <cell r="S500">
            <v>43.998290963469344</v>
          </cell>
          <cell r="T500">
            <v>205956</v>
          </cell>
          <cell r="U500" t="str">
            <v>NNN</v>
          </cell>
          <cell r="V500">
            <v>47</v>
          </cell>
          <cell r="W500">
            <v>70.98</v>
          </cell>
          <cell r="X500">
            <v>0.66215835446604676</v>
          </cell>
          <cell r="Y500" t="str">
            <v>Reabsorb</v>
          </cell>
          <cell r="Z500" t="str">
            <v>600/700 Lab</v>
          </cell>
          <cell r="AA500">
            <v>0</v>
          </cell>
        </row>
        <row r="501">
          <cell r="C501">
            <v>0</v>
          </cell>
          <cell r="Q501">
            <v>42095</v>
          </cell>
          <cell r="S501">
            <v>44.998077333903012</v>
          </cell>
        </row>
        <row r="502">
          <cell r="C502">
            <v>0</v>
          </cell>
          <cell r="Q502">
            <v>42461</v>
          </cell>
          <cell r="S502">
            <v>46.000427259132664</v>
          </cell>
        </row>
        <row r="503">
          <cell r="C503">
            <v>0</v>
          </cell>
          <cell r="Q503">
            <v>42826</v>
          </cell>
          <cell r="S503">
            <v>47.000213629566332</v>
          </cell>
        </row>
        <row r="504">
          <cell r="C504">
            <v>0</v>
          </cell>
        </row>
        <row r="505">
          <cell r="C505">
            <v>123</v>
          </cell>
          <cell r="G505" t="str">
            <v>01-ONEKENDALL-600 (1)</v>
          </cell>
          <cell r="H505" t="str">
            <v>Liberty Mutual Insurance Compa</v>
          </cell>
          <cell r="I505" t="str">
            <v>Contract</v>
          </cell>
          <cell r="J505" t="str">
            <v>7-101</v>
          </cell>
          <cell r="K505">
            <v>40042</v>
          </cell>
          <cell r="L505">
            <v>42794</v>
          </cell>
          <cell r="M505">
            <v>2663</v>
          </cell>
          <cell r="O505" t="e">
            <v>#VALUE!</v>
          </cell>
          <cell r="Q505">
            <v>42005</v>
          </cell>
          <cell r="R505">
            <v>2663</v>
          </cell>
          <cell r="S505">
            <v>37.000375516334962</v>
          </cell>
          <cell r="T505">
            <v>98532</v>
          </cell>
          <cell r="U505" t="str">
            <v>Liberty Mutual</v>
          </cell>
          <cell r="V505">
            <v>38</v>
          </cell>
          <cell r="W505">
            <v>68.25</v>
          </cell>
          <cell r="X505">
            <v>0.5567765567765568</v>
          </cell>
          <cell r="Y505" t="str">
            <v>Reabsorb</v>
          </cell>
          <cell r="Z505" t="str">
            <v>600/700 Lab</v>
          </cell>
          <cell r="AA505">
            <v>0</v>
          </cell>
        </row>
        <row r="506">
          <cell r="C506">
            <v>0</v>
          </cell>
          <cell r="Q506">
            <v>42309</v>
          </cell>
          <cell r="S506">
            <v>38.000751032669918</v>
          </cell>
        </row>
        <row r="507">
          <cell r="C507">
            <v>0</v>
          </cell>
        </row>
        <row r="508">
          <cell r="C508">
            <v>124</v>
          </cell>
          <cell r="G508" t="str">
            <v>01-ONEKENDALL-600 (1)</v>
          </cell>
          <cell r="H508" t="str">
            <v>LiquiGlide</v>
          </cell>
          <cell r="I508" t="str">
            <v>Contract</v>
          </cell>
          <cell r="J508" t="str">
            <v>7-S16</v>
          </cell>
          <cell r="K508">
            <v>40909</v>
          </cell>
          <cell r="L508">
            <v>42035</v>
          </cell>
          <cell r="M508">
            <v>220</v>
          </cell>
          <cell r="O508" t="e">
            <v>#VALUE!</v>
          </cell>
          <cell r="Q508">
            <v>42005</v>
          </cell>
          <cell r="R508">
            <v>220</v>
          </cell>
          <cell r="S508">
            <v>12</v>
          </cell>
          <cell r="T508">
            <v>2640</v>
          </cell>
          <cell r="U508" t="str">
            <v>None</v>
          </cell>
          <cell r="V508">
            <v>12</v>
          </cell>
          <cell r="W508">
            <v>12</v>
          </cell>
          <cell r="X508">
            <v>1</v>
          </cell>
          <cell r="Y508" t="str">
            <v>Reabsorb</v>
          </cell>
          <cell r="Z508" t="str">
            <v>Storage - $12</v>
          </cell>
          <cell r="AA508">
            <v>0</v>
          </cell>
        </row>
        <row r="509">
          <cell r="C509">
            <v>0</v>
          </cell>
        </row>
        <row r="510">
          <cell r="C510">
            <v>125</v>
          </cell>
          <cell r="G510" t="str">
            <v>01-ONEKENDALL-600 (1)</v>
          </cell>
          <cell r="H510" t="str">
            <v>Management Office</v>
          </cell>
          <cell r="I510" t="str">
            <v>Contract</v>
          </cell>
          <cell r="J510" t="str">
            <v>6-103</v>
          </cell>
          <cell r="K510">
            <v>42005</v>
          </cell>
          <cell r="L510">
            <v>42400</v>
          </cell>
          <cell r="M510">
            <v>1745</v>
          </cell>
          <cell r="O510" t="e">
            <v>#VALUE!</v>
          </cell>
          <cell r="Q510">
            <v>42005</v>
          </cell>
          <cell r="R510">
            <v>1745</v>
          </cell>
          <cell r="S510">
            <v>0</v>
          </cell>
          <cell r="T510">
            <v>0</v>
          </cell>
          <cell r="U510" t="str">
            <v>None</v>
          </cell>
          <cell r="V510">
            <v>0</v>
          </cell>
          <cell r="W510">
            <v>65</v>
          </cell>
          <cell r="X510">
            <v>0</v>
          </cell>
          <cell r="Y510" t="str">
            <v>Reabsorb</v>
          </cell>
          <cell r="Z510" t="str">
            <v>600/700 Lab</v>
          </cell>
          <cell r="AA510">
            <v>0</v>
          </cell>
        </row>
        <row r="511">
          <cell r="C511">
            <v>0</v>
          </cell>
        </row>
        <row r="512">
          <cell r="C512">
            <v>126</v>
          </cell>
          <cell r="G512" t="str">
            <v>01-ONEKENDALL-600 (1)</v>
          </cell>
          <cell r="H512" t="str">
            <v>Merrimack Pharmaceuticals, Inc</v>
          </cell>
          <cell r="I512" t="str">
            <v>Contract</v>
          </cell>
          <cell r="J512" t="str">
            <v>6-016</v>
          </cell>
          <cell r="K512">
            <v>42370</v>
          </cell>
          <cell r="L512">
            <v>43646</v>
          </cell>
          <cell r="M512">
            <v>700</v>
          </cell>
          <cell r="O512" t="str">
            <v> </v>
          </cell>
          <cell r="Q512">
            <v>42370</v>
          </cell>
          <cell r="R512">
            <v>700</v>
          </cell>
          <cell r="S512">
            <v>12</v>
          </cell>
          <cell r="U512" t="str">
            <v>None</v>
          </cell>
          <cell r="V512">
            <v>12</v>
          </cell>
          <cell r="W512">
            <v>13.5</v>
          </cell>
          <cell r="X512">
            <v>0.88888888888888884</v>
          </cell>
          <cell r="Y512" t="str">
            <v>Reabsorb</v>
          </cell>
          <cell r="Z512" t="str">
            <v>Storage - $12</v>
          </cell>
          <cell r="AA512">
            <v>0</v>
          </cell>
        </row>
        <row r="513">
          <cell r="C513">
            <v>0</v>
          </cell>
        </row>
        <row r="514">
          <cell r="C514">
            <v>127</v>
          </cell>
          <cell r="G514" t="str">
            <v>01-ONEKENDALL-600 (1)</v>
          </cell>
          <cell r="H514" t="str">
            <v>Merrimack Pharmaceuticals, Inc</v>
          </cell>
          <cell r="I514" t="str">
            <v>Contract</v>
          </cell>
          <cell r="J514" t="str">
            <v>6-101</v>
          </cell>
          <cell r="K514">
            <v>41145</v>
          </cell>
          <cell r="L514">
            <v>43646</v>
          </cell>
          <cell r="M514">
            <v>8939</v>
          </cell>
          <cell r="O514" t="e">
            <v>#VALUE!</v>
          </cell>
          <cell r="Q514">
            <v>42005</v>
          </cell>
          <cell r="R514">
            <v>8939</v>
          </cell>
          <cell r="S514">
            <v>46.999888130663386</v>
          </cell>
          <cell r="T514">
            <v>420132</v>
          </cell>
          <cell r="U514" t="str">
            <v>NNN</v>
          </cell>
          <cell r="V514">
            <v>51</v>
          </cell>
          <cell r="W514">
            <v>73.11</v>
          </cell>
          <cell r="X514">
            <v>0.69757899056216666</v>
          </cell>
          <cell r="Y514" t="str">
            <v>Market</v>
          </cell>
          <cell r="Z514" t="str">
            <v>600/700 Lab</v>
          </cell>
          <cell r="AA514">
            <v>0</v>
          </cell>
        </row>
        <row r="515">
          <cell r="C515">
            <v>0</v>
          </cell>
          <cell r="Q515">
            <v>42125</v>
          </cell>
          <cell r="S515">
            <v>48</v>
          </cell>
        </row>
        <row r="516">
          <cell r="C516">
            <v>0</v>
          </cell>
          <cell r="Q516">
            <v>42491</v>
          </cell>
          <cell r="S516">
            <v>49.000111869336614</v>
          </cell>
        </row>
        <row r="517">
          <cell r="C517">
            <v>0</v>
          </cell>
          <cell r="Q517">
            <v>42856</v>
          </cell>
          <cell r="S517">
            <v>50.000223738673228</v>
          </cell>
        </row>
        <row r="518">
          <cell r="C518">
            <v>0</v>
          </cell>
          <cell r="Q518">
            <v>43221</v>
          </cell>
          <cell r="S518">
            <v>51.000335608009841</v>
          </cell>
        </row>
        <row r="519">
          <cell r="C519">
            <v>0</v>
          </cell>
        </row>
        <row r="520">
          <cell r="C520">
            <v>128</v>
          </cell>
          <cell r="G520" t="str">
            <v>01-ONEKENDALL-600 (1)</v>
          </cell>
          <cell r="H520" t="str">
            <v>Merrimack Pharmaceuticals, Inc</v>
          </cell>
          <cell r="I520" t="str">
            <v>Contract</v>
          </cell>
          <cell r="J520" t="str">
            <v>6-102</v>
          </cell>
          <cell r="K520">
            <v>41145</v>
          </cell>
          <cell r="L520">
            <v>43646</v>
          </cell>
          <cell r="M520">
            <v>8686</v>
          </cell>
          <cell r="O520" t="e">
            <v>#VALUE!</v>
          </cell>
          <cell r="Q520">
            <v>42005</v>
          </cell>
          <cell r="R520">
            <v>8686</v>
          </cell>
          <cell r="S520">
            <v>45.999539488832603</v>
          </cell>
          <cell r="T520">
            <v>399552</v>
          </cell>
          <cell r="U520" t="str">
            <v>NNN</v>
          </cell>
          <cell r="V520">
            <v>50</v>
          </cell>
          <cell r="W520">
            <v>73.11</v>
          </cell>
          <cell r="X520">
            <v>0.68390097113937898</v>
          </cell>
          <cell r="Y520" t="str">
            <v>Market</v>
          </cell>
          <cell r="Z520" t="str">
            <v>600/700 Lab</v>
          </cell>
          <cell r="AA520">
            <v>0</v>
          </cell>
        </row>
        <row r="521">
          <cell r="C521">
            <v>0</v>
          </cell>
          <cell r="Q521">
            <v>42125</v>
          </cell>
          <cell r="S521">
            <v>46.999769744416305</v>
          </cell>
        </row>
        <row r="522">
          <cell r="C522">
            <v>0</v>
          </cell>
          <cell r="Q522">
            <v>42491</v>
          </cell>
          <cell r="S522">
            <v>48</v>
          </cell>
        </row>
        <row r="523">
          <cell r="C523">
            <v>0</v>
          </cell>
          <cell r="Q523">
            <v>42856</v>
          </cell>
          <cell r="S523">
            <v>49.000230255583695</v>
          </cell>
        </row>
        <row r="524">
          <cell r="C524">
            <v>0</v>
          </cell>
          <cell r="Q524">
            <v>43221</v>
          </cell>
          <cell r="S524">
            <v>49.999078977665206</v>
          </cell>
        </row>
        <row r="525">
          <cell r="C525">
            <v>0</v>
          </cell>
        </row>
        <row r="526">
          <cell r="C526">
            <v>129</v>
          </cell>
          <cell r="G526" t="str">
            <v>01-ONEKENDALL-600 (1)</v>
          </cell>
          <cell r="H526" t="str">
            <v>Merrimack Pharmaceuticals, Inc</v>
          </cell>
          <cell r="I526" t="str">
            <v>Contract</v>
          </cell>
          <cell r="J526" t="str">
            <v>6-401</v>
          </cell>
          <cell r="K526">
            <v>41145</v>
          </cell>
          <cell r="L526">
            <v>43646</v>
          </cell>
          <cell r="M526">
            <v>30626</v>
          </cell>
          <cell r="O526" t="e">
            <v>#VALUE!</v>
          </cell>
          <cell r="Q526">
            <v>42005</v>
          </cell>
          <cell r="R526">
            <v>30626</v>
          </cell>
          <cell r="S526">
            <v>45.250179585972703</v>
          </cell>
          <cell r="T526">
            <v>1385832</v>
          </cell>
          <cell r="U526" t="str">
            <v>NNN</v>
          </cell>
          <cell r="V526">
            <v>49.25</v>
          </cell>
          <cell r="W526">
            <v>73.11</v>
          </cell>
          <cell r="X526">
            <v>0.67364245657228838</v>
          </cell>
          <cell r="Y526" t="str">
            <v>Market</v>
          </cell>
          <cell r="Z526" t="str">
            <v>600/700 Lab</v>
          </cell>
          <cell r="AA526">
            <v>0</v>
          </cell>
        </row>
        <row r="527">
          <cell r="C527">
            <v>0</v>
          </cell>
          <cell r="Q527">
            <v>42125</v>
          </cell>
          <cell r="S527">
            <v>46.249722458042186</v>
          </cell>
        </row>
        <row r="528">
          <cell r="C528">
            <v>0</v>
          </cell>
          <cell r="Q528">
            <v>42491</v>
          </cell>
          <cell r="S528">
            <v>47.250048977992556</v>
          </cell>
        </row>
        <row r="529">
          <cell r="C529">
            <v>0</v>
          </cell>
          <cell r="Q529">
            <v>42856</v>
          </cell>
          <cell r="S529">
            <v>48.249983674002479</v>
          </cell>
        </row>
        <row r="530">
          <cell r="C530">
            <v>0</v>
          </cell>
          <cell r="Q530">
            <v>43221</v>
          </cell>
          <cell r="S530">
            <v>49.249918370012409</v>
          </cell>
        </row>
        <row r="531">
          <cell r="C531">
            <v>0</v>
          </cell>
        </row>
        <row r="532">
          <cell r="C532">
            <v>130</v>
          </cell>
          <cell r="G532" t="str">
            <v>01-ONEKENDALL-600 (1)</v>
          </cell>
          <cell r="H532" t="str">
            <v>Merrimack Pharmaceuticals, Inc</v>
          </cell>
          <cell r="I532" t="str">
            <v>Contract</v>
          </cell>
          <cell r="J532" t="str">
            <v>6-4M1</v>
          </cell>
          <cell r="K532">
            <v>41145</v>
          </cell>
          <cell r="L532">
            <v>43646</v>
          </cell>
          <cell r="M532">
            <v>3388</v>
          </cell>
          <cell r="O532" t="e">
            <v>#VALUE!</v>
          </cell>
          <cell r="Q532">
            <v>42005</v>
          </cell>
          <cell r="R532">
            <v>3388</v>
          </cell>
          <cell r="S532">
            <v>36</v>
          </cell>
          <cell r="T532">
            <v>121968</v>
          </cell>
          <cell r="U532" t="str">
            <v>NNN</v>
          </cell>
          <cell r="V532">
            <v>40</v>
          </cell>
          <cell r="W532">
            <v>73.11</v>
          </cell>
          <cell r="X532">
            <v>0.54712077691150318</v>
          </cell>
          <cell r="Y532" t="str">
            <v>Market</v>
          </cell>
          <cell r="Z532" t="str">
            <v>600/700 Lab</v>
          </cell>
          <cell r="AA532">
            <v>0</v>
          </cell>
        </row>
        <row r="533">
          <cell r="C533">
            <v>0</v>
          </cell>
          <cell r="Q533">
            <v>42125</v>
          </cell>
          <cell r="S533">
            <v>36.998819362455727</v>
          </cell>
        </row>
        <row r="534">
          <cell r="C534">
            <v>0</v>
          </cell>
          <cell r="Q534">
            <v>42491</v>
          </cell>
          <cell r="S534">
            <v>38.001180637544273</v>
          </cell>
        </row>
        <row r="535">
          <cell r="C535">
            <v>0</v>
          </cell>
          <cell r="Q535">
            <v>42856</v>
          </cell>
          <cell r="S535">
            <v>39</v>
          </cell>
        </row>
        <row r="536">
          <cell r="C536">
            <v>0</v>
          </cell>
          <cell r="Q536">
            <v>43221</v>
          </cell>
          <cell r="S536">
            <v>39.998819362455727</v>
          </cell>
        </row>
        <row r="537">
          <cell r="C537">
            <v>0</v>
          </cell>
        </row>
        <row r="538">
          <cell r="C538">
            <v>131</v>
          </cell>
          <cell r="G538" t="str">
            <v>01-ONEKENDALL-600 (1)</v>
          </cell>
          <cell r="H538" t="str">
            <v>Merrimack Pharmaceuticals, Inc</v>
          </cell>
          <cell r="I538" t="str">
            <v>Contract</v>
          </cell>
          <cell r="J538" t="str">
            <v>6-501</v>
          </cell>
          <cell r="K538">
            <v>41145</v>
          </cell>
          <cell r="L538">
            <v>43646</v>
          </cell>
          <cell r="M538">
            <v>10375</v>
          </cell>
          <cell r="O538" t="e">
            <v>#VALUE!</v>
          </cell>
          <cell r="Q538">
            <v>42005</v>
          </cell>
          <cell r="R538">
            <v>10375</v>
          </cell>
          <cell r="S538">
            <v>44.999710843373492</v>
          </cell>
          <cell r="T538">
            <v>466872</v>
          </cell>
          <cell r="U538" t="str">
            <v>NNN</v>
          </cell>
          <cell r="V538">
            <v>49</v>
          </cell>
          <cell r="W538">
            <v>73.11</v>
          </cell>
          <cell r="X538">
            <v>0.67022295171659141</v>
          </cell>
          <cell r="Y538" t="str">
            <v>Market</v>
          </cell>
          <cell r="Z538" t="str">
            <v>600/700 Lab</v>
          </cell>
          <cell r="AA538">
            <v>0</v>
          </cell>
        </row>
        <row r="539">
          <cell r="C539">
            <v>0</v>
          </cell>
          <cell r="Q539">
            <v>42125</v>
          </cell>
          <cell r="S539">
            <v>46.000192771084336</v>
          </cell>
        </row>
        <row r="540">
          <cell r="C540">
            <v>0</v>
          </cell>
          <cell r="Q540">
            <v>42491</v>
          </cell>
          <cell r="S540">
            <v>46.999518072289156</v>
          </cell>
        </row>
        <row r="541">
          <cell r="C541">
            <v>0</v>
          </cell>
          <cell r="Q541">
            <v>42856</v>
          </cell>
          <cell r="S541">
            <v>48</v>
          </cell>
        </row>
        <row r="542">
          <cell r="C542">
            <v>0</v>
          </cell>
          <cell r="Q542">
            <v>43221</v>
          </cell>
          <cell r="S542">
            <v>49.000481927710844</v>
          </cell>
        </row>
        <row r="543">
          <cell r="C543">
            <v>0</v>
          </cell>
        </row>
        <row r="544">
          <cell r="C544">
            <v>132</v>
          </cell>
          <cell r="G544" t="str">
            <v>01-ONEKENDALL-600 (1)</v>
          </cell>
          <cell r="H544" t="str">
            <v>Merrimack Pharmaceuticals, Inc</v>
          </cell>
          <cell r="I544" t="str">
            <v>Contract</v>
          </cell>
          <cell r="J544" t="str">
            <v>6-502</v>
          </cell>
          <cell r="K544">
            <v>41145</v>
          </cell>
          <cell r="L544">
            <v>43646</v>
          </cell>
          <cell r="M544">
            <v>3617</v>
          </cell>
          <cell r="O544" t="e">
            <v>#VALUE!</v>
          </cell>
          <cell r="Q544">
            <v>42005</v>
          </cell>
          <cell r="R544">
            <v>3617</v>
          </cell>
          <cell r="S544">
            <v>47.001382361072714</v>
          </cell>
          <cell r="T544">
            <v>170004</v>
          </cell>
          <cell r="U544" t="str">
            <v>NNN</v>
          </cell>
          <cell r="V544">
            <v>50</v>
          </cell>
          <cell r="W544">
            <v>73.11</v>
          </cell>
          <cell r="X544">
            <v>0.68390097113937898</v>
          </cell>
          <cell r="Y544" t="str">
            <v>Market</v>
          </cell>
          <cell r="Z544" t="str">
            <v>600/700 Lab</v>
          </cell>
          <cell r="AA544">
            <v>0</v>
          </cell>
        </row>
        <row r="545">
          <cell r="C545">
            <v>0</v>
          </cell>
          <cell r="Q545">
            <v>42491</v>
          </cell>
          <cell r="S545">
            <v>48</v>
          </cell>
        </row>
        <row r="546">
          <cell r="C546">
            <v>0</v>
          </cell>
          <cell r="Q546">
            <v>42856</v>
          </cell>
          <cell r="S546">
            <v>48.998617638927286</v>
          </cell>
        </row>
        <row r="547">
          <cell r="C547">
            <v>0</v>
          </cell>
          <cell r="Q547">
            <v>43221</v>
          </cell>
          <cell r="S547">
            <v>50.000552944429081</v>
          </cell>
        </row>
        <row r="548">
          <cell r="C548">
            <v>0</v>
          </cell>
        </row>
        <row r="549">
          <cell r="C549">
            <v>133</v>
          </cell>
          <cell r="G549" t="str">
            <v>01-ONEKENDALL-600 (1)</v>
          </cell>
          <cell r="H549" t="str">
            <v>Merrimack Pharmaceuticals, Inc</v>
          </cell>
          <cell r="I549" t="str">
            <v>Speculative</v>
          </cell>
          <cell r="J549" t="str">
            <v>6-503/7-5</v>
          </cell>
          <cell r="K549">
            <v>42370</v>
          </cell>
          <cell r="L549">
            <v>43646</v>
          </cell>
          <cell r="M549">
            <v>31620</v>
          </cell>
          <cell r="O549" t="str">
            <v> </v>
          </cell>
          <cell r="Q549">
            <v>42370</v>
          </cell>
          <cell r="R549">
            <v>31620</v>
          </cell>
          <cell r="S549">
            <v>0</v>
          </cell>
          <cell r="U549" t="str">
            <v>NNN</v>
          </cell>
          <cell r="V549">
            <v>59.5</v>
          </cell>
          <cell r="W549">
            <v>73.11</v>
          </cell>
          <cell r="X549">
            <v>0.81384215565586104</v>
          </cell>
          <cell r="Y549" t="str">
            <v>Market</v>
          </cell>
          <cell r="Z549" t="str">
            <v>600/700 Lab</v>
          </cell>
          <cell r="AA549">
            <v>0</v>
          </cell>
        </row>
        <row r="550">
          <cell r="C550">
            <v>0</v>
          </cell>
          <cell r="Q550">
            <v>42461</v>
          </cell>
          <cell r="S550">
            <v>56.500189753320683</v>
          </cell>
        </row>
        <row r="551">
          <cell r="C551">
            <v>0</v>
          </cell>
          <cell r="Q551">
            <v>42826</v>
          </cell>
          <cell r="S551">
            <v>57.499810246679317</v>
          </cell>
        </row>
        <row r="552">
          <cell r="C552">
            <v>0</v>
          </cell>
          <cell r="Q552">
            <v>43191</v>
          </cell>
          <cell r="S552">
            <v>58.499810246679317</v>
          </cell>
        </row>
        <row r="553">
          <cell r="C553">
            <v>0</v>
          </cell>
          <cell r="Q553">
            <v>43556</v>
          </cell>
          <cell r="S553">
            <v>59.499810246679317</v>
          </cell>
        </row>
        <row r="554">
          <cell r="C554">
            <v>0</v>
          </cell>
        </row>
        <row r="555">
          <cell r="C555">
            <v>134</v>
          </cell>
          <cell r="G555" t="str">
            <v>01-ONEKENDALL-600 (1)</v>
          </cell>
          <cell r="H555" t="str">
            <v>Merrimack Pharmaceuticals, Inc</v>
          </cell>
          <cell r="I555" t="str">
            <v>Contract</v>
          </cell>
          <cell r="J555" t="str">
            <v>7-102</v>
          </cell>
          <cell r="K555">
            <v>42156</v>
          </cell>
          <cell r="L555">
            <v>43646</v>
          </cell>
          <cell r="M555">
            <v>7145</v>
          </cell>
          <cell r="O555" t="str">
            <v> </v>
          </cell>
          <cell r="Q555">
            <v>42156</v>
          </cell>
          <cell r="R555">
            <v>7145</v>
          </cell>
          <cell r="S555">
            <v>52.999860041987404</v>
          </cell>
          <cell r="U555" t="str">
            <v>NNN</v>
          </cell>
          <cell r="V555">
            <v>56</v>
          </cell>
          <cell r="W555">
            <v>73.11</v>
          </cell>
          <cell r="X555">
            <v>0.7659690876761045</v>
          </cell>
          <cell r="Y555" t="str">
            <v>Market</v>
          </cell>
          <cell r="Z555" t="str">
            <v>600/700 Lab</v>
          </cell>
          <cell r="AA555">
            <v>0</v>
          </cell>
        </row>
        <row r="556">
          <cell r="C556">
            <v>0</v>
          </cell>
          <cell r="Q556">
            <v>42522</v>
          </cell>
          <cell r="S556">
            <v>54.000839748075578</v>
          </cell>
        </row>
        <row r="557">
          <cell r="C557">
            <v>0</v>
          </cell>
          <cell r="Q557">
            <v>42887</v>
          </cell>
          <cell r="S557">
            <v>55.000139958012596</v>
          </cell>
        </row>
        <row r="558">
          <cell r="C558">
            <v>0</v>
          </cell>
          <cell r="Q558">
            <v>43252</v>
          </cell>
          <cell r="S558">
            <v>55.999440167949615</v>
          </cell>
        </row>
        <row r="559">
          <cell r="C559">
            <v>0</v>
          </cell>
        </row>
        <row r="560">
          <cell r="C560">
            <v>135</v>
          </cell>
          <cell r="G560" t="str">
            <v>01-ONEKENDALL-600 (1)</v>
          </cell>
          <cell r="H560" t="str">
            <v>Merrimack Pharmaceuticals, Inc</v>
          </cell>
          <cell r="I560" t="str">
            <v>Contract</v>
          </cell>
          <cell r="J560" t="str">
            <v>7-103</v>
          </cell>
          <cell r="K560">
            <v>41145</v>
          </cell>
          <cell r="L560">
            <v>43646</v>
          </cell>
          <cell r="M560">
            <v>491</v>
          </cell>
          <cell r="O560" t="e">
            <v>#VALUE!</v>
          </cell>
          <cell r="Q560">
            <v>42005</v>
          </cell>
          <cell r="R560">
            <v>491</v>
          </cell>
          <cell r="S560">
            <v>44.993890020366599</v>
          </cell>
          <cell r="T560">
            <v>22092</v>
          </cell>
          <cell r="U560" t="str">
            <v>NNN</v>
          </cell>
          <cell r="V560">
            <v>49</v>
          </cell>
          <cell r="W560">
            <v>73.11</v>
          </cell>
          <cell r="X560">
            <v>0.67022295171659141</v>
          </cell>
          <cell r="Y560" t="str">
            <v>Market</v>
          </cell>
          <cell r="Z560" t="str">
            <v>600/700 Lab</v>
          </cell>
          <cell r="AA560">
            <v>0</v>
          </cell>
        </row>
        <row r="561">
          <cell r="C561">
            <v>0</v>
          </cell>
          <cell r="Q561">
            <v>42125</v>
          </cell>
          <cell r="S561">
            <v>45.995926680244402</v>
          </cell>
        </row>
        <row r="562">
          <cell r="C562">
            <v>0</v>
          </cell>
          <cell r="Q562">
            <v>42491</v>
          </cell>
          <cell r="S562">
            <v>46.997963340122197</v>
          </cell>
        </row>
        <row r="563">
          <cell r="C563">
            <v>0</v>
          </cell>
          <cell r="Q563">
            <v>42856</v>
          </cell>
          <cell r="S563">
            <v>48</v>
          </cell>
        </row>
        <row r="564">
          <cell r="C564">
            <v>0</v>
          </cell>
          <cell r="Q564">
            <v>43221</v>
          </cell>
          <cell r="S564">
            <v>49.002036659877803</v>
          </cell>
        </row>
        <row r="565">
          <cell r="C565">
            <v>0</v>
          </cell>
        </row>
        <row r="566">
          <cell r="C566">
            <v>136</v>
          </cell>
          <cell r="G566" t="str">
            <v>01-ONEKENDALL-600 (1)</v>
          </cell>
          <cell r="H566" t="str">
            <v>Merrimack Pharmaceuticals, Inc</v>
          </cell>
          <cell r="I566" t="str">
            <v>Contract</v>
          </cell>
          <cell r="J566" t="str">
            <v>7-105</v>
          </cell>
          <cell r="K566">
            <v>42370</v>
          </cell>
          <cell r="L566">
            <v>43646</v>
          </cell>
          <cell r="M566">
            <v>5687</v>
          </cell>
          <cell r="O566" t="str">
            <v> </v>
          </cell>
          <cell r="Q566">
            <v>42370</v>
          </cell>
          <cell r="R566">
            <v>5687</v>
          </cell>
          <cell r="S566">
            <v>42.001055037805521</v>
          </cell>
          <cell r="U566" t="str">
            <v>NNN</v>
          </cell>
          <cell r="V566">
            <v>45</v>
          </cell>
          <cell r="W566">
            <v>73.11</v>
          </cell>
          <cell r="X566">
            <v>0.61551087402544113</v>
          </cell>
          <cell r="Y566" t="str">
            <v>Market</v>
          </cell>
          <cell r="Z566" t="str">
            <v>600/700 Lab</v>
          </cell>
          <cell r="AA566">
            <v>0</v>
          </cell>
        </row>
        <row r="567">
          <cell r="C567">
            <v>0</v>
          </cell>
          <cell r="Q567">
            <v>42736</v>
          </cell>
          <cell r="S567">
            <v>42.999120801828731</v>
          </cell>
        </row>
        <row r="568">
          <cell r="C568">
            <v>0</v>
          </cell>
          <cell r="Q568">
            <v>43101</v>
          </cell>
          <cell r="S568">
            <v>43.999296641462983</v>
          </cell>
        </row>
        <row r="569">
          <cell r="C569">
            <v>0</v>
          </cell>
          <cell r="Q569">
            <v>43466</v>
          </cell>
          <cell r="S569">
            <v>44.999472481097243</v>
          </cell>
        </row>
        <row r="570">
          <cell r="C570">
            <v>0</v>
          </cell>
        </row>
        <row r="571">
          <cell r="C571">
            <v>137</v>
          </cell>
          <cell r="G571" t="str">
            <v>01-ONEKENDALL-600 (1)</v>
          </cell>
          <cell r="H571" t="str">
            <v>Merrimack Pharmaceuticals, Inc</v>
          </cell>
          <cell r="I571" t="str">
            <v>Contract</v>
          </cell>
          <cell r="J571" t="str">
            <v>7-201</v>
          </cell>
          <cell r="K571">
            <v>41145</v>
          </cell>
          <cell r="L571">
            <v>43646</v>
          </cell>
          <cell r="M571">
            <v>31747</v>
          </cell>
          <cell r="O571" t="e">
            <v>#VALUE!</v>
          </cell>
          <cell r="Q571">
            <v>42005</v>
          </cell>
          <cell r="R571">
            <v>31747</v>
          </cell>
          <cell r="S571">
            <v>40.919897943112737</v>
          </cell>
          <cell r="T571">
            <v>1299084</v>
          </cell>
          <cell r="U571" t="str">
            <v>NNN</v>
          </cell>
          <cell r="V571">
            <v>48</v>
          </cell>
          <cell r="W571">
            <v>73.11</v>
          </cell>
          <cell r="X571">
            <v>0.65654493229380384</v>
          </cell>
          <cell r="Y571" t="str">
            <v>Market</v>
          </cell>
          <cell r="Z571" t="str">
            <v>600/700 Lab</v>
          </cell>
          <cell r="AA571">
            <v>0</v>
          </cell>
        </row>
        <row r="572">
          <cell r="C572">
            <v>0</v>
          </cell>
          <cell r="Q572">
            <v>42125</v>
          </cell>
          <cell r="S572">
            <v>44.999905502882164</v>
          </cell>
        </row>
        <row r="573">
          <cell r="C573">
            <v>0</v>
          </cell>
          <cell r="Q573">
            <v>42491</v>
          </cell>
          <cell r="S573">
            <v>46.000062998078562</v>
          </cell>
        </row>
        <row r="574">
          <cell r="C574">
            <v>0</v>
          </cell>
          <cell r="Q574">
            <v>42856</v>
          </cell>
          <cell r="S574">
            <v>46.999842504803603</v>
          </cell>
        </row>
        <row r="575">
          <cell r="C575">
            <v>0</v>
          </cell>
          <cell r="Q575">
            <v>43221</v>
          </cell>
          <cell r="S575">
            <v>48</v>
          </cell>
        </row>
        <row r="576">
          <cell r="C576">
            <v>0</v>
          </cell>
        </row>
        <row r="577">
          <cell r="C577">
            <v>138</v>
          </cell>
          <cell r="G577" t="str">
            <v>01-ONEKENDALL-600 (1)</v>
          </cell>
          <cell r="H577" t="str">
            <v>Merrimack Pharmaceuticals, Inc</v>
          </cell>
          <cell r="I577" t="str">
            <v>Contract</v>
          </cell>
          <cell r="J577" t="str">
            <v>7-401</v>
          </cell>
          <cell r="K577">
            <v>41145</v>
          </cell>
          <cell r="L577">
            <v>43646</v>
          </cell>
          <cell r="M577">
            <v>4773</v>
          </cell>
          <cell r="O577" t="e">
            <v>#VALUE!</v>
          </cell>
          <cell r="Q577">
            <v>42005</v>
          </cell>
          <cell r="R577">
            <v>4773</v>
          </cell>
          <cell r="S577">
            <v>45.000628535512256</v>
          </cell>
          <cell r="T577">
            <v>214788</v>
          </cell>
          <cell r="U577" t="str">
            <v>NNN</v>
          </cell>
          <cell r="V577">
            <v>49</v>
          </cell>
          <cell r="W577">
            <v>73.11</v>
          </cell>
          <cell r="X577">
            <v>0.67022295171659141</v>
          </cell>
          <cell r="Y577" t="str">
            <v>Market</v>
          </cell>
          <cell r="Z577" t="str">
            <v>600/700 Lab</v>
          </cell>
          <cell r="AA577">
            <v>0</v>
          </cell>
        </row>
        <row r="578">
          <cell r="C578">
            <v>0</v>
          </cell>
          <cell r="Q578">
            <v>42125</v>
          </cell>
          <cell r="S578">
            <v>46.001257071024511</v>
          </cell>
        </row>
        <row r="579">
          <cell r="C579">
            <v>0</v>
          </cell>
          <cell r="Q579">
            <v>42491</v>
          </cell>
          <cell r="S579">
            <v>46.999371464487744</v>
          </cell>
        </row>
        <row r="580">
          <cell r="C580">
            <v>0</v>
          </cell>
          <cell r="Q580">
            <v>42856</v>
          </cell>
          <cell r="S580">
            <v>48</v>
          </cell>
        </row>
        <row r="581">
          <cell r="C581">
            <v>0</v>
          </cell>
          <cell r="Q581">
            <v>43221</v>
          </cell>
          <cell r="S581">
            <v>49.000628535512256</v>
          </cell>
        </row>
        <row r="582">
          <cell r="C582">
            <v>0</v>
          </cell>
        </row>
        <row r="583">
          <cell r="C583">
            <v>139</v>
          </cell>
          <cell r="G583" t="str">
            <v>01-ONEKENDALL-600 (1)</v>
          </cell>
          <cell r="H583" t="str">
            <v>Merrimack Pharmaceuticals, Inc</v>
          </cell>
          <cell r="I583" t="str">
            <v>Contract</v>
          </cell>
          <cell r="J583" t="str">
            <v>7-402</v>
          </cell>
          <cell r="K583">
            <v>41145</v>
          </cell>
          <cell r="L583">
            <v>43646</v>
          </cell>
          <cell r="M583">
            <v>8763</v>
          </cell>
          <cell r="O583" t="e">
            <v>#VALUE!</v>
          </cell>
          <cell r="Q583">
            <v>42005</v>
          </cell>
          <cell r="R583">
            <v>8763</v>
          </cell>
          <cell r="S583">
            <v>44.999657651489215</v>
          </cell>
          <cell r="T583">
            <v>394332</v>
          </cell>
          <cell r="U583" t="str">
            <v>NNN</v>
          </cell>
          <cell r="V583">
            <v>49</v>
          </cell>
          <cell r="W583">
            <v>73.11</v>
          </cell>
          <cell r="X583">
            <v>0.67022295171659141</v>
          </cell>
          <cell r="Y583" t="str">
            <v>Market</v>
          </cell>
          <cell r="Z583" t="str">
            <v>600/700 Lab</v>
          </cell>
          <cell r="AA583">
            <v>0</v>
          </cell>
        </row>
        <row r="584">
          <cell r="C584">
            <v>0</v>
          </cell>
          <cell r="Q584">
            <v>42125</v>
          </cell>
          <cell r="S584">
            <v>46.000684697021569</v>
          </cell>
        </row>
        <row r="585">
          <cell r="C585">
            <v>0</v>
          </cell>
          <cell r="Q585">
            <v>42491</v>
          </cell>
          <cell r="S585">
            <v>47.000342348510785</v>
          </cell>
        </row>
        <row r="586">
          <cell r="C586">
            <v>0</v>
          </cell>
          <cell r="Q586">
            <v>42856</v>
          </cell>
          <cell r="S586">
            <v>48</v>
          </cell>
        </row>
        <row r="587">
          <cell r="C587">
            <v>0</v>
          </cell>
          <cell r="Q587">
            <v>43221</v>
          </cell>
          <cell r="S587">
            <v>48.999657651489215</v>
          </cell>
        </row>
        <row r="588">
          <cell r="C588">
            <v>0</v>
          </cell>
        </row>
        <row r="589">
          <cell r="C589">
            <v>140</v>
          </cell>
          <cell r="G589" t="str">
            <v>01-ONEKENDALL-600 (1)</v>
          </cell>
          <cell r="H589" t="str">
            <v>Merrimack Pharmaceuticals, Inc</v>
          </cell>
          <cell r="I589" t="str">
            <v>Contract</v>
          </cell>
          <cell r="J589" t="str">
            <v>7-M01</v>
          </cell>
          <cell r="K589">
            <v>41145</v>
          </cell>
          <cell r="L589">
            <v>43646</v>
          </cell>
          <cell r="M589">
            <v>7245</v>
          </cell>
          <cell r="O589" t="e">
            <v>#VALUE!</v>
          </cell>
          <cell r="Q589">
            <v>42005</v>
          </cell>
          <cell r="R589">
            <v>7245</v>
          </cell>
          <cell r="S589">
            <v>22.499378881987578</v>
          </cell>
          <cell r="T589">
            <v>163008</v>
          </cell>
          <cell r="U589" t="str">
            <v>NNN</v>
          </cell>
          <cell r="V589">
            <v>24.5</v>
          </cell>
          <cell r="W589">
            <v>73.11</v>
          </cell>
          <cell r="X589">
            <v>0.3351114758582957</v>
          </cell>
          <cell r="Y589" t="str">
            <v>Market</v>
          </cell>
          <cell r="Z589" t="str">
            <v>600/700 Lab</v>
          </cell>
          <cell r="AA589">
            <v>0</v>
          </cell>
        </row>
        <row r="590">
          <cell r="C590">
            <v>0</v>
          </cell>
          <cell r="Q590">
            <v>42125</v>
          </cell>
          <cell r="S590">
            <v>22.999585921325053</v>
          </cell>
        </row>
        <row r="591">
          <cell r="C591">
            <v>0</v>
          </cell>
          <cell r="Q591">
            <v>42491</v>
          </cell>
          <cell r="S591">
            <v>23.499792960662525</v>
          </cell>
        </row>
        <row r="592">
          <cell r="C592">
            <v>0</v>
          </cell>
          <cell r="Q592">
            <v>42856</v>
          </cell>
          <cell r="S592">
            <v>24</v>
          </cell>
        </row>
        <row r="593">
          <cell r="C593">
            <v>0</v>
          </cell>
          <cell r="Q593">
            <v>43221</v>
          </cell>
          <cell r="S593">
            <v>24.500207039337475</v>
          </cell>
        </row>
        <row r="594">
          <cell r="C594">
            <v>0</v>
          </cell>
        </row>
        <row r="595">
          <cell r="C595">
            <v>141</v>
          </cell>
          <cell r="G595" t="str">
            <v>01-ONEKENDALL-600 (1)</v>
          </cell>
          <cell r="H595" t="str">
            <v>Merrimack Pharmaceuticals, Inc</v>
          </cell>
          <cell r="I595" t="str">
            <v>Contract</v>
          </cell>
          <cell r="J595" t="str">
            <v>7-S22-S26</v>
          </cell>
          <cell r="K595">
            <v>38961</v>
          </cell>
          <cell r="L595">
            <v>43646</v>
          </cell>
          <cell r="M595">
            <v>3054</v>
          </cell>
          <cell r="O595" t="e">
            <v>#VALUE!</v>
          </cell>
          <cell r="Q595">
            <v>42005</v>
          </cell>
          <cell r="R595">
            <v>3054</v>
          </cell>
          <cell r="S595">
            <v>12</v>
          </cell>
          <cell r="T595">
            <v>36648</v>
          </cell>
          <cell r="U595" t="str">
            <v>None</v>
          </cell>
          <cell r="V595">
            <v>12</v>
          </cell>
          <cell r="W595">
            <v>13.5</v>
          </cell>
          <cell r="X595">
            <v>0.88888888888888884</v>
          </cell>
          <cell r="Y595" t="str">
            <v>Reabsorb</v>
          </cell>
          <cell r="Z595" t="str">
            <v>Storage - $12</v>
          </cell>
          <cell r="AA595">
            <v>0</v>
          </cell>
        </row>
        <row r="596">
          <cell r="C596">
            <v>0</v>
          </cell>
        </row>
        <row r="597">
          <cell r="C597">
            <v>142</v>
          </cell>
          <cell r="G597" t="str">
            <v>01-ONEKENDALL-600 (1)</v>
          </cell>
          <cell r="H597" t="str">
            <v>Merrimack Pharmaceuticals, Inc</v>
          </cell>
          <cell r="I597" t="str">
            <v>Contract</v>
          </cell>
          <cell r="J597" t="str">
            <v>7-S33</v>
          </cell>
          <cell r="K597">
            <v>42156</v>
          </cell>
          <cell r="L597">
            <v>43646</v>
          </cell>
          <cell r="M597">
            <v>220</v>
          </cell>
          <cell r="O597" t="str">
            <v> </v>
          </cell>
          <cell r="Q597">
            <v>42156</v>
          </cell>
          <cell r="R597">
            <v>220</v>
          </cell>
          <cell r="S597">
            <v>12</v>
          </cell>
          <cell r="U597" t="str">
            <v>None</v>
          </cell>
          <cell r="V597">
            <v>12</v>
          </cell>
          <cell r="W597">
            <v>13.5</v>
          </cell>
          <cell r="X597">
            <v>0.88888888888888884</v>
          </cell>
          <cell r="Y597" t="str">
            <v>Reabsorb</v>
          </cell>
          <cell r="Z597" t="str">
            <v>Storage - $12</v>
          </cell>
          <cell r="AA597">
            <v>0</v>
          </cell>
        </row>
        <row r="598">
          <cell r="C598">
            <v>0</v>
          </cell>
        </row>
        <row r="599">
          <cell r="C599">
            <v>143</v>
          </cell>
          <cell r="G599" t="str">
            <v>01-ONEKENDALL-600 (1)</v>
          </cell>
          <cell r="H599" t="str">
            <v>Nine Point Med</v>
          </cell>
          <cell r="I599" t="str">
            <v>Contract</v>
          </cell>
          <cell r="J599" t="str">
            <v>7-S13</v>
          </cell>
          <cell r="K599">
            <v>40909</v>
          </cell>
          <cell r="L599">
            <v>42369</v>
          </cell>
          <cell r="M599">
            <v>220</v>
          </cell>
          <cell r="O599" t="e">
            <v>#VALUE!</v>
          </cell>
          <cell r="Q599">
            <v>42005</v>
          </cell>
          <cell r="R599">
            <v>220</v>
          </cell>
          <cell r="S599">
            <v>12</v>
          </cell>
          <cell r="T599">
            <v>2640</v>
          </cell>
          <cell r="U599" t="str">
            <v>None</v>
          </cell>
          <cell r="V599">
            <v>12</v>
          </cell>
          <cell r="W599">
            <v>12</v>
          </cell>
          <cell r="X599">
            <v>1</v>
          </cell>
          <cell r="Y599" t="str">
            <v>Reabsorb</v>
          </cell>
          <cell r="Z599" t="str">
            <v>Storage - $12</v>
          </cell>
          <cell r="AA599">
            <v>0</v>
          </cell>
        </row>
        <row r="600">
          <cell r="C600">
            <v>0</v>
          </cell>
        </row>
        <row r="601">
          <cell r="C601">
            <v>144</v>
          </cell>
          <cell r="G601" t="str">
            <v>01-ONEKENDALL-600 (1)</v>
          </cell>
          <cell r="H601" t="str">
            <v>Nine Point Medical</v>
          </cell>
          <cell r="I601" t="str">
            <v>Contract</v>
          </cell>
          <cell r="J601" t="str">
            <v>7-104</v>
          </cell>
          <cell r="K601">
            <v>40909</v>
          </cell>
          <cell r="L601">
            <v>42369</v>
          </cell>
          <cell r="M601">
            <v>76</v>
          </cell>
          <cell r="O601" t="e">
            <v>#VALUE!</v>
          </cell>
          <cell r="Q601">
            <v>42005</v>
          </cell>
          <cell r="R601">
            <v>76</v>
          </cell>
          <cell r="S601">
            <v>0</v>
          </cell>
          <cell r="T601">
            <v>0</v>
          </cell>
          <cell r="U601" t="str">
            <v>None</v>
          </cell>
          <cell r="V601">
            <v>0</v>
          </cell>
          <cell r="W601">
            <v>12</v>
          </cell>
          <cell r="X601">
            <v>0</v>
          </cell>
          <cell r="Y601" t="str">
            <v>Reabsorb</v>
          </cell>
          <cell r="Z601" t="str">
            <v>Storage - $12</v>
          </cell>
          <cell r="AA601">
            <v>0</v>
          </cell>
        </row>
        <row r="602">
          <cell r="C602">
            <v>0</v>
          </cell>
        </row>
        <row r="603">
          <cell r="C603">
            <v>145</v>
          </cell>
          <cell r="G603" t="str">
            <v>01-ONEKENDALL-600 (1)</v>
          </cell>
          <cell r="H603" t="str">
            <v>NinePoint Medical, Inc.</v>
          </cell>
          <cell r="I603" t="str">
            <v>Contract</v>
          </cell>
          <cell r="J603" t="str">
            <v>6-503</v>
          </cell>
          <cell r="K603">
            <v>41229</v>
          </cell>
          <cell r="L603">
            <v>42369</v>
          </cell>
          <cell r="M603">
            <v>10579</v>
          </cell>
          <cell r="O603" t="e">
            <v>#VALUE!</v>
          </cell>
          <cell r="Q603">
            <v>42005</v>
          </cell>
          <cell r="R603">
            <v>10579</v>
          </cell>
          <cell r="S603">
            <v>46.000189053785803</v>
          </cell>
          <cell r="T603">
            <v>486636</v>
          </cell>
          <cell r="U603" t="str">
            <v>NNN</v>
          </cell>
          <cell r="V603">
            <v>47</v>
          </cell>
          <cell r="W603">
            <v>65</v>
          </cell>
          <cell r="X603">
            <v>0.72307692307692306</v>
          </cell>
          <cell r="Y603" t="str">
            <v>Reabsorb</v>
          </cell>
          <cell r="Z603" t="str">
            <v>600/700 Lab</v>
          </cell>
          <cell r="AA603">
            <v>0</v>
          </cell>
        </row>
        <row r="604">
          <cell r="C604">
            <v>0</v>
          </cell>
          <cell r="Q604">
            <v>42309</v>
          </cell>
          <cell r="S604">
            <v>46.499291048303242</v>
          </cell>
        </row>
        <row r="605">
          <cell r="C605">
            <v>0</v>
          </cell>
          <cell r="Q605">
            <v>42339</v>
          </cell>
          <cell r="S605">
            <v>46.999527365535492</v>
          </cell>
        </row>
        <row r="606">
          <cell r="C606">
            <v>0</v>
          </cell>
        </row>
        <row r="607">
          <cell r="C607">
            <v>146</v>
          </cell>
          <cell r="G607" t="str">
            <v>01-ONEKENDALL-600 (1)</v>
          </cell>
          <cell r="H607" t="str">
            <v>NinePoint Medical, Inc.</v>
          </cell>
          <cell r="I607" t="str">
            <v>Contract</v>
          </cell>
          <cell r="J607" t="str">
            <v>6-504</v>
          </cell>
          <cell r="K607">
            <v>41275</v>
          </cell>
          <cell r="L607">
            <v>42369</v>
          </cell>
          <cell r="M607">
            <v>3936</v>
          </cell>
          <cell r="O607" t="e">
            <v>#VALUE!</v>
          </cell>
          <cell r="Q607">
            <v>42005</v>
          </cell>
          <cell r="R607">
            <v>3936</v>
          </cell>
          <cell r="S607">
            <v>46</v>
          </cell>
          <cell r="T607">
            <v>181056</v>
          </cell>
          <cell r="U607" t="str">
            <v>NNN</v>
          </cell>
          <cell r="V607">
            <v>46</v>
          </cell>
          <cell r="W607">
            <v>65</v>
          </cell>
          <cell r="X607">
            <v>0.70769230769230773</v>
          </cell>
          <cell r="Y607" t="str">
            <v>Reabsorb</v>
          </cell>
          <cell r="Z607" t="str">
            <v>600/700 Lab</v>
          </cell>
          <cell r="AA607">
            <v>0</v>
          </cell>
        </row>
        <row r="608">
          <cell r="C608">
            <v>0</v>
          </cell>
        </row>
        <row r="609">
          <cell r="C609">
            <v>147</v>
          </cell>
          <cell r="G609" t="str">
            <v>01-ONEKENDALL-600 (1)</v>
          </cell>
          <cell r="H609" t="str">
            <v>NinePoint Medical, Inc.</v>
          </cell>
          <cell r="I609" t="str">
            <v>Contract</v>
          </cell>
          <cell r="J609" t="str">
            <v>7-501</v>
          </cell>
          <cell r="K609">
            <v>40529</v>
          </cell>
          <cell r="L609">
            <v>42369</v>
          </cell>
          <cell r="M609">
            <v>17105</v>
          </cell>
          <cell r="O609" t="e">
            <v>#VALUE!</v>
          </cell>
          <cell r="Q609">
            <v>42005</v>
          </cell>
          <cell r="R609">
            <v>17105</v>
          </cell>
          <cell r="S609">
            <v>42.250102309266296</v>
          </cell>
          <cell r="T609">
            <v>722688</v>
          </cell>
          <cell r="U609" t="str">
            <v>NNN</v>
          </cell>
          <cell r="V609">
            <v>42.25</v>
          </cell>
          <cell r="W609">
            <v>65</v>
          </cell>
          <cell r="X609">
            <v>0.65</v>
          </cell>
          <cell r="Y609" t="str">
            <v>Reabsorb</v>
          </cell>
          <cell r="Z609" t="str">
            <v>600/700 Lab</v>
          </cell>
          <cell r="AA609">
            <v>0</v>
          </cell>
        </row>
        <row r="610">
          <cell r="C610">
            <v>0</v>
          </cell>
        </row>
        <row r="611">
          <cell r="C611">
            <v>148</v>
          </cell>
          <cell r="G611" t="str">
            <v>01-ONEKENDALL-600 (1)</v>
          </cell>
          <cell r="H611" t="str">
            <v>OmniGuide, Inc</v>
          </cell>
          <cell r="I611" t="str">
            <v>Contract</v>
          </cell>
          <cell r="J611" t="str">
            <v>7-S08</v>
          </cell>
          <cell r="K611">
            <v>38261</v>
          </cell>
          <cell r="L611">
            <v>42369</v>
          </cell>
          <cell r="M611">
            <v>120</v>
          </cell>
          <cell r="O611" t="e">
            <v>#VALUE!</v>
          </cell>
          <cell r="Q611">
            <v>42005</v>
          </cell>
          <cell r="R611">
            <v>120</v>
          </cell>
          <cell r="S611">
            <v>5</v>
          </cell>
          <cell r="T611">
            <v>600</v>
          </cell>
          <cell r="U611" t="str">
            <v>None</v>
          </cell>
          <cell r="V611">
            <v>5</v>
          </cell>
          <cell r="W611">
            <v>12</v>
          </cell>
          <cell r="X611">
            <v>0.41666666666666669</v>
          </cell>
          <cell r="Y611" t="str">
            <v>Reabsorb</v>
          </cell>
          <cell r="Z611" t="str">
            <v>Storage - $12</v>
          </cell>
          <cell r="AA611">
            <v>0</v>
          </cell>
        </row>
        <row r="612">
          <cell r="C612">
            <v>0</v>
          </cell>
        </row>
        <row r="613">
          <cell r="C613">
            <v>149</v>
          </cell>
          <cell r="G613" t="str">
            <v>01-ONEKENDALL-600 (1)</v>
          </cell>
          <cell r="H613" t="str">
            <v>OmniGuide, Inc</v>
          </cell>
          <cell r="I613" t="str">
            <v>Contract</v>
          </cell>
          <cell r="J613" t="str">
            <v>7-S29</v>
          </cell>
          <cell r="K613">
            <v>38261</v>
          </cell>
          <cell r="L613">
            <v>42369</v>
          </cell>
          <cell r="M613">
            <v>172</v>
          </cell>
          <cell r="O613" t="e">
            <v>#VALUE!</v>
          </cell>
          <cell r="Q613">
            <v>42005</v>
          </cell>
          <cell r="R613">
            <v>172</v>
          </cell>
          <cell r="S613">
            <v>12</v>
          </cell>
          <cell r="T613">
            <v>2064</v>
          </cell>
          <cell r="U613" t="str">
            <v>None</v>
          </cell>
          <cell r="V613">
            <v>12</v>
          </cell>
          <cell r="W613">
            <v>12</v>
          </cell>
          <cell r="X613">
            <v>1</v>
          </cell>
          <cell r="Y613" t="str">
            <v>Reabsorb</v>
          </cell>
          <cell r="Z613" t="str">
            <v>Storage - $12</v>
          </cell>
          <cell r="AA613">
            <v>0</v>
          </cell>
        </row>
        <row r="614">
          <cell r="C614">
            <v>0</v>
          </cell>
        </row>
        <row r="615">
          <cell r="C615">
            <v>150</v>
          </cell>
          <cell r="G615" t="str">
            <v>01-ONEKENDALL-600 (1)</v>
          </cell>
          <cell r="H615" t="str">
            <v>OmniGuide, Inc</v>
          </cell>
          <cell r="I615" t="str">
            <v>Contract</v>
          </cell>
          <cell r="J615" t="str">
            <v>7-S31</v>
          </cell>
          <cell r="K615">
            <v>38261</v>
          </cell>
          <cell r="L615">
            <v>42369</v>
          </cell>
          <cell r="M615">
            <v>220</v>
          </cell>
          <cell r="O615" t="e">
            <v>#VALUE!</v>
          </cell>
          <cell r="Q615">
            <v>42005</v>
          </cell>
          <cell r="R615">
            <v>220</v>
          </cell>
          <cell r="S615">
            <v>12</v>
          </cell>
          <cell r="T615">
            <v>2640</v>
          </cell>
          <cell r="U615" t="str">
            <v>None</v>
          </cell>
          <cell r="V615">
            <v>12</v>
          </cell>
          <cell r="W615">
            <v>12</v>
          </cell>
          <cell r="X615">
            <v>1</v>
          </cell>
          <cell r="Y615" t="str">
            <v>Reabsorb</v>
          </cell>
          <cell r="Z615" t="str">
            <v>Storage - $12</v>
          </cell>
          <cell r="AA615">
            <v>0</v>
          </cell>
        </row>
        <row r="616">
          <cell r="C616">
            <v>0</v>
          </cell>
        </row>
        <row r="617">
          <cell r="C617">
            <v>151</v>
          </cell>
          <cell r="G617" t="str">
            <v>01-ONEKENDALL-600 (1)</v>
          </cell>
          <cell r="H617" t="str">
            <v>OmniGuide, Inc.</v>
          </cell>
          <cell r="I617" t="str">
            <v>Contract</v>
          </cell>
          <cell r="J617" t="str">
            <v>6-105</v>
          </cell>
          <cell r="K617">
            <v>39660</v>
          </cell>
          <cell r="L617">
            <v>42369</v>
          </cell>
          <cell r="M617">
            <v>200</v>
          </cell>
          <cell r="O617" t="e">
            <v>#VALUE!</v>
          </cell>
          <cell r="Q617">
            <v>42005</v>
          </cell>
          <cell r="R617">
            <v>200</v>
          </cell>
          <cell r="S617">
            <v>22.02</v>
          </cell>
          <cell r="T617">
            <v>4404</v>
          </cell>
          <cell r="U617" t="str">
            <v>NNN</v>
          </cell>
          <cell r="V617">
            <v>21.96</v>
          </cell>
          <cell r="W617">
            <v>12</v>
          </cell>
          <cell r="X617">
            <v>1.83</v>
          </cell>
          <cell r="Y617" t="str">
            <v>Reabsorb</v>
          </cell>
          <cell r="Z617" t="str">
            <v>Storage - $12</v>
          </cell>
          <cell r="AA617">
            <v>0</v>
          </cell>
        </row>
        <row r="618">
          <cell r="C618">
            <v>0</v>
          </cell>
        </row>
        <row r="619">
          <cell r="C619">
            <v>152</v>
          </cell>
          <cell r="G619" t="str">
            <v>01-ONEKENDALL-600 (1)</v>
          </cell>
          <cell r="H619" t="str">
            <v>OmniGuide, Inc.</v>
          </cell>
          <cell r="I619" t="str">
            <v>Contract</v>
          </cell>
          <cell r="J619" t="str">
            <v>7-105</v>
          </cell>
          <cell r="K619">
            <v>40219</v>
          </cell>
          <cell r="L619">
            <v>42369</v>
          </cell>
          <cell r="M619">
            <v>2984</v>
          </cell>
          <cell r="O619" t="e">
            <v>#VALUE!</v>
          </cell>
          <cell r="Q619">
            <v>42005</v>
          </cell>
          <cell r="R619">
            <v>2984</v>
          </cell>
          <cell r="S619">
            <v>18</v>
          </cell>
          <cell r="T619">
            <v>53712</v>
          </cell>
          <cell r="U619" t="str">
            <v>NNN</v>
          </cell>
          <cell r="V619">
            <v>18</v>
          </cell>
          <cell r="W619">
            <v>65</v>
          </cell>
          <cell r="X619">
            <v>0.27692307692307694</v>
          </cell>
          <cell r="Y619" t="str">
            <v>Reabsorb</v>
          </cell>
          <cell r="Z619" t="str">
            <v>600/700 Lab</v>
          </cell>
          <cell r="AA619">
            <v>0</v>
          </cell>
        </row>
        <row r="620">
          <cell r="C620">
            <v>0</v>
          </cell>
        </row>
        <row r="621">
          <cell r="C621">
            <v>153</v>
          </cell>
          <cell r="G621" t="str">
            <v>01-ONEKENDALL-600 (1)</v>
          </cell>
          <cell r="H621" t="str">
            <v>OmniGuide, Inc.</v>
          </cell>
          <cell r="I621" t="str">
            <v>Contract</v>
          </cell>
          <cell r="J621" t="str">
            <v>7-106</v>
          </cell>
          <cell r="K621">
            <v>40466</v>
          </cell>
          <cell r="L621">
            <v>42369</v>
          </cell>
          <cell r="M621">
            <v>2703</v>
          </cell>
          <cell r="O621" t="e">
            <v>#VALUE!</v>
          </cell>
          <cell r="Q621">
            <v>42005</v>
          </cell>
          <cell r="R621">
            <v>2703</v>
          </cell>
          <cell r="S621">
            <v>18.499445061043286</v>
          </cell>
          <cell r="T621">
            <v>50004</v>
          </cell>
          <cell r="U621" t="str">
            <v>NNN</v>
          </cell>
          <cell r="V621">
            <v>18.5</v>
          </cell>
          <cell r="W621">
            <v>65</v>
          </cell>
          <cell r="X621">
            <v>0.2846153846153846</v>
          </cell>
          <cell r="Y621" t="str">
            <v>Reabsorb</v>
          </cell>
          <cell r="Z621" t="str">
            <v>600/700 Lab</v>
          </cell>
          <cell r="AA621">
            <v>0</v>
          </cell>
        </row>
        <row r="622">
          <cell r="C622">
            <v>0</v>
          </cell>
        </row>
        <row r="623">
          <cell r="C623">
            <v>154</v>
          </cell>
          <cell r="G623" t="str">
            <v>01-ONEKENDALL-600 (1)</v>
          </cell>
          <cell r="H623" t="str">
            <v>Permeon</v>
          </cell>
          <cell r="I623" t="str">
            <v>Contract</v>
          </cell>
          <cell r="J623" t="str">
            <v>7-S10</v>
          </cell>
          <cell r="K623">
            <v>41760</v>
          </cell>
          <cell r="L623">
            <v>42124</v>
          </cell>
          <cell r="M623">
            <v>306</v>
          </cell>
          <cell r="O623" t="e">
            <v>#VALUE!</v>
          </cell>
          <cell r="Q623">
            <v>42005</v>
          </cell>
          <cell r="R623">
            <v>306</v>
          </cell>
          <cell r="S623">
            <v>12</v>
          </cell>
          <cell r="T623">
            <v>3672</v>
          </cell>
          <cell r="U623" t="str">
            <v>None</v>
          </cell>
          <cell r="V623">
            <v>12</v>
          </cell>
          <cell r="W623">
            <v>12</v>
          </cell>
          <cell r="X623">
            <v>1</v>
          </cell>
          <cell r="Y623" t="str">
            <v>Reabsorb</v>
          </cell>
          <cell r="Z623" t="str">
            <v>Storage - $12</v>
          </cell>
          <cell r="AA623">
            <v>0</v>
          </cell>
        </row>
        <row r="624">
          <cell r="C624">
            <v>0</v>
          </cell>
        </row>
        <row r="625">
          <cell r="C625">
            <v>155</v>
          </cell>
          <cell r="G625" t="str">
            <v>01-ONEKENDALL-600 (1)</v>
          </cell>
          <cell r="H625" t="str">
            <v>Redstar Ventures</v>
          </cell>
          <cell r="I625" t="str">
            <v>Contract</v>
          </cell>
          <cell r="J625" t="str">
            <v>6-105</v>
          </cell>
          <cell r="K625">
            <v>42125</v>
          </cell>
          <cell r="L625">
            <v>44681</v>
          </cell>
          <cell r="M625">
            <v>1885</v>
          </cell>
          <cell r="O625" t="str">
            <v> </v>
          </cell>
          <cell r="Q625">
            <v>42125</v>
          </cell>
          <cell r="R625">
            <v>1885</v>
          </cell>
          <cell r="S625">
            <v>57.00159151193634</v>
          </cell>
          <cell r="U625" t="str">
            <v>FSG</v>
          </cell>
          <cell r="V625">
            <v>63</v>
          </cell>
          <cell r="W625">
            <v>79.89</v>
          </cell>
          <cell r="X625">
            <v>0.78858430341719865</v>
          </cell>
          <cell r="Y625" t="str">
            <v>Market</v>
          </cell>
          <cell r="Z625" t="str">
            <v>600/700 Lab</v>
          </cell>
          <cell r="AA625">
            <v>0</v>
          </cell>
        </row>
        <row r="626">
          <cell r="C626">
            <v>0</v>
          </cell>
          <cell r="Q626">
            <v>42491</v>
          </cell>
          <cell r="S626">
            <v>58.00106100795756</v>
          </cell>
        </row>
        <row r="627">
          <cell r="C627">
            <v>0</v>
          </cell>
          <cell r="Q627">
            <v>42856</v>
          </cell>
          <cell r="S627">
            <v>59.00053050397878</v>
          </cell>
        </row>
        <row r="628">
          <cell r="C628">
            <v>0</v>
          </cell>
          <cell r="Q628">
            <v>43221</v>
          </cell>
          <cell r="S628">
            <v>60</v>
          </cell>
        </row>
        <row r="629">
          <cell r="C629">
            <v>0</v>
          </cell>
          <cell r="Q629">
            <v>43586</v>
          </cell>
          <cell r="S629">
            <v>60.99946949602122</v>
          </cell>
        </row>
        <row r="630">
          <cell r="C630">
            <v>0</v>
          </cell>
          <cell r="Q630">
            <v>43952</v>
          </cell>
          <cell r="S630">
            <v>61.99893899204244</v>
          </cell>
        </row>
        <row r="631">
          <cell r="C631">
            <v>0</v>
          </cell>
          <cell r="Q631">
            <v>44317</v>
          </cell>
          <cell r="S631">
            <v>62.99840848806366</v>
          </cell>
        </row>
        <row r="632">
          <cell r="C632">
            <v>0</v>
          </cell>
        </row>
        <row r="633">
          <cell r="C633">
            <v>156</v>
          </cell>
          <cell r="G633" t="str">
            <v>01-ONEKENDALL-600 (1)</v>
          </cell>
          <cell r="H633" t="str">
            <v>Redstar Ventures</v>
          </cell>
          <cell r="I633" t="str">
            <v>Contract</v>
          </cell>
          <cell r="J633" t="str">
            <v>7-S19/S20</v>
          </cell>
          <cell r="K633">
            <v>41153</v>
          </cell>
          <cell r="L633">
            <v>43496</v>
          </cell>
          <cell r="M633">
            <v>705</v>
          </cell>
          <cell r="O633" t="e">
            <v>#VALUE!</v>
          </cell>
          <cell r="Q633">
            <v>42005</v>
          </cell>
          <cell r="R633">
            <v>705</v>
          </cell>
          <cell r="S633">
            <v>12</v>
          </cell>
          <cell r="T633">
            <v>8460</v>
          </cell>
          <cell r="U633" t="str">
            <v>None</v>
          </cell>
          <cell r="V633">
            <v>12</v>
          </cell>
          <cell r="W633">
            <v>13.5</v>
          </cell>
          <cell r="X633">
            <v>0.88888888888888884</v>
          </cell>
          <cell r="Y633" t="str">
            <v>Reabsorb</v>
          </cell>
          <cell r="Z633" t="str">
            <v>Storage - $12</v>
          </cell>
          <cell r="AA633">
            <v>0</v>
          </cell>
        </row>
        <row r="634">
          <cell r="C634">
            <v>0</v>
          </cell>
        </row>
        <row r="635">
          <cell r="C635">
            <v>157</v>
          </cell>
          <cell r="G635" t="str">
            <v>01-ONEKENDALL-600 (1)</v>
          </cell>
          <cell r="H635" t="str">
            <v>Sand9</v>
          </cell>
          <cell r="I635" t="str">
            <v>Contract</v>
          </cell>
          <cell r="J635" t="str">
            <v>7-S18</v>
          </cell>
          <cell r="K635">
            <v>41456</v>
          </cell>
          <cell r="L635">
            <v>42551</v>
          </cell>
          <cell r="M635">
            <v>220</v>
          </cell>
          <cell r="O635" t="e">
            <v>#VALUE!</v>
          </cell>
          <cell r="Q635">
            <v>42005</v>
          </cell>
          <cell r="R635">
            <v>220</v>
          </cell>
          <cell r="S635">
            <v>12</v>
          </cell>
          <cell r="T635">
            <v>2640</v>
          </cell>
          <cell r="U635" t="str">
            <v>None</v>
          </cell>
          <cell r="V635">
            <v>12</v>
          </cell>
          <cell r="W635">
            <v>12</v>
          </cell>
          <cell r="X635">
            <v>1</v>
          </cell>
          <cell r="Y635" t="str">
            <v>Reabsorb</v>
          </cell>
          <cell r="Z635" t="str">
            <v>Storage - $12</v>
          </cell>
          <cell r="AA635">
            <v>0</v>
          </cell>
        </row>
        <row r="636">
          <cell r="C636">
            <v>0</v>
          </cell>
        </row>
        <row r="637">
          <cell r="C637">
            <v>158</v>
          </cell>
          <cell r="G637" t="str">
            <v>01-ONEKENDALL-600 (1)</v>
          </cell>
          <cell r="H637" t="str">
            <v>Semprus</v>
          </cell>
          <cell r="I637" t="str">
            <v>Contract</v>
          </cell>
          <cell r="J637" t="str">
            <v>6-202</v>
          </cell>
          <cell r="K637">
            <v>42125</v>
          </cell>
          <cell r="L637">
            <v>42490</v>
          </cell>
          <cell r="M637">
            <v>3303</v>
          </cell>
          <cell r="O637" t="str">
            <v> </v>
          </cell>
          <cell r="Q637">
            <v>42125</v>
          </cell>
          <cell r="R637">
            <v>3303</v>
          </cell>
          <cell r="S637">
            <v>56</v>
          </cell>
          <cell r="U637" t="str">
            <v>NNN</v>
          </cell>
          <cell r="V637">
            <v>56</v>
          </cell>
          <cell r="W637">
            <v>65</v>
          </cell>
          <cell r="X637">
            <v>0.86153846153846159</v>
          </cell>
          <cell r="Y637" t="str">
            <v>Reabsorb</v>
          </cell>
          <cell r="Z637" t="str">
            <v>600/700 Lab</v>
          </cell>
          <cell r="AA637">
            <v>0</v>
          </cell>
        </row>
        <row r="638">
          <cell r="C638">
            <v>0</v>
          </cell>
        </row>
        <row r="639">
          <cell r="C639">
            <v>159</v>
          </cell>
          <cell r="G639" t="str">
            <v>01-ONEKENDALL-600 (1)</v>
          </cell>
          <cell r="H639" t="str">
            <v>Tel Data/Veriz</v>
          </cell>
          <cell r="I639" t="str">
            <v>Contract</v>
          </cell>
          <cell r="J639" t="str">
            <v>7-S27</v>
          </cell>
          <cell r="K639">
            <v>40544</v>
          </cell>
          <cell r="L639">
            <v>42035</v>
          </cell>
          <cell r="M639">
            <v>161</v>
          </cell>
          <cell r="O639" t="e">
            <v>#VALUE!</v>
          </cell>
          <cell r="Q639">
            <v>42005</v>
          </cell>
          <cell r="R639">
            <v>161</v>
          </cell>
          <cell r="S639">
            <v>12</v>
          </cell>
          <cell r="T639">
            <v>1932</v>
          </cell>
          <cell r="U639" t="str">
            <v>None</v>
          </cell>
          <cell r="V639">
            <v>12</v>
          </cell>
          <cell r="W639">
            <v>12</v>
          </cell>
          <cell r="X639">
            <v>1</v>
          </cell>
          <cell r="Y639" t="str">
            <v>Reabsorb</v>
          </cell>
          <cell r="Z639" t="str">
            <v>Storage - $12</v>
          </cell>
          <cell r="AA639">
            <v>0</v>
          </cell>
        </row>
        <row r="640">
          <cell r="C640">
            <v>0</v>
          </cell>
        </row>
        <row r="641">
          <cell r="C641">
            <v>160</v>
          </cell>
          <cell r="G641" t="str">
            <v>01-ONEKENDALL-600 (1)</v>
          </cell>
          <cell r="H641" t="str">
            <v>Tetra Tech</v>
          </cell>
          <cell r="I641" t="str">
            <v>Contract</v>
          </cell>
          <cell r="J641" t="str">
            <v>7-S17</v>
          </cell>
          <cell r="K641">
            <v>40210</v>
          </cell>
          <cell r="L641">
            <v>42063</v>
          </cell>
          <cell r="M641">
            <v>220</v>
          </cell>
          <cell r="O641" t="e">
            <v>#VALUE!</v>
          </cell>
          <cell r="Q641">
            <v>42005</v>
          </cell>
          <cell r="R641">
            <v>220</v>
          </cell>
          <cell r="S641">
            <v>12</v>
          </cell>
          <cell r="T641">
            <v>2640</v>
          </cell>
          <cell r="U641" t="str">
            <v>None</v>
          </cell>
          <cell r="V641">
            <v>12</v>
          </cell>
          <cell r="W641">
            <v>12</v>
          </cell>
          <cell r="X641">
            <v>1</v>
          </cell>
          <cell r="Y641" t="str">
            <v>Reabsorb</v>
          </cell>
          <cell r="Z641" t="str">
            <v>Storage - $12</v>
          </cell>
          <cell r="AA641">
            <v>0</v>
          </cell>
        </row>
        <row r="642">
          <cell r="C642">
            <v>0</v>
          </cell>
        </row>
        <row r="643">
          <cell r="C643">
            <v>161</v>
          </cell>
          <cell r="G643" t="str">
            <v>01-ONEKENDALL-600 (1)</v>
          </cell>
          <cell r="H643" t="str">
            <v>Vacant</v>
          </cell>
          <cell r="I643" t="str">
            <v>Speculative</v>
          </cell>
          <cell r="J643" t="str">
            <v>6-106</v>
          </cell>
          <cell r="K643">
            <v>54424</v>
          </cell>
          <cell r="L643">
            <v>58075</v>
          </cell>
          <cell r="M643">
            <v>1890</v>
          </cell>
          <cell r="O643" t="str">
            <v> </v>
          </cell>
          <cell r="U643" t="str">
            <v>NNN</v>
          </cell>
          <cell r="W643" t="str">
            <v>Expires after Report Term</v>
          </cell>
          <cell r="Y643" t="str">
            <v>Market</v>
          </cell>
          <cell r="Z643" t="str">
            <v>600/700 Lab</v>
          </cell>
          <cell r="AA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162</v>
          </cell>
          <cell r="G646" t="str">
            <v>01-ONEKENDALL-600 (1)</v>
          </cell>
          <cell r="H646" t="str">
            <v>Vacant</v>
          </cell>
          <cell r="I646" t="str">
            <v>Speculative</v>
          </cell>
          <cell r="J646" t="str">
            <v>7-S03/S04</v>
          </cell>
          <cell r="K646">
            <v>54424</v>
          </cell>
          <cell r="L646">
            <v>56249</v>
          </cell>
          <cell r="M646">
            <v>1313</v>
          </cell>
          <cell r="O646" t="str">
            <v> </v>
          </cell>
          <cell r="U646" t="str">
            <v>None</v>
          </cell>
          <cell r="W646" t="str">
            <v>Expires after Report Term</v>
          </cell>
          <cell r="Y646" t="str">
            <v>Reabsorb</v>
          </cell>
          <cell r="Z646" t="str">
            <v>Storage - $12</v>
          </cell>
          <cell r="AA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163</v>
          </cell>
          <cell r="G649" t="str">
            <v>01-ONEKENDALL-600 (1)</v>
          </cell>
          <cell r="H649" t="str">
            <v>Vacant</v>
          </cell>
          <cell r="I649" t="str">
            <v>Contract</v>
          </cell>
          <cell r="J649" t="str">
            <v>7-S09</v>
          </cell>
          <cell r="K649">
            <v>54424</v>
          </cell>
          <cell r="L649">
            <v>56249</v>
          </cell>
          <cell r="M649">
            <v>620</v>
          </cell>
          <cell r="O649" t="str">
            <v> </v>
          </cell>
          <cell r="U649" t="str">
            <v>None</v>
          </cell>
          <cell r="W649" t="str">
            <v>Expires after Report Term</v>
          </cell>
          <cell r="Y649" t="str">
            <v>Reabsorb</v>
          </cell>
          <cell r="Z649" t="str">
            <v>Storage - $12</v>
          </cell>
          <cell r="AA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164</v>
          </cell>
          <cell r="G652" t="str">
            <v>01-ONEKENDALL-600 (1)</v>
          </cell>
          <cell r="H652" t="str">
            <v>Vacant</v>
          </cell>
          <cell r="I652" t="str">
            <v>Contract</v>
          </cell>
          <cell r="J652" t="str">
            <v>7-S15</v>
          </cell>
          <cell r="K652">
            <v>54424</v>
          </cell>
          <cell r="L652">
            <v>58075</v>
          </cell>
          <cell r="M652">
            <v>121</v>
          </cell>
          <cell r="O652" t="str">
            <v> </v>
          </cell>
          <cell r="U652" t="str">
            <v>NNN</v>
          </cell>
          <cell r="W652" t="str">
            <v>Expires after Report Term</v>
          </cell>
          <cell r="Y652" t="str">
            <v>Market</v>
          </cell>
          <cell r="Z652" t="str">
            <v>600/700 Lab</v>
          </cell>
          <cell r="AA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165</v>
          </cell>
          <cell r="G655" t="str">
            <v>01-ONEKENDALL-600 (1)</v>
          </cell>
          <cell r="H655" t="str">
            <v>Vacant Re-Lease 6-104</v>
          </cell>
          <cell r="I655" t="str">
            <v>Speculative</v>
          </cell>
          <cell r="J655" t="str">
            <v>6-104</v>
          </cell>
          <cell r="K655">
            <v>43739</v>
          </cell>
          <cell r="L655">
            <v>47391</v>
          </cell>
          <cell r="M655">
            <v>5780</v>
          </cell>
          <cell r="O655" t="str">
            <v> </v>
          </cell>
          <cell r="Q655">
            <v>43739</v>
          </cell>
          <cell r="R655">
            <v>5780</v>
          </cell>
          <cell r="S655">
            <v>73.108650519031144</v>
          </cell>
          <cell r="U655" t="str">
            <v>NNN</v>
          </cell>
          <cell r="W655" t="str">
            <v>Expires after Report Term</v>
          </cell>
          <cell r="Y655" t="str">
            <v>Market</v>
          </cell>
          <cell r="Z655" t="str">
            <v>600/700 Lab</v>
          </cell>
          <cell r="AA655">
            <v>0</v>
          </cell>
        </row>
        <row r="656">
          <cell r="C656">
            <v>0</v>
          </cell>
          <cell r="Q656">
            <v>44105</v>
          </cell>
          <cell r="S656">
            <v>75.303114186851218</v>
          </cell>
        </row>
        <row r="657">
          <cell r="C657">
            <v>0</v>
          </cell>
          <cell r="Q657">
            <v>44470</v>
          </cell>
          <cell r="S657">
            <v>77.561937716262975</v>
          </cell>
        </row>
        <row r="658">
          <cell r="C658">
            <v>0</v>
          </cell>
          <cell r="Q658">
            <v>44835</v>
          </cell>
          <cell r="S658">
            <v>79.887197231833909</v>
          </cell>
        </row>
        <row r="659">
          <cell r="C659">
            <v>0</v>
          </cell>
          <cell r="Q659">
            <v>45200</v>
          </cell>
          <cell r="S659">
            <v>82.285121107266434</v>
          </cell>
        </row>
        <row r="660">
          <cell r="C660">
            <v>0</v>
          </cell>
          <cell r="Q660">
            <v>45566</v>
          </cell>
          <cell r="S660">
            <v>84.753633217993084</v>
          </cell>
        </row>
        <row r="661">
          <cell r="C661">
            <v>0</v>
          </cell>
          <cell r="S661" t="str">
            <v>Rent continues after Report Term</v>
          </cell>
        </row>
        <row r="662">
          <cell r="C662">
            <v>0</v>
          </cell>
        </row>
        <row r="663">
          <cell r="C663">
            <v>166</v>
          </cell>
          <cell r="G663" t="str">
            <v>01-ONEKENDALL-600 (1)</v>
          </cell>
          <cell r="H663" t="str">
            <v>Vacant Re-Lease 6-202</v>
          </cell>
          <cell r="I663" t="str">
            <v>Speculative</v>
          </cell>
          <cell r="J663" t="str">
            <v>6-202</v>
          </cell>
          <cell r="K663">
            <v>43739</v>
          </cell>
          <cell r="L663">
            <v>47391</v>
          </cell>
          <cell r="M663">
            <v>4078</v>
          </cell>
          <cell r="O663" t="str">
            <v> </v>
          </cell>
          <cell r="Q663">
            <v>43739</v>
          </cell>
          <cell r="R663">
            <v>4078</v>
          </cell>
          <cell r="S663">
            <v>73.109367336929864</v>
          </cell>
          <cell r="U663" t="str">
            <v>NNN</v>
          </cell>
          <cell r="W663" t="str">
            <v>Expires after Report Term</v>
          </cell>
          <cell r="Y663" t="str">
            <v>Market</v>
          </cell>
          <cell r="Z663" t="str">
            <v>600/700 Lab</v>
          </cell>
          <cell r="AA663">
            <v>0</v>
          </cell>
        </row>
        <row r="664">
          <cell r="C664">
            <v>0</v>
          </cell>
          <cell r="Q664">
            <v>44105</v>
          </cell>
          <cell r="S664">
            <v>75.301618440411971</v>
          </cell>
        </row>
        <row r="665">
          <cell r="C665">
            <v>0</v>
          </cell>
          <cell r="Q665">
            <v>44470</v>
          </cell>
          <cell r="S665">
            <v>77.561549779303576</v>
          </cell>
        </row>
        <row r="666">
          <cell r="C666">
            <v>0</v>
          </cell>
          <cell r="Q666">
            <v>44835</v>
          </cell>
          <cell r="S666">
            <v>79.889161353604706</v>
          </cell>
        </row>
        <row r="667">
          <cell r="C667">
            <v>0</v>
          </cell>
          <cell r="Q667">
            <v>45200</v>
          </cell>
          <cell r="S667">
            <v>82.284453163315348</v>
          </cell>
        </row>
        <row r="668">
          <cell r="C668">
            <v>0</v>
          </cell>
          <cell r="Q668">
            <v>45566</v>
          </cell>
          <cell r="S668">
            <v>84.753310446297206</v>
          </cell>
        </row>
        <row r="669">
          <cell r="C669">
            <v>0</v>
          </cell>
          <cell r="S669" t="str">
            <v>Rent continues after Report Term</v>
          </cell>
        </row>
        <row r="670">
          <cell r="C670">
            <v>0</v>
          </cell>
        </row>
        <row r="671">
          <cell r="C671">
            <v>167</v>
          </cell>
          <cell r="G671" t="str">
            <v>01-ONEKENDALL-600 (1)</v>
          </cell>
          <cell r="H671" t="str">
            <v>Vacant Re-Lease 7-101</v>
          </cell>
          <cell r="I671" t="str">
            <v>Speculative</v>
          </cell>
          <cell r="J671" t="str">
            <v>7-101</v>
          </cell>
          <cell r="K671">
            <v>43739</v>
          </cell>
          <cell r="L671">
            <v>47391</v>
          </cell>
          <cell r="M671">
            <v>3288</v>
          </cell>
          <cell r="O671" t="str">
            <v> </v>
          </cell>
          <cell r="Q671">
            <v>43739</v>
          </cell>
          <cell r="R671">
            <v>3288</v>
          </cell>
          <cell r="S671">
            <v>73.109489051094897</v>
          </cell>
          <cell r="U671" t="str">
            <v>NNN</v>
          </cell>
          <cell r="W671" t="str">
            <v>Expires after Report Term</v>
          </cell>
          <cell r="Y671" t="str">
            <v>Market</v>
          </cell>
          <cell r="Z671" t="str">
            <v>600/700 Lab</v>
          </cell>
          <cell r="AA671">
            <v>0</v>
          </cell>
        </row>
        <row r="672">
          <cell r="C672">
            <v>0</v>
          </cell>
          <cell r="Q672">
            <v>44105</v>
          </cell>
          <cell r="S672">
            <v>75.302919708029194</v>
          </cell>
        </row>
        <row r="673">
          <cell r="C673">
            <v>0</v>
          </cell>
          <cell r="Q673">
            <v>44470</v>
          </cell>
          <cell r="S673">
            <v>77.56204379562044</v>
          </cell>
        </row>
        <row r="674">
          <cell r="C674">
            <v>0</v>
          </cell>
          <cell r="Q674">
            <v>44835</v>
          </cell>
          <cell r="S674">
            <v>79.886861313868607</v>
          </cell>
        </row>
        <row r="675">
          <cell r="C675">
            <v>0</v>
          </cell>
          <cell r="Q675">
            <v>45200</v>
          </cell>
          <cell r="S675">
            <v>82.284671532846716</v>
          </cell>
        </row>
        <row r="676">
          <cell r="C676">
            <v>0</v>
          </cell>
          <cell r="Q676">
            <v>45566</v>
          </cell>
          <cell r="S676">
            <v>84.755474452554751</v>
          </cell>
        </row>
        <row r="677">
          <cell r="C677">
            <v>0</v>
          </cell>
          <cell r="S677" t="str">
            <v>Rent continues after Report Term</v>
          </cell>
        </row>
        <row r="678">
          <cell r="C678">
            <v>0</v>
          </cell>
        </row>
        <row r="679">
          <cell r="C679">
            <v>168</v>
          </cell>
          <cell r="G679" t="str">
            <v>02-DTC-38-CHAUNCY (1)</v>
          </cell>
          <cell r="H679" t="str">
            <v>Barry's Bootcamp</v>
          </cell>
          <cell r="I679" t="str">
            <v>Contract</v>
          </cell>
          <cell r="J679" t="str">
            <v>B500</v>
          </cell>
          <cell r="K679">
            <v>41548</v>
          </cell>
          <cell r="L679">
            <v>44104</v>
          </cell>
          <cell r="M679">
            <v>500</v>
          </cell>
          <cell r="O679" t="e">
            <v>#VALUE!</v>
          </cell>
          <cell r="Q679">
            <v>42005</v>
          </cell>
          <cell r="R679">
            <v>500</v>
          </cell>
          <cell r="S679">
            <v>0</v>
          </cell>
          <cell r="T679">
            <v>0</v>
          </cell>
          <cell r="U679" t="str">
            <v>None</v>
          </cell>
          <cell r="V679">
            <v>0</v>
          </cell>
          <cell r="W679">
            <v>16.23</v>
          </cell>
          <cell r="X679">
            <v>0</v>
          </cell>
          <cell r="Y679" t="str">
            <v>Market</v>
          </cell>
          <cell r="Z679" t="str">
            <v>Base Storage $14</v>
          </cell>
          <cell r="AA679">
            <v>0</v>
          </cell>
        </row>
        <row r="680">
          <cell r="C680">
            <v>0</v>
          </cell>
        </row>
        <row r="681">
          <cell r="C681">
            <v>169</v>
          </cell>
          <cell r="G681" t="str">
            <v>02-DTC-38-CHAUNCY (1)</v>
          </cell>
          <cell r="H681" t="str">
            <v>Barry's Bootcamp</v>
          </cell>
          <cell r="I681" t="str">
            <v>Contract</v>
          </cell>
          <cell r="J681" t="str">
            <v>G200</v>
          </cell>
          <cell r="K681">
            <v>41548</v>
          </cell>
          <cell r="L681">
            <v>44104</v>
          </cell>
          <cell r="M681">
            <v>5100</v>
          </cell>
          <cell r="O681" t="e">
            <v>#VALUE!</v>
          </cell>
          <cell r="Q681">
            <v>42005</v>
          </cell>
          <cell r="R681">
            <v>5100</v>
          </cell>
          <cell r="S681">
            <v>36.04941176470588</v>
          </cell>
          <cell r="T681">
            <v>183852</v>
          </cell>
          <cell r="U681" t="str">
            <v>None</v>
          </cell>
          <cell r="V681">
            <v>41.79</v>
          </cell>
          <cell r="W681">
            <v>40.57</v>
          </cell>
          <cell r="X681">
            <v>1.0300714813901897</v>
          </cell>
          <cell r="Y681" t="str">
            <v>Market</v>
          </cell>
          <cell r="Z681" t="str">
            <v>Retail $35 Net</v>
          </cell>
          <cell r="AA681">
            <v>0</v>
          </cell>
        </row>
        <row r="682">
          <cell r="C682">
            <v>0</v>
          </cell>
          <cell r="Q682">
            <v>42278</v>
          </cell>
          <cell r="S682">
            <v>37.129411764705885</v>
          </cell>
        </row>
        <row r="683">
          <cell r="C683">
            <v>0</v>
          </cell>
          <cell r="Q683">
            <v>42644</v>
          </cell>
          <cell r="S683">
            <v>38.249411764705883</v>
          </cell>
        </row>
        <row r="684">
          <cell r="C684">
            <v>0</v>
          </cell>
          <cell r="Q684">
            <v>43009</v>
          </cell>
          <cell r="S684">
            <v>39.390588235294118</v>
          </cell>
        </row>
        <row r="685">
          <cell r="C685">
            <v>0</v>
          </cell>
          <cell r="Q685">
            <v>43374</v>
          </cell>
          <cell r="S685">
            <v>40.569411764705883</v>
          </cell>
        </row>
        <row r="686">
          <cell r="C686">
            <v>0</v>
          </cell>
          <cell r="Q686">
            <v>43739</v>
          </cell>
          <cell r="S686">
            <v>41.790588235294116</v>
          </cell>
        </row>
        <row r="687">
          <cell r="C687">
            <v>0</v>
          </cell>
        </row>
        <row r="688">
          <cell r="C688">
            <v>170</v>
          </cell>
          <cell r="G688" t="str">
            <v>02-DTC-38-CHAUNCY (1)</v>
          </cell>
          <cell r="H688" t="str">
            <v>Birger Engineering, Inc.</v>
          </cell>
          <cell r="I688" t="str">
            <v>Contract</v>
          </cell>
          <cell r="J688" t="str">
            <v>1101</v>
          </cell>
          <cell r="K688">
            <v>40940</v>
          </cell>
          <cell r="L688">
            <v>42766</v>
          </cell>
          <cell r="M688">
            <v>2149</v>
          </cell>
          <cell r="O688" t="e">
            <v>#VALUE!</v>
          </cell>
          <cell r="Q688">
            <v>42005</v>
          </cell>
          <cell r="R688">
            <v>2149</v>
          </cell>
          <cell r="S688">
            <v>27.501163331782223</v>
          </cell>
          <cell r="T688">
            <v>59100</v>
          </cell>
          <cell r="U688" t="str">
            <v>Birger CY12/FY14</v>
          </cell>
          <cell r="V688">
            <v>29</v>
          </cell>
          <cell r="W688">
            <v>46.68</v>
          </cell>
          <cell r="X688">
            <v>0.62125107112253641</v>
          </cell>
          <cell r="Y688" t="str">
            <v>Market</v>
          </cell>
          <cell r="Z688" t="str">
            <v>Office 7-14 $44</v>
          </cell>
          <cell r="AA688">
            <v>0</v>
          </cell>
        </row>
        <row r="689">
          <cell r="C689">
            <v>0</v>
          </cell>
          <cell r="Q689">
            <v>42036</v>
          </cell>
          <cell r="S689">
            <v>28.249418334108888</v>
          </cell>
        </row>
        <row r="690">
          <cell r="C690">
            <v>0</v>
          </cell>
          <cell r="Q690">
            <v>42401</v>
          </cell>
          <cell r="S690">
            <v>28.99767333643555</v>
          </cell>
        </row>
        <row r="691">
          <cell r="C691">
            <v>0</v>
          </cell>
        </row>
        <row r="692">
          <cell r="C692">
            <v>171</v>
          </cell>
          <cell r="G692" t="str">
            <v>02-DTC-38-CHAUNCY (1)</v>
          </cell>
          <cell r="H692" t="str">
            <v>Boston Academy of English, Inc</v>
          </cell>
          <cell r="I692" t="str">
            <v>Contract</v>
          </cell>
          <cell r="J692" t="str">
            <v>0801</v>
          </cell>
          <cell r="K692">
            <v>41122</v>
          </cell>
          <cell r="L692">
            <v>43769</v>
          </cell>
          <cell r="M692">
            <v>7640</v>
          </cell>
          <cell r="O692" t="e">
            <v>#VALUE!</v>
          </cell>
          <cell r="Q692">
            <v>42005</v>
          </cell>
          <cell r="R692">
            <v>7640</v>
          </cell>
          <cell r="S692">
            <v>26.519371727748691</v>
          </cell>
          <cell r="T692">
            <v>202608</v>
          </cell>
          <cell r="U692" t="str">
            <v>BAE CY12/FY12</v>
          </cell>
          <cell r="V692">
            <v>29.85</v>
          </cell>
          <cell r="W692">
            <v>49.52</v>
          </cell>
          <cell r="X692">
            <v>0.60278675282714056</v>
          </cell>
          <cell r="Y692" t="str">
            <v>Market</v>
          </cell>
          <cell r="Z692" t="str">
            <v>Office 7-14 $44</v>
          </cell>
          <cell r="AA692">
            <v>0</v>
          </cell>
        </row>
        <row r="693">
          <cell r="C693">
            <v>0</v>
          </cell>
          <cell r="Q693">
            <v>42217</v>
          </cell>
          <cell r="S693">
            <v>27.320418848167538</v>
          </cell>
        </row>
        <row r="694">
          <cell r="C694">
            <v>0</v>
          </cell>
          <cell r="Q694">
            <v>42583</v>
          </cell>
          <cell r="S694">
            <v>28.12931937172775</v>
          </cell>
        </row>
        <row r="695">
          <cell r="C695">
            <v>0</v>
          </cell>
          <cell r="Q695">
            <v>42948</v>
          </cell>
          <cell r="S695">
            <v>28.980628272251309</v>
          </cell>
        </row>
        <row r="696">
          <cell r="C696">
            <v>0</v>
          </cell>
          <cell r="Q696">
            <v>43313</v>
          </cell>
          <cell r="S696">
            <v>29.849214659685863</v>
          </cell>
        </row>
        <row r="697">
          <cell r="C697">
            <v>0</v>
          </cell>
        </row>
        <row r="698">
          <cell r="C698">
            <v>172</v>
          </cell>
          <cell r="G698" t="str">
            <v>02-DTC-38-CHAUNCY (1)</v>
          </cell>
          <cell r="H698" t="str">
            <v>Boston Academy of English, Inc</v>
          </cell>
          <cell r="I698" t="str">
            <v>Contract</v>
          </cell>
          <cell r="J698" t="str">
            <v>B300</v>
          </cell>
          <cell r="K698">
            <v>41091</v>
          </cell>
          <cell r="L698">
            <v>43769</v>
          </cell>
          <cell r="M698">
            <v>166</v>
          </cell>
          <cell r="O698" t="e">
            <v>#VALUE!</v>
          </cell>
          <cell r="Q698">
            <v>42005</v>
          </cell>
          <cell r="R698">
            <v>166</v>
          </cell>
          <cell r="S698">
            <v>0</v>
          </cell>
          <cell r="T698">
            <v>0</v>
          </cell>
          <cell r="U698" t="str">
            <v>None</v>
          </cell>
          <cell r="V698">
            <v>0</v>
          </cell>
          <cell r="W698">
            <v>15.76</v>
          </cell>
          <cell r="X698">
            <v>0</v>
          </cell>
          <cell r="Y698" t="str">
            <v>Market</v>
          </cell>
          <cell r="Z698" t="str">
            <v>Base Storage $14</v>
          </cell>
          <cell r="AA698">
            <v>0</v>
          </cell>
        </row>
        <row r="699">
          <cell r="C699">
            <v>0</v>
          </cell>
        </row>
        <row r="700">
          <cell r="C700">
            <v>173</v>
          </cell>
          <cell r="G700" t="str">
            <v>02-DTC-38-CHAUNCY (1)</v>
          </cell>
          <cell r="H700" t="str">
            <v>Boston Dental, P.C.</v>
          </cell>
          <cell r="I700" t="str">
            <v>Contract</v>
          </cell>
          <cell r="J700" t="str">
            <v>G300</v>
          </cell>
          <cell r="K700">
            <v>40101</v>
          </cell>
          <cell r="L700">
            <v>43752</v>
          </cell>
          <cell r="M700">
            <v>3612</v>
          </cell>
          <cell r="O700" t="e">
            <v>#VALUE!</v>
          </cell>
          <cell r="Q700">
            <v>42005</v>
          </cell>
          <cell r="R700">
            <v>3612</v>
          </cell>
          <cell r="S700">
            <v>41.734219269102987</v>
          </cell>
          <cell r="T700">
            <v>150744</v>
          </cell>
          <cell r="U700" t="str">
            <v>None</v>
          </cell>
          <cell r="V700">
            <v>46.98</v>
          </cell>
          <cell r="W700">
            <v>39.39</v>
          </cell>
          <cell r="X700">
            <v>1.1926884996191927</v>
          </cell>
          <cell r="Y700" t="str">
            <v>Market</v>
          </cell>
          <cell r="Z700" t="str">
            <v>Retail $35 Net</v>
          </cell>
          <cell r="AA700">
            <v>0</v>
          </cell>
        </row>
        <row r="701">
          <cell r="C701">
            <v>0</v>
          </cell>
          <cell r="Q701">
            <v>42278</v>
          </cell>
          <cell r="S701">
            <v>42.421926910299007</v>
          </cell>
        </row>
        <row r="702">
          <cell r="C702">
            <v>0</v>
          </cell>
          <cell r="Q702">
            <v>42309</v>
          </cell>
          <cell r="S702">
            <v>42.990033222591364</v>
          </cell>
        </row>
        <row r="703">
          <cell r="C703">
            <v>0</v>
          </cell>
          <cell r="Q703">
            <v>42644</v>
          </cell>
          <cell r="S703">
            <v>43.694352159468437</v>
          </cell>
        </row>
        <row r="704">
          <cell r="C704">
            <v>0</v>
          </cell>
          <cell r="Q704">
            <v>42675</v>
          </cell>
          <cell r="S704">
            <v>44.279069767441861</v>
          </cell>
        </row>
        <row r="705">
          <cell r="C705">
            <v>0</v>
          </cell>
          <cell r="Q705">
            <v>43009</v>
          </cell>
          <cell r="S705">
            <v>45.006644518272424</v>
          </cell>
        </row>
        <row r="706">
          <cell r="C706">
            <v>0</v>
          </cell>
          <cell r="Q706">
            <v>43040</v>
          </cell>
          <cell r="S706">
            <v>45.604651162790695</v>
          </cell>
        </row>
        <row r="707">
          <cell r="C707">
            <v>0</v>
          </cell>
          <cell r="Q707">
            <v>43374</v>
          </cell>
          <cell r="S707">
            <v>46.355481727574748</v>
          </cell>
        </row>
        <row r="708">
          <cell r="C708">
            <v>0</v>
          </cell>
          <cell r="Q708">
            <v>43405</v>
          </cell>
          <cell r="S708">
            <v>46.973421926910298</v>
          </cell>
        </row>
        <row r="709">
          <cell r="C709">
            <v>0</v>
          </cell>
        </row>
        <row r="710">
          <cell r="C710">
            <v>174</v>
          </cell>
          <cell r="G710" t="str">
            <v>02-DTC-38-CHAUNCY (1)</v>
          </cell>
          <cell r="H710" t="str">
            <v>Buildium, LLC</v>
          </cell>
          <cell r="I710" t="str">
            <v>Contract</v>
          </cell>
          <cell r="J710" t="str">
            <v>1200</v>
          </cell>
          <cell r="K710">
            <v>41569</v>
          </cell>
          <cell r="L710">
            <v>43434</v>
          </cell>
          <cell r="M710">
            <v>8066</v>
          </cell>
          <cell r="O710" t="e">
            <v>#VALUE!</v>
          </cell>
          <cell r="Q710">
            <v>42005</v>
          </cell>
          <cell r="R710">
            <v>8066</v>
          </cell>
          <cell r="S710">
            <v>32.950161170344657</v>
          </cell>
          <cell r="T710">
            <v>265776</v>
          </cell>
          <cell r="U710" t="str">
            <v>Buildium CY13/FY13</v>
          </cell>
          <cell r="V710">
            <v>36.020000000000003</v>
          </cell>
          <cell r="W710">
            <v>48.08</v>
          </cell>
          <cell r="X710">
            <v>0.74916805324459246</v>
          </cell>
          <cell r="Y710" t="str">
            <v>Market</v>
          </cell>
          <cell r="Z710" t="str">
            <v>Office 7-14 $44</v>
          </cell>
          <cell r="AA710">
            <v>0</v>
          </cell>
        </row>
        <row r="711">
          <cell r="C711">
            <v>0</v>
          </cell>
          <cell r="Q711">
            <v>42309</v>
          </cell>
          <cell r="S711">
            <v>33.949913215968259</v>
          </cell>
        </row>
        <row r="712">
          <cell r="C712">
            <v>0</v>
          </cell>
          <cell r="Q712">
            <v>42675</v>
          </cell>
          <cell r="S712">
            <v>34.970493429209029</v>
          </cell>
        </row>
        <row r="713">
          <cell r="C713">
            <v>0</v>
          </cell>
          <cell r="Q713">
            <v>43040</v>
          </cell>
          <cell r="S713">
            <v>36.019340441358793</v>
          </cell>
        </row>
        <row r="714">
          <cell r="C714">
            <v>0</v>
          </cell>
        </row>
        <row r="715">
          <cell r="C715">
            <v>175</v>
          </cell>
          <cell r="G715" t="str">
            <v>02-DTC-38-CHAUNCY (1)</v>
          </cell>
          <cell r="H715" t="str">
            <v>Commongood Careers, Inc.</v>
          </cell>
          <cell r="I715" t="str">
            <v>Contract</v>
          </cell>
          <cell r="J715" t="str">
            <v>1001</v>
          </cell>
          <cell r="K715">
            <v>41334</v>
          </cell>
          <cell r="L715">
            <v>42766</v>
          </cell>
          <cell r="M715">
            <v>2699</v>
          </cell>
          <cell r="O715" t="e">
            <v>#VALUE!</v>
          </cell>
          <cell r="Q715">
            <v>42005</v>
          </cell>
          <cell r="R715">
            <v>2699</v>
          </cell>
          <cell r="S715">
            <v>27.930344572063728</v>
          </cell>
          <cell r="T715">
            <v>75384</v>
          </cell>
          <cell r="U715" t="str">
            <v>Commongod CY12/FY12</v>
          </cell>
          <cell r="V715">
            <v>29.69</v>
          </cell>
          <cell r="W715">
            <v>46.68</v>
          </cell>
          <cell r="X715">
            <v>0.63603256212510717</v>
          </cell>
          <cell r="Y715" t="str">
            <v>Market</v>
          </cell>
          <cell r="Z715" t="str">
            <v>Office 7-14 $44</v>
          </cell>
          <cell r="AA715">
            <v>0</v>
          </cell>
        </row>
        <row r="716">
          <cell r="C716">
            <v>0</v>
          </cell>
          <cell r="Q716">
            <v>42036</v>
          </cell>
          <cell r="S716">
            <v>28.801778436457948</v>
          </cell>
        </row>
        <row r="717">
          <cell r="C717">
            <v>0</v>
          </cell>
          <cell r="Q717">
            <v>42401</v>
          </cell>
          <cell r="S717">
            <v>29.690996665431641</v>
          </cell>
        </row>
        <row r="718">
          <cell r="C718">
            <v>0</v>
          </cell>
        </row>
        <row r="719">
          <cell r="C719">
            <v>176</v>
          </cell>
          <cell r="G719" t="str">
            <v>02-DTC-38-CHAUNCY (1)</v>
          </cell>
          <cell r="H719" t="str">
            <v>Community Research Initiative</v>
          </cell>
          <cell r="I719" t="str">
            <v>Contract</v>
          </cell>
          <cell r="J719" t="str">
            <v>0500</v>
          </cell>
          <cell r="K719">
            <v>41122</v>
          </cell>
          <cell r="L719">
            <v>42947</v>
          </cell>
          <cell r="M719">
            <v>9363</v>
          </cell>
          <cell r="O719" t="e">
            <v>#VALUE!</v>
          </cell>
          <cell r="Q719">
            <v>42005</v>
          </cell>
          <cell r="R719">
            <v>9363</v>
          </cell>
          <cell r="S719">
            <v>28.99967958987504</v>
          </cell>
          <cell r="T719">
            <v>271524</v>
          </cell>
          <cell r="U719" t="str">
            <v>CRI CY12/FY12</v>
          </cell>
          <cell r="V719">
            <v>31</v>
          </cell>
          <cell r="W719">
            <v>46.68</v>
          </cell>
          <cell r="X719">
            <v>0.66409597257926312</v>
          </cell>
          <cell r="Y719" t="str">
            <v>Market</v>
          </cell>
          <cell r="Z719" t="str">
            <v>Office 2-6 $44</v>
          </cell>
          <cell r="AA719">
            <v>0</v>
          </cell>
        </row>
        <row r="720">
          <cell r="C720">
            <v>0</v>
          </cell>
          <cell r="Q720">
            <v>42217</v>
          </cell>
          <cell r="S720">
            <v>30.00064082024992</v>
          </cell>
        </row>
        <row r="721">
          <cell r="C721">
            <v>0</v>
          </cell>
          <cell r="Q721">
            <v>42583</v>
          </cell>
          <cell r="S721">
            <v>31.00032041012496</v>
          </cell>
        </row>
        <row r="722">
          <cell r="C722">
            <v>0</v>
          </cell>
        </row>
        <row r="723">
          <cell r="C723">
            <v>177</v>
          </cell>
          <cell r="G723" t="str">
            <v>02-DTC-38-CHAUNCY (1)</v>
          </cell>
          <cell r="H723" t="str">
            <v>Design Management Institute, I</v>
          </cell>
          <cell r="I723" t="str">
            <v>Contract</v>
          </cell>
          <cell r="J723" t="str">
            <v>0800</v>
          </cell>
          <cell r="K723">
            <v>41383</v>
          </cell>
          <cell r="L723">
            <v>43708</v>
          </cell>
          <cell r="M723">
            <v>1700</v>
          </cell>
          <cell r="O723" t="e">
            <v>#VALUE!</v>
          </cell>
          <cell r="Q723">
            <v>42005</v>
          </cell>
          <cell r="R723">
            <v>1700</v>
          </cell>
          <cell r="S723">
            <v>29.498823529411766</v>
          </cell>
          <cell r="T723">
            <v>50148</v>
          </cell>
          <cell r="U723" t="str">
            <v>DMI CY13/FY13</v>
          </cell>
          <cell r="V723">
            <v>34.5</v>
          </cell>
          <cell r="W723">
            <v>49.52</v>
          </cell>
          <cell r="X723">
            <v>0.69668820678513732</v>
          </cell>
          <cell r="Y723" t="str">
            <v>Market</v>
          </cell>
          <cell r="Z723" t="str">
            <v>Office 7-14 $44</v>
          </cell>
          <cell r="AA723">
            <v>0</v>
          </cell>
        </row>
        <row r="724">
          <cell r="C724">
            <v>0</v>
          </cell>
          <cell r="Q724">
            <v>42125</v>
          </cell>
          <cell r="S724">
            <v>30.501176470588234</v>
          </cell>
        </row>
        <row r="725">
          <cell r="C725">
            <v>0</v>
          </cell>
          <cell r="Q725">
            <v>42491</v>
          </cell>
          <cell r="S725">
            <v>31.496470588235294</v>
          </cell>
        </row>
        <row r="726">
          <cell r="C726">
            <v>0</v>
          </cell>
          <cell r="Q726">
            <v>42856</v>
          </cell>
          <cell r="S726">
            <v>32.498823529411766</v>
          </cell>
        </row>
        <row r="727">
          <cell r="C727">
            <v>0</v>
          </cell>
          <cell r="Q727">
            <v>43221</v>
          </cell>
          <cell r="S727">
            <v>33.501176470588234</v>
          </cell>
        </row>
        <row r="728">
          <cell r="C728">
            <v>0</v>
          </cell>
          <cell r="Q728">
            <v>43586</v>
          </cell>
          <cell r="S728">
            <v>34.496470588235297</v>
          </cell>
        </row>
        <row r="729">
          <cell r="C729">
            <v>0</v>
          </cell>
        </row>
        <row r="730">
          <cell r="C730">
            <v>178</v>
          </cell>
          <cell r="G730" t="str">
            <v>02-DTC-38-CHAUNCY (1)</v>
          </cell>
          <cell r="H730" t="str">
            <v>Fullbridge, Inc.</v>
          </cell>
          <cell r="I730" t="str">
            <v>Contract</v>
          </cell>
          <cell r="J730" t="str">
            <v>1100</v>
          </cell>
          <cell r="K730">
            <v>42095</v>
          </cell>
          <cell r="L730">
            <v>44742</v>
          </cell>
          <cell r="M730">
            <v>7435</v>
          </cell>
          <cell r="O730" t="str">
            <v> </v>
          </cell>
          <cell r="Q730">
            <v>42095</v>
          </cell>
          <cell r="R730">
            <v>7435</v>
          </cell>
          <cell r="S730">
            <v>39.000403496973775</v>
          </cell>
          <cell r="U730" t="str">
            <v>Base Year Stop Recoveries</v>
          </cell>
          <cell r="V730">
            <v>43</v>
          </cell>
          <cell r="W730">
            <v>54.11</v>
          </cell>
          <cell r="X730">
            <v>0.79467750877841437</v>
          </cell>
          <cell r="Y730" t="str">
            <v>Market</v>
          </cell>
          <cell r="Z730" t="str">
            <v>Office 2-6 $44</v>
          </cell>
          <cell r="AA730">
            <v>0</v>
          </cell>
        </row>
        <row r="731">
          <cell r="C731">
            <v>0</v>
          </cell>
          <cell r="Q731">
            <v>42917</v>
          </cell>
          <cell r="S731">
            <v>41.000134498991258</v>
          </cell>
        </row>
        <row r="732">
          <cell r="C732">
            <v>0</v>
          </cell>
          <cell r="Q732">
            <v>44013</v>
          </cell>
          <cell r="S732">
            <v>43.001479488903833</v>
          </cell>
        </row>
        <row r="733">
          <cell r="C733">
            <v>0</v>
          </cell>
        </row>
        <row r="734">
          <cell r="C734">
            <v>179</v>
          </cell>
          <cell r="G734" t="str">
            <v>02-DTC-38-CHAUNCY (1)</v>
          </cell>
          <cell r="H734" t="str">
            <v>Future Amenity Space</v>
          </cell>
          <cell r="I734" t="str">
            <v>Speculative</v>
          </cell>
          <cell r="J734" t="str">
            <v>B100</v>
          </cell>
          <cell r="K734">
            <v>42005</v>
          </cell>
          <cell r="L734">
            <v>52962</v>
          </cell>
          <cell r="M734">
            <v>3997</v>
          </cell>
          <cell r="O734" t="e">
            <v>#VALUE!</v>
          </cell>
          <cell r="Q734">
            <v>42005</v>
          </cell>
          <cell r="R734">
            <v>3997</v>
          </cell>
          <cell r="S734">
            <v>0</v>
          </cell>
          <cell r="T734">
            <v>0</v>
          </cell>
          <cell r="U734" t="str">
            <v>None</v>
          </cell>
          <cell r="W734" t="str">
            <v>Expires after Report Term</v>
          </cell>
          <cell r="Y734" t="str">
            <v>Market</v>
          </cell>
          <cell r="Z734" t="str">
            <v>Base Storage $14</v>
          </cell>
          <cell r="AA734">
            <v>0</v>
          </cell>
        </row>
        <row r="735">
          <cell r="C735">
            <v>0</v>
          </cell>
          <cell r="S735" t="str">
            <v>Rent continues after Report Term</v>
          </cell>
        </row>
        <row r="736">
          <cell r="C736">
            <v>0</v>
          </cell>
        </row>
        <row r="737">
          <cell r="C737">
            <v>180</v>
          </cell>
          <cell r="G737" t="str">
            <v>02-DTC-38-CHAUNCY (1)</v>
          </cell>
          <cell r="H737" t="str">
            <v>Kadence International, Inc.</v>
          </cell>
          <cell r="I737" t="str">
            <v>Contract</v>
          </cell>
          <cell r="J737" t="str">
            <v>0701</v>
          </cell>
          <cell r="K737">
            <v>41289</v>
          </cell>
          <cell r="L737">
            <v>43131</v>
          </cell>
          <cell r="M737">
            <v>3691</v>
          </cell>
          <cell r="O737" t="e">
            <v>#VALUE!</v>
          </cell>
          <cell r="Q737">
            <v>42005</v>
          </cell>
          <cell r="R737">
            <v>3691</v>
          </cell>
          <cell r="S737">
            <v>29.361148740178812</v>
          </cell>
          <cell r="T737">
            <v>108372</v>
          </cell>
          <cell r="U737" t="str">
            <v>Kadence CY13/FY13</v>
          </cell>
          <cell r="V737">
            <v>32.08</v>
          </cell>
          <cell r="W737">
            <v>48.08</v>
          </cell>
          <cell r="X737">
            <v>0.6672212978369384</v>
          </cell>
          <cell r="Y737" t="str">
            <v>Market</v>
          </cell>
          <cell r="Z737" t="str">
            <v>Office 7-14 $44</v>
          </cell>
          <cell r="AA737">
            <v>0</v>
          </cell>
        </row>
        <row r="738">
          <cell r="C738">
            <v>0</v>
          </cell>
          <cell r="Q738">
            <v>42036</v>
          </cell>
          <cell r="S738">
            <v>30.238959631536169</v>
          </cell>
        </row>
        <row r="739">
          <cell r="C739">
            <v>0</v>
          </cell>
          <cell r="Q739">
            <v>42401</v>
          </cell>
          <cell r="S739">
            <v>31.149282037388243</v>
          </cell>
        </row>
        <row r="740">
          <cell r="C740">
            <v>0</v>
          </cell>
          <cell r="Q740">
            <v>42767</v>
          </cell>
          <cell r="S740">
            <v>32.079111351937144</v>
          </cell>
        </row>
        <row r="741">
          <cell r="C741">
            <v>0</v>
          </cell>
        </row>
        <row r="742">
          <cell r="C742">
            <v>181</v>
          </cell>
          <cell r="G742" t="str">
            <v>02-DTC-38-CHAUNCY (1)</v>
          </cell>
          <cell r="H742" t="str">
            <v>Marlo Marketing Communications</v>
          </cell>
          <cell r="I742" t="str">
            <v>Contract</v>
          </cell>
          <cell r="J742" t="str">
            <v>0300</v>
          </cell>
          <cell r="K742">
            <v>41944</v>
          </cell>
          <cell r="L742">
            <v>45991</v>
          </cell>
          <cell r="M742">
            <v>9363</v>
          </cell>
          <cell r="O742" t="e">
            <v>#VALUE!</v>
          </cell>
          <cell r="Q742">
            <v>42005</v>
          </cell>
          <cell r="R742">
            <v>9363</v>
          </cell>
          <cell r="S742">
            <v>0</v>
          </cell>
          <cell r="T742">
            <v>0</v>
          </cell>
          <cell r="U742" t="str">
            <v>Marlo Marketing</v>
          </cell>
          <cell r="V742">
            <v>39</v>
          </cell>
          <cell r="W742">
            <v>59.13</v>
          </cell>
          <cell r="X742">
            <v>0.65956367326230336</v>
          </cell>
          <cell r="Y742" t="str">
            <v>Market</v>
          </cell>
          <cell r="Z742" t="str">
            <v>Office 2-6 $44</v>
          </cell>
          <cell r="AA742">
            <v>0</v>
          </cell>
        </row>
        <row r="743">
          <cell r="C743">
            <v>0</v>
          </cell>
          <cell r="Q743">
            <v>42064</v>
          </cell>
          <cell r="S743">
            <v>30.00064082024992</v>
          </cell>
        </row>
        <row r="744">
          <cell r="C744">
            <v>0</v>
          </cell>
          <cell r="Q744">
            <v>42430</v>
          </cell>
          <cell r="S744">
            <v>31.00032041012496</v>
          </cell>
        </row>
        <row r="745">
          <cell r="C745">
            <v>0</v>
          </cell>
          <cell r="Q745">
            <v>42887</v>
          </cell>
          <cell r="S745">
            <v>32</v>
          </cell>
        </row>
        <row r="746">
          <cell r="C746">
            <v>0</v>
          </cell>
          <cell r="Q746">
            <v>43344</v>
          </cell>
          <cell r="S746">
            <v>32.999679589875043</v>
          </cell>
        </row>
        <row r="747">
          <cell r="C747">
            <v>0</v>
          </cell>
          <cell r="Q747">
            <v>43770</v>
          </cell>
          <cell r="S747">
            <v>34.00064082024992</v>
          </cell>
        </row>
        <row r="748">
          <cell r="C748">
            <v>0</v>
          </cell>
          <cell r="Q748">
            <v>44136</v>
          </cell>
          <cell r="S748">
            <v>35.000320410124957</v>
          </cell>
        </row>
        <row r="749">
          <cell r="C749">
            <v>0</v>
          </cell>
          <cell r="Q749">
            <v>44501</v>
          </cell>
          <cell r="S749">
            <v>36</v>
          </cell>
        </row>
        <row r="750">
          <cell r="C750">
            <v>0</v>
          </cell>
          <cell r="Q750">
            <v>44866</v>
          </cell>
          <cell r="S750">
            <v>36.999679589875043</v>
          </cell>
        </row>
        <row r="751">
          <cell r="C751">
            <v>0</v>
          </cell>
          <cell r="Q751">
            <v>45231</v>
          </cell>
          <cell r="S751">
            <v>38.00064082024992</v>
          </cell>
        </row>
        <row r="752">
          <cell r="C752">
            <v>0</v>
          </cell>
          <cell r="Q752">
            <v>45597</v>
          </cell>
          <cell r="S752">
            <v>39.000320410124957</v>
          </cell>
        </row>
        <row r="753">
          <cell r="C753">
            <v>0</v>
          </cell>
        </row>
        <row r="754">
          <cell r="C754">
            <v>182</v>
          </cell>
          <cell r="G754" t="str">
            <v>02-DTC-38-CHAUNCY (1)</v>
          </cell>
          <cell r="H754" t="str">
            <v>Publishers Communication Group</v>
          </cell>
          <cell r="I754" t="str">
            <v>Contract</v>
          </cell>
          <cell r="J754" t="str">
            <v>1002</v>
          </cell>
          <cell r="K754">
            <v>41334</v>
          </cell>
          <cell r="L754">
            <v>43190</v>
          </cell>
          <cell r="M754">
            <v>6665</v>
          </cell>
          <cell r="O754" t="e">
            <v>#VALUE!</v>
          </cell>
          <cell r="Q754">
            <v>42005</v>
          </cell>
          <cell r="R754">
            <v>6665</v>
          </cell>
          <cell r="S754">
            <v>22.844111027756938</v>
          </cell>
          <cell r="T754">
            <v>152256</v>
          </cell>
          <cell r="U754" t="str">
            <v>Publishers CY13/FY13</v>
          </cell>
          <cell r="V754">
            <v>32</v>
          </cell>
          <cell r="W754">
            <v>48.08</v>
          </cell>
          <cell r="X754">
            <v>0.6655574043261232</v>
          </cell>
          <cell r="Y754" t="str">
            <v>Market</v>
          </cell>
          <cell r="Z754" t="str">
            <v>Office 7-14 $44</v>
          </cell>
          <cell r="AA754">
            <v>0</v>
          </cell>
        </row>
        <row r="755">
          <cell r="C755">
            <v>0</v>
          </cell>
          <cell r="Q755">
            <v>42095</v>
          </cell>
          <cell r="S755">
            <v>27.00675168792198</v>
          </cell>
        </row>
        <row r="756">
          <cell r="C756">
            <v>0</v>
          </cell>
          <cell r="Q756">
            <v>42461</v>
          </cell>
          <cell r="S756">
            <v>31.000150037509378</v>
          </cell>
        </row>
        <row r="757">
          <cell r="C757">
            <v>0</v>
          </cell>
          <cell r="Q757">
            <v>42826</v>
          </cell>
          <cell r="S757">
            <v>31.99939984996249</v>
          </cell>
        </row>
        <row r="758">
          <cell r="C758">
            <v>0</v>
          </cell>
        </row>
        <row r="759">
          <cell r="C759">
            <v>183</v>
          </cell>
          <cell r="G759" t="str">
            <v>02-DTC-38-CHAUNCY (1)</v>
          </cell>
          <cell r="H759" t="str">
            <v>Publishers Communication Group</v>
          </cell>
          <cell r="I759" t="str">
            <v>Contract</v>
          </cell>
          <cell r="J759" t="str">
            <v>B400</v>
          </cell>
          <cell r="K759">
            <v>41395</v>
          </cell>
          <cell r="L759">
            <v>43008</v>
          </cell>
          <cell r="M759">
            <v>118</v>
          </cell>
          <cell r="O759" t="e">
            <v>#VALUE!</v>
          </cell>
          <cell r="Q759">
            <v>42005</v>
          </cell>
          <cell r="R759">
            <v>118</v>
          </cell>
          <cell r="S759">
            <v>0</v>
          </cell>
          <cell r="T759">
            <v>0</v>
          </cell>
          <cell r="U759" t="str">
            <v>None</v>
          </cell>
          <cell r="V759">
            <v>0</v>
          </cell>
          <cell r="W759">
            <v>14.85</v>
          </cell>
          <cell r="X759">
            <v>0</v>
          </cell>
          <cell r="Y759" t="str">
            <v>Market</v>
          </cell>
          <cell r="Z759" t="str">
            <v>Base Storage $14</v>
          </cell>
          <cell r="AA759">
            <v>0</v>
          </cell>
        </row>
        <row r="760">
          <cell r="C760">
            <v>0</v>
          </cell>
        </row>
        <row r="761">
          <cell r="C761">
            <v>184</v>
          </cell>
          <cell r="G761" t="str">
            <v>02-DTC-38-CHAUNCY (1)</v>
          </cell>
          <cell r="H761" t="str">
            <v>Recap Advisors, LLC</v>
          </cell>
          <cell r="I761" t="str">
            <v>Contract</v>
          </cell>
          <cell r="J761" t="str">
            <v>0600</v>
          </cell>
          <cell r="K761">
            <v>39965</v>
          </cell>
          <cell r="L761">
            <v>42521</v>
          </cell>
          <cell r="M761">
            <v>9363</v>
          </cell>
          <cell r="O761" t="e">
            <v>#VALUE!</v>
          </cell>
          <cell r="Q761">
            <v>42005</v>
          </cell>
          <cell r="R761">
            <v>9363</v>
          </cell>
          <cell r="S761">
            <v>36</v>
          </cell>
          <cell r="T761">
            <v>337068</v>
          </cell>
          <cell r="U761" t="str">
            <v>Recap CY09/FY09</v>
          </cell>
          <cell r="V761">
            <v>36</v>
          </cell>
          <cell r="W761">
            <v>45.32</v>
          </cell>
          <cell r="X761">
            <v>0.79435127978817299</v>
          </cell>
          <cell r="Y761" t="str">
            <v>Market</v>
          </cell>
          <cell r="Z761" t="str">
            <v>Office 2-6 $44</v>
          </cell>
          <cell r="AA761">
            <v>0</v>
          </cell>
        </row>
        <row r="762">
          <cell r="C762">
            <v>0</v>
          </cell>
        </row>
        <row r="763">
          <cell r="C763">
            <v>185</v>
          </cell>
          <cell r="G763" t="str">
            <v>02-DTC-38-CHAUNCY (1)</v>
          </cell>
          <cell r="H763" t="str">
            <v>Skyword, Inc.</v>
          </cell>
          <cell r="I763" t="str">
            <v>Speculative</v>
          </cell>
          <cell r="J763" t="str">
            <v>1300</v>
          </cell>
          <cell r="K763">
            <v>42278</v>
          </cell>
          <cell r="L763">
            <v>45930</v>
          </cell>
          <cell r="M763">
            <v>8257</v>
          </cell>
          <cell r="O763" t="str">
            <v> </v>
          </cell>
          <cell r="Q763">
            <v>42278</v>
          </cell>
          <cell r="R763">
            <v>8257</v>
          </cell>
          <cell r="S763">
            <v>26.886278309313308</v>
          </cell>
          <cell r="U763" t="str">
            <v>Base Year Stop Recoveries</v>
          </cell>
          <cell r="V763">
            <v>48</v>
          </cell>
          <cell r="W763">
            <v>59.13</v>
          </cell>
          <cell r="X763">
            <v>0.81177067478437337</v>
          </cell>
          <cell r="Y763" t="str">
            <v>Market</v>
          </cell>
          <cell r="Z763" t="str">
            <v>Office 2-6 $44</v>
          </cell>
          <cell r="AA763">
            <v>0</v>
          </cell>
        </row>
        <row r="764">
          <cell r="C764">
            <v>0</v>
          </cell>
          <cell r="Q764">
            <v>42461</v>
          </cell>
          <cell r="S764">
            <v>38.999636671914736</v>
          </cell>
        </row>
        <row r="765">
          <cell r="C765">
            <v>0</v>
          </cell>
          <cell r="Q765">
            <v>42644</v>
          </cell>
          <cell r="S765">
            <v>39.999515562552986</v>
          </cell>
        </row>
        <row r="766">
          <cell r="C766">
            <v>0</v>
          </cell>
          <cell r="Q766">
            <v>43009</v>
          </cell>
          <cell r="S766">
            <v>40.999394453191229</v>
          </cell>
        </row>
        <row r="767">
          <cell r="C767">
            <v>0</v>
          </cell>
          <cell r="Q767">
            <v>43374</v>
          </cell>
          <cell r="S767">
            <v>42.000726656170521</v>
          </cell>
        </row>
        <row r="768">
          <cell r="C768">
            <v>0</v>
          </cell>
          <cell r="Q768">
            <v>43739</v>
          </cell>
          <cell r="S768">
            <v>43.000605546808771</v>
          </cell>
        </row>
        <row r="769">
          <cell r="C769">
            <v>0</v>
          </cell>
          <cell r="Q769">
            <v>44105</v>
          </cell>
          <cell r="S769">
            <v>43.999031125105972</v>
          </cell>
        </row>
        <row r="770">
          <cell r="C770">
            <v>0</v>
          </cell>
          <cell r="Q770">
            <v>44470</v>
          </cell>
          <cell r="S770">
            <v>45.000363328085264</v>
          </cell>
        </row>
        <row r="771">
          <cell r="C771">
            <v>0</v>
          </cell>
          <cell r="Q771">
            <v>44835</v>
          </cell>
          <cell r="S771">
            <v>46.000242218723507</v>
          </cell>
        </row>
        <row r="772">
          <cell r="C772">
            <v>0</v>
          </cell>
          <cell r="Q772">
            <v>45200</v>
          </cell>
          <cell r="S772">
            <v>47.000121109361757</v>
          </cell>
        </row>
        <row r="773">
          <cell r="C773">
            <v>0</v>
          </cell>
          <cell r="Q773">
            <v>45566</v>
          </cell>
          <cell r="S773">
            <v>48</v>
          </cell>
        </row>
        <row r="774">
          <cell r="C774">
            <v>0</v>
          </cell>
        </row>
        <row r="775">
          <cell r="C775">
            <v>186</v>
          </cell>
          <cell r="G775" t="str">
            <v>02-DTC-38-CHAUNCY (1)</v>
          </cell>
          <cell r="H775" t="str">
            <v>Skyword, Inc.</v>
          </cell>
          <cell r="I775" t="str">
            <v>Speculative</v>
          </cell>
          <cell r="J775" t="str">
            <v>1400</v>
          </cell>
          <cell r="K775">
            <v>42278</v>
          </cell>
          <cell r="L775">
            <v>45930</v>
          </cell>
          <cell r="M775">
            <v>8257</v>
          </cell>
          <cell r="O775" t="str">
            <v> </v>
          </cell>
          <cell r="Q775">
            <v>42278</v>
          </cell>
          <cell r="R775">
            <v>8257</v>
          </cell>
          <cell r="S775">
            <v>26.886278309313308</v>
          </cell>
          <cell r="U775" t="str">
            <v>Base Year Stop Recoveries</v>
          </cell>
          <cell r="V775">
            <v>48</v>
          </cell>
          <cell r="W775">
            <v>59.13</v>
          </cell>
          <cell r="X775">
            <v>0.81177067478437337</v>
          </cell>
          <cell r="Y775" t="str">
            <v>Market</v>
          </cell>
          <cell r="Z775" t="str">
            <v>Office 2-6 $44</v>
          </cell>
          <cell r="AA775">
            <v>0</v>
          </cell>
        </row>
        <row r="776">
          <cell r="C776">
            <v>0</v>
          </cell>
          <cell r="Q776">
            <v>42461</v>
          </cell>
          <cell r="S776">
            <v>38.999636671914736</v>
          </cell>
        </row>
        <row r="777">
          <cell r="C777">
            <v>0</v>
          </cell>
          <cell r="Q777">
            <v>42644</v>
          </cell>
          <cell r="S777">
            <v>39.999515562552986</v>
          </cell>
        </row>
        <row r="778">
          <cell r="C778">
            <v>0</v>
          </cell>
          <cell r="Q778">
            <v>43009</v>
          </cell>
          <cell r="S778">
            <v>40.999394453191229</v>
          </cell>
        </row>
        <row r="779">
          <cell r="C779">
            <v>0</v>
          </cell>
          <cell r="Q779">
            <v>43374</v>
          </cell>
          <cell r="S779">
            <v>42.000726656170521</v>
          </cell>
        </row>
        <row r="780">
          <cell r="C780">
            <v>0</v>
          </cell>
          <cell r="Q780">
            <v>43739</v>
          </cell>
          <cell r="S780">
            <v>43.000605546808771</v>
          </cell>
        </row>
        <row r="781">
          <cell r="C781">
            <v>0</v>
          </cell>
          <cell r="Q781">
            <v>44105</v>
          </cell>
          <cell r="S781">
            <v>43.999031125105972</v>
          </cell>
        </row>
        <row r="782">
          <cell r="C782">
            <v>0</v>
          </cell>
          <cell r="Q782">
            <v>44470</v>
          </cell>
          <cell r="S782">
            <v>45.000363328085264</v>
          </cell>
        </row>
        <row r="783">
          <cell r="C783">
            <v>0</v>
          </cell>
          <cell r="Q783">
            <v>44835</v>
          </cell>
          <cell r="S783">
            <v>46.000242218723507</v>
          </cell>
        </row>
        <row r="784">
          <cell r="C784">
            <v>0</v>
          </cell>
          <cell r="Q784">
            <v>45200</v>
          </cell>
          <cell r="S784">
            <v>47.000121109361757</v>
          </cell>
        </row>
        <row r="785">
          <cell r="C785">
            <v>0</v>
          </cell>
          <cell r="Q785">
            <v>45566</v>
          </cell>
          <cell r="S785">
            <v>48</v>
          </cell>
        </row>
        <row r="786">
          <cell r="C786">
            <v>0</v>
          </cell>
        </row>
        <row r="787">
          <cell r="C787">
            <v>187</v>
          </cell>
          <cell r="G787" t="str">
            <v>02-DTC-38-CHAUNCY (1)</v>
          </cell>
          <cell r="H787" t="str">
            <v>Stand for Children</v>
          </cell>
          <cell r="I787" t="str">
            <v>Contract</v>
          </cell>
          <cell r="J787" t="str">
            <v>0700</v>
          </cell>
          <cell r="K787">
            <v>41183</v>
          </cell>
          <cell r="L787">
            <v>43008</v>
          </cell>
          <cell r="M787">
            <v>5672</v>
          </cell>
          <cell r="O787" t="e">
            <v>#VALUE!</v>
          </cell>
          <cell r="Q787">
            <v>42005</v>
          </cell>
          <cell r="R787">
            <v>5672</v>
          </cell>
          <cell r="S787">
            <v>28.000705218617771</v>
          </cell>
          <cell r="T787">
            <v>158820</v>
          </cell>
          <cell r="U787" t="str">
            <v>Stand for Children CY12/FY13</v>
          </cell>
          <cell r="V787">
            <v>29.5</v>
          </cell>
          <cell r="W787">
            <v>46.68</v>
          </cell>
          <cell r="X787">
            <v>0.63196229648671809</v>
          </cell>
          <cell r="Y787" t="str">
            <v>Market</v>
          </cell>
          <cell r="Z787" t="str">
            <v>Office 7-14 $44</v>
          </cell>
          <cell r="AA787">
            <v>0</v>
          </cell>
        </row>
        <row r="788">
          <cell r="C788">
            <v>0</v>
          </cell>
          <cell r="Q788">
            <v>42278</v>
          </cell>
          <cell r="S788">
            <v>28.749647390691113</v>
          </cell>
        </row>
        <row r="789">
          <cell r="C789">
            <v>0</v>
          </cell>
          <cell r="Q789">
            <v>42644</v>
          </cell>
          <cell r="S789">
            <v>29.500705218617771</v>
          </cell>
        </row>
        <row r="790">
          <cell r="C790">
            <v>0</v>
          </cell>
        </row>
        <row r="791">
          <cell r="C791">
            <v>188</v>
          </cell>
          <cell r="G791" t="str">
            <v>02-DTC-38-CHAUNCY (1)</v>
          </cell>
          <cell r="H791" t="str">
            <v>Vacant</v>
          </cell>
          <cell r="I791" t="str">
            <v>Contract</v>
          </cell>
          <cell r="J791" t="str">
            <v>0200</v>
          </cell>
          <cell r="K791">
            <v>43101</v>
          </cell>
          <cell r="L791">
            <v>44926</v>
          </cell>
          <cell r="M791">
            <v>10706</v>
          </cell>
          <cell r="O791" t="str">
            <v> </v>
          </cell>
          <cell r="Q791">
            <v>43101</v>
          </cell>
          <cell r="R791">
            <v>10706</v>
          </cell>
          <cell r="S791">
            <v>48.079581543059966</v>
          </cell>
          <cell r="U791" t="str">
            <v>Base Year Stop Recoveries</v>
          </cell>
          <cell r="V791">
            <v>52.08</v>
          </cell>
          <cell r="W791">
            <v>54.11</v>
          </cell>
          <cell r="X791">
            <v>0.96248382923673992</v>
          </cell>
          <cell r="Y791" t="str">
            <v>Vacate</v>
          </cell>
          <cell r="Z791" t="str">
            <v>Office 2-6 $44</v>
          </cell>
          <cell r="AA791">
            <v>0</v>
          </cell>
        </row>
        <row r="792">
          <cell r="C792">
            <v>0</v>
          </cell>
          <cell r="Q792">
            <v>43466</v>
          </cell>
          <cell r="S792">
            <v>49.080515598729683</v>
          </cell>
        </row>
        <row r="793">
          <cell r="C793">
            <v>0</v>
          </cell>
          <cell r="Q793">
            <v>43831</v>
          </cell>
          <cell r="S793">
            <v>50.080328787595739</v>
          </cell>
        </row>
        <row r="794">
          <cell r="C794">
            <v>0</v>
          </cell>
          <cell r="Q794">
            <v>44197</v>
          </cell>
          <cell r="S794">
            <v>51.080141976461796</v>
          </cell>
        </row>
        <row r="795">
          <cell r="C795">
            <v>0</v>
          </cell>
          <cell r="Q795">
            <v>44562</v>
          </cell>
          <cell r="S795">
            <v>52.079955165327853</v>
          </cell>
        </row>
        <row r="796">
          <cell r="C796">
            <v>0</v>
          </cell>
        </row>
        <row r="797">
          <cell r="C797">
            <v>189</v>
          </cell>
          <cell r="G797" t="str">
            <v>02-DTC-38-CHAUNCY (1)</v>
          </cell>
          <cell r="H797" t="str">
            <v>Vacant</v>
          </cell>
          <cell r="I797" t="str">
            <v>Speculative</v>
          </cell>
          <cell r="J797" t="str">
            <v>0400</v>
          </cell>
          <cell r="K797">
            <v>43191</v>
          </cell>
          <cell r="L797">
            <v>45016</v>
          </cell>
          <cell r="M797">
            <v>1768</v>
          </cell>
          <cell r="O797" t="str">
            <v> </v>
          </cell>
          <cell r="Q797">
            <v>43191</v>
          </cell>
          <cell r="R797">
            <v>1768</v>
          </cell>
          <cell r="S797">
            <v>48.081447963800905</v>
          </cell>
          <cell r="U797" t="str">
            <v>Base Year Stop Recoveries</v>
          </cell>
          <cell r="V797">
            <v>52.08</v>
          </cell>
          <cell r="W797">
            <v>55.74</v>
          </cell>
          <cell r="X797">
            <v>0.93433799784714744</v>
          </cell>
          <cell r="Y797" t="str">
            <v>Market</v>
          </cell>
          <cell r="Z797" t="str">
            <v>Office 2-6 $44</v>
          </cell>
          <cell r="AA797">
            <v>0</v>
          </cell>
        </row>
        <row r="798">
          <cell r="C798">
            <v>0</v>
          </cell>
          <cell r="Q798">
            <v>43556</v>
          </cell>
          <cell r="S798">
            <v>49.079185520361989</v>
          </cell>
        </row>
        <row r="799">
          <cell r="C799">
            <v>0</v>
          </cell>
          <cell r="Q799">
            <v>43922</v>
          </cell>
          <cell r="S799">
            <v>50.07692307692308</v>
          </cell>
        </row>
        <row r="800">
          <cell r="C800">
            <v>0</v>
          </cell>
          <cell r="Q800">
            <v>44287</v>
          </cell>
          <cell r="S800">
            <v>51.081447963800905</v>
          </cell>
        </row>
        <row r="801">
          <cell r="C801">
            <v>0</v>
          </cell>
          <cell r="Q801">
            <v>44652</v>
          </cell>
          <cell r="S801">
            <v>52.079185520361989</v>
          </cell>
        </row>
        <row r="802">
          <cell r="C802">
            <v>0</v>
          </cell>
        </row>
        <row r="803">
          <cell r="C803">
            <v>190</v>
          </cell>
          <cell r="G803" t="str">
            <v>02-DTC-38-CHAUNCY (1)</v>
          </cell>
          <cell r="H803" t="str">
            <v>Vacant</v>
          </cell>
          <cell r="I803" t="str">
            <v>Contract</v>
          </cell>
          <cell r="J803" t="str">
            <v>0401</v>
          </cell>
          <cell r="K803">
            <v>54424</v>
          </cell>
          <cell r="L803">
            <v>56249</v>
          </cell>
          <cell r="M803">
            <v>7595</v>
          </cell>
          <cell r="O803" t="str">
            <v> </v>
          </cell>
          <cell r="U803" t="str">
            <v>Base Year Stop Recoveries</v>
          </cell>
          <cell r="W803" t="str">
            <v>Expires after Report Term</v>
          </cell>
          <cell r="Y803" t="str">
            <v>Market</v>
          </cell>
          <cell r="Z803" t="str">
            <v>Office 2-6 $44</v>
          </cell>
          <cell r="AA803">
            <v>0</v>
          </cell>
        </row>
        <row r="804">
          <cell r="C804">
            <v>0</v>
          </cell>
        </row>
        <row r="805">
          <cell r="C805">
            <v>0</v>
          </cell>
        </row>
        <row r="806">
          <cell r="C806">
            <v>191</v>
          </cell>
          <cell r="G806" t="str">
            <v>02-DTC-38-CHAUNCY (1)</v>
          </cell>
          <cell r="H806" t="str">
            <v>Vacant</v>
          </cell>
          <cell r="I806" t="str">
            <v>Speculative</v>
          </cell>
          <cell r="J806" t="str">
            <v>0900</v>
          </cell>
          <cell r="K806">
            <v>43282</v>
          </cell>
          <cell r="L806">
            <v>45107</v>
          </cell>
          <cell r="M806">
            <v>9363</v>
          </cell>
          <cell r="O806" t="str">
            <v> </v>
          </cell>
          <cell r="Q806">
            <v>43282</v>
          </cell>
          <cell r="R806">
            <v>9363</v>
          </cell>
          <cell r="S806">
            <v>48.079461710990067</v>
          </cell>
          <cell r="U806" t="str">
            <v>Base Year Stop Recoveries</v>
          </cell>
          <cell r="V806">
            <v>52.08</v>
          </cell>
          <cell r="W806">
            <v>55.74</v>
          </cell>
          <cell r="X806">
            <v>0.93433799784714744</v>
          </cell>
          <cell r="Y806" t="str">
            <v>Market</v>
          </cell>
          <cell r="Z806" t="str">
            <v>Office 7-14 $44</v>
          </cell>
          <cell r="AA806">
            <v>0</v>
          </cell>
        </row>
        <row r="807">
          <cell r="C807">
            <v>0</v>
          </cell>
          <cell r="Q807">
            <v>43647</v>
          </cell>
          <cell r="S807">
            <v>49.080422941364944</v>
          </cell>
        </row>
        <row r="808">
          <cell r="C808">
            <v>0</v>
          </cell>
          <cell r="Q808">
            <v>44013</v>
          </cell>
          <cell r="S808">
            <v>50.080102531239987</v>
          </cell>
        </row>
        <row r="809">
          <cell r="C809">
            <v>0</v>
          </cell>
          <cell r="Q809">
            <v>44378</v>
          </cell>
          <cell r="S809">
            <v>51.079782121115031</v>
          </cell>
        </row>
        <row r="810">
          <cell r="C810">
            <v>0</v>
          </cell>
          <cell r="Q810">
            <v>44743</v>
          </cell>
          <cell r="S810">
            <v>52.080743351489907</v>
          </cell>
        </row>
        <row r="811">
          <cell r="C811">
            <v>0</v>
          </cell>
        </row>
        <row r="812">
          <cell r="C812">
            <v>192</v>
          </cell>
          <cell r="G812" t="str">
            <v>02-DTC-38-CHAUNCY (1)</v>
          </cell>
          <cell r="H812" t="str">
            <v>Vacant</v>
          </cell>
          <cell r="I812" t="str">
            <v>Speculative</v>
          </cell>
          <cell r="J812" t="str">
            <v>B600</v>
          </cell>
          <cell r="K812">
            <v>43374</v>
          </cell>
          <cell r="L812">
            <v>45199</v>
          </cell>
          <cell r="M812">
            <v>200</v>
          </cell>
          <cell r="O812" t="str">
            <v> </v>
          </cell>
          <cell r="Q812">
            <v>43374</v>
          </cell>
          <cell r="R812">
            <v>200</v>
          </cell>
          <cell r="S812">
            <v>15.3</v>
          </cell>
          <cell r="U812" t="str">
            <v>None</v>
          </cell>
          <cell r="V812">
            <v>15.3</v>
          </cell>
          <cell r="W812">
            <v>17.73</v>
          </cell>
          <cell r="X812">
            <v>0.86294416243654826</v>
          </cell>
          <cell r="Y812" t="str">
            <v>Market</v>
          </cell>
          <cell r="Z812" t="str">
            <v>Base Storage $14</v>
          </cell>
          <cell r="AA812">
            <v>0</v>
          </cell>
        </row>
        <row r="813">
          <cell r="C813">
            <v>0</v>
          </cell>
        </row>
        <row r="814">
          <cell r="C814">
            <v>193</v>
          </cell>
          <cell r="G814" t="str">
            <v>02-DTC-55-SUMMER (1)</v>
          </cell>
          <cell r="H814" t="str">
            <v>Vacant</v>
          </cell>
          <cell r="I814" t="str">
            <v>Contract</v>
          </cell>
          <cell r="J814" t="str">
            <v>0900</v>
          </cell>
          <cell r="K814">
            <v>43252</v>
          </cell>
          <cell r="L814">
            <v>45077</v>
          </cell>
          <cell r="M814">
            <v>11998</v>
          </cell>
          <cell r="O814" t="str">
            <v> </v>
          </cell>
          <cell r="Q814">
            <v>43252</v>
          </cell>
          <cell r="R814">
            <v>11998</v>
          </cell>
          <cell r="S814">
            <v>47.74095682613769</v>
          </cell>
          <cell r="U814" t="str">
            <v>New Tenant Base Stop</v>
          </cell>
          <cell r="V814">
            <v>51.74</v>
          </cell>
          <cell r="W814">
            <v>55.34</v>
          </cell>
          <cell r="X814">
            <v>0.93494759667509941</v>
          </cell>
          <cell r="Y814" t="str">
            <v>Market</v>
          </cell>
          <cell r="Z814" t="str">
            <v>Office $45</v>
          </cell>
          <cell r="AA814">
            <v>0</v>
          </cell>
        </row>
        <row r="815">
          <cell r="C815">
            <v>0</v>
          </cell>
          <cell r="Q815">
            <v>43617</v>
          </cell>
          <cell r="S815">
            <v>48.740123353892315</v>
          </cell>
        </row>
        <row r="816">
          <cell r="C816">
            <v>0</v>
          </cell>
          <cell r="Q816">
            <v>43983</v>
          </cell>
          <cell r="S816">
            <v>49.741290215035839</v>
          </cell>
        </row>
        <row r="817">
          <cell r="C817">
            <v>0</v>
          </cell>
          <cell r="Q817">
            <v>44348</v>
          </cell>
          <cell r="S817">
            <v>50.740456742790464</v>
          </cell>
        </row>
        <row r="818">
          <cell r="C818">
            <v>0</v>
          </cell>
          <cell r="Q818">
            <v>44713</v>
          </cell>
          <cell r="S818">
            <v>51.740623437239542</v>
          </cell>
        </row>
        <row r="819">
          <cell r="C819">
            <v>0</v>
          </cell>
        </row>
        <row r="820">
          <cell r="C820">
            <v>194</v>
          </cell>
          <cell r="G820" t="str">
            <v>02-DTC-55-SUMMER (1)</v>
          </cell>
          <cell r="H820" t="str">
            <v>YAHOO!</v>
          </cell>
          <cell r="I820" t="str">
            <v>Contract</v>
          </cell>
          <cell r="J820" t="str">
            <v>0200</v>
          </cell>
          <cell r="K820">
            <v>40360</v>
          </cell>
          <cell r="L820">
            <v>42551</v>
          </cell>
          <cell r="M820">
            <v>13768</v>
          </cell>
          <cell r="O820" t="e">
            <v>#VALUE!</v>
          </cell>
          <cell r="Q820">
            <v>42005</v>
          </cell>
          <cell r="R820">
            <v>13768</v>
          </cell>
          <cell r="S820">
            <v>32.000290528762349</v>
          </cell>
          <cell r="T820">
            <v>440580</v>
          </cell>
          <cell r="U820" t="str">
            <v>Yahoo #2</v>
          </cell>
          <cell r="V820">
            <v>32</v>
          </cell>
          <cell r="W820">
            <v>45</v>
          </cell>
          <cell r="X820">
            <v>0.71111111111111114</v>
          </cell>
          <cell r="Y820" t="str">
            <v>Vacate</v>
          </cell>
          <cell r="Z820" t="str">
            <v>Office $45_Yahoo</v>
          </cell>
          <cell r="AA820">
            <v>0</v>
          </cell>
        </row>
        <row r="821">
          <cell r="C821">
            <v>0</v>
          </cell>
        </row>
        <row r="822">
          <cell r="C822">
            <v>195</v>
          </cell>
          <cell r="G822" t="str">
            <v>02-DTC-55-SUMMER (1)</v>
          </cell>
          <cell r="H822" t="str">
            <v>YAHOO!</v>
          </cell>
          <cell r="I822" t="str">
            <v>Contract</v>
          </cell>
          <cell r="J822" t="str">
            <v>0500</v>
          </cell>
          <cell r="K822">
            <v>40360</v>
          </cell>
          <cell r="L822">
            <v>42551</v>
          </cell>
          <cell r="M822">
            <v>11998</v>
          </cell>
          <cell r="O822" t="e">
            <v>#VALUE!</v>
          </cell>
          <cell r="Q822">
            <v>42005</v>
          </cell>
          <cell r="R822">
            <v>11998</v>
          </cell>
          <cell r="S822">
            <v>32.000333388898149</v>
          </cell>
          <cell r="T822">
            <v>383940</v>
          </cell>
          <cell r="U822" t="str">
            <v>Yahoo Renewal</v>
          </cell>
          <cell r="V822">
            <v>32</v>
          </cell>
          <cell r="W822">
            <v>45</v>
          </cell>
          <cell r="X822">
            <v>0.71111111111111114</v>
          </cell>
          <cell r="Y822" t="str">
            <v>Vacate</v>
          </cell>
          <cell r="Z822" t="str">
            <v>Office $45_Yahoo</v>
          </cell>
          <cell r="AA822">
            <v>0</v>
          </cell>
        </row>
        <row r="823">
          <cell r="C823">
            <v>0</v>
          </cell>
        </row>
        <row r="824">
          <cell r="C824">
            <v>196</v>
          </cell>
          <cell r="G824" t="str">
            <v>02-DTC-55-SUMMER (1)</v>
          </cell>
          <cell r="H824" t="str">
            <v>FAITHFUL &amp; GOULD</v>
          </cell>
          <cell r="I824" t="str">
            <v>Contract</v>
          </cell>
          <cell r="J824" t="str">
            <v>0300</v>
          </cell>
          <cell r="K824">
            <v>40299</v>
          </cell>
          <cell r="L824">
            <v>42855</v>
          </cell>
          <cell r="M824">
            <v>7500</v>
          </cell>
          <cell r="O824" t="e">
            <v>#VALUE!</v>
          </cell>
          <cell r="Q824">
            <v>42005</v>
          </cell>
          <cell r="R824">
            <v>7500</v>
          </cell>
          <cell r="S824">
            <v>30</v>
          </cell>
          <cell r="T824">
            <v>225000</v>
          </cell>
          <cell r="U824" t="str">
            <v>Hancomb Renewal</v>
          </cell>
          <cell r="V824">
            <v>32</v>
          </cell>
          <cell r="W824">
            <v>46.35</v>
          </cell>
          <cell r="X824">
            <v>0.69039913700107869</v>
          </cell>
          <cell r="Y824" t="str">
            <v>Market</v>
          </cell>
          <cell r="Z824" t="str">
            <v>Office $45</v>
          </cell>
          <cell r="AA824">
            <v>0</v>
          </cell>
        </row>
        <row r="825">
          <cell r="C825">
            <v>0</v>
          </cell>
          <cell r="Q825">
            <v>42125</v>
          </cell>
          <cell r="S825">
            <v>32</v>
          </cell>
        </row>
        <row r="826">
          <cell r="C826">
            <v>0</v>
          </cell>
        </row>
        <row r="827">
          <cell r="C827">
            <v>197</v>
          </cell>
          <cell r="G827" t="str">
            <v>02-DTC-55-SUMMER (1)</v>
          </cell>
          <cell r="H827" t="str">
            <v>EASTERN EDUCATION TELEVISION</v>
          </cell>
          <cell r="I827" t="str">
            <v>Contract</v>
          </cell>
          <cell r="J827" t="str">
            <v>0400</v>
          </cell>
          <cell r="K827">
            <v>40422</v>
          </cell>
          <cell r="L827">
            <v>43708</v>
          </cell>
          <cell r="M827">
            <v>11998</v>
          </cell>
          <cell r="O827" t="e">
            <v>#VALUE!</v>
          </cell>
          <cell r="Q827">
            <v>42005</v>
          </cell>
          <cell r="R827">
            <v>11998</v>
          </cell>
          <cell r="S827">
            <v>30</v>
          </cell>
          <cell r="T827">
            <v>359940</v>
          </cell>
          <cell r="U827" t="str">
            <v>Eastern Education TV</v>
          </cell>
          <cell r="V827">
            <v>30</v>
          </cell>
          <cell r="W827">
            <v>49.17</v>
          </cell>
          <cell r="X827">
            <v>0.61012812690665041</v>
          </cell>
          <cell r="Y827" t="str">
            <v>Market</v>
          </cell>
          <cell r="Z827" t="str">
            <v>Office $45</v>
          </cell>
          <cell r="AA827">
            <v>0</v>
          </cell>
        </row>
        <row r="828">
          <cell r="C828">
            <v>0</v>
          </cell>
        </row>
        <row r="829">
          <cell r="C829">
            <v>198</v>
          </cell>
          <cell r="G829" t="str">
            <v>02-DTC-55-SUMMER (1)</v>
          </cell>
          <cell r="H829" t="str">
            <v>T-MOBILE NORTHEAST, LLC</v>
          </cell>
          <cell r="I829" t="str">
            <v>Contract</v>
          </cell>
          <cell r="J829" t="str">
            <v>ROOF3</v>
          </cell>
          <cell r="K829">
            <v>40178</v>
          </cell>
          <cell r="L829">
            <v>43829</v>
          </cell>
          <cell r="M829">
            <v>1</v>
          </cell>
          <cell r="O829" t="e">
            <v>#VALUE!</v>
          </cell>
          <cell r="Q829">
            <v>42005</v>
          </cell>
          <cell r="R829">
            <v>1</v>
          </cell>
          <cell r="S829">
            <v>0</v>
          </cell>
          <cell r="T829">
            <v>0</v>
          </cell>
          <cell r="U829" t="str">
            <v>None</v>
          </cell>
          <cell r="V829">
            <v>0</v>
          </cell>
          <cell r="W829">
            <v>27.32</v>
          </cell>
          <cell r="X829">
            <v>0</v>
          </cell>
          <cell r="Y829" t="str">
            <v>Market</v>
          </cell>
          <cell r="Z829" t="str">
            <v>Storage</v>
          </cell>
          <cell r="AA829">
            <v>0</v>
          </cell>
        </row>
        <row r="830">
          <cell r="C830">
            <v>0</v>
          </cell>
        </row>
        <row r="831">
          <cell r="C831">
            <v>199</v>
          </cell>
          <cell r="G831" t="str">
            <v>02-DTC-55-SUMMER (1)</v>
          </cell>
          <cell r="H831" t="str">
            <v>CVS STORE 36102</v>
          </cell>
          <cell r="I831" t="str">
            <v>Contract</v>
          </cell>
          <cell r="J831" t="str">
            <v>0100</v>
          </cell>
          <cell r="K831">
            <v>40603</v>
          </cell>
          <cell r="L831">
            <v>44592</v>
          </cell>
          <cell r="M831">
            <v>11996</v>
          </cell>
          <cell r="O831" t="e">
            <v>#VALUE!</v>
          </cell>
          <cell r="Q831">
            <v>42005</v>
          </cell>
          <cell r="R831">
            <v>11996</v>
          </cell>
          <cell r="S831">
            <v>84.136045348449485</v>
          </cell>
          <cell r="T831">
            <v>1009296</v>
          </cell>
          <cell r="U831" t="str">
            <v>CVS</v>
          </cell>
          <cell r="V831">
            <v>94.23</v>
          </cell>
          <cell r="W831">
            <v>149.26</v>
          </cell>
          <cell r="X831">
            <v>0.63131448479163876</v>
          </cell>
          <cell r="Y831" t="str">
            <v>Market</v>
          </cell>
          <cell r="Z831" t="str">
            <v>Retail $125</v>
          </cell>
          <cell r="AA831">
            <v>0</v>
          </cell>
        </row>
        <row r="832">
          <cell r="C832">
            <v>0</v>
          </cell>
          <cell r="Q832">
            <v>42430</v>
          </cell>
          <cell r="S832">
            <v>94.231410470156717</v>
          </cell>
        </row>
        <row r="833">
          <cell r="C833">
            <v>0</v>
          </cell>
        </row>
        <row r="834">
          <cell r="C834">
            <v>200</v>
          </cell>
          <cell r="G834" t="str">
            <v>02-DTC-55-SUMMER (1)</v>
          </cell>
          <cell r="H834" t="str">
            <v>CVS Basement</v>
          </cell>
          <cell r="I834" t="str">
            <v>Contract</v>
          </cell>
          <cell r="J834" t="str">
            <v>0100</v>
          </cell>
          <cell r="K834">
            <v>40603</v>
          </cell>
          <cell r="L834">
            <v>44592</v>
          </cell>
          <cell r="M834">
            <v>3283</v>
          </cell>
          <cell r="O834" t="e">
            <v>#VALUE!</v>
          </cell>
          <cell r="Q834">
            <v>42005</v>
          </cell>
          <cell r="R834">
            <v>3283</v>
          </cell>
          <cell r="S834">
            <v>0</v>
          </cell>
          <cell r="T834">
            <v>0</v>
          </cell>
          <cell r="U834" t="str">
            <v>None</v>
          </cell>
          <cell r="V834">
            <v>0</v>
          </cell>
          <cell r="W834">
            <v>29.85</v>
          </cell>
          <cell r="X834">
            <v>0</v>
          </cell>
          <cell r="Y834" t="str">
            <v>Market</v>
          </cell>
          <cell r="Z834" t="str">
            <v>Storage</v>
          </cell>
          <cell r="AA834">
            <v>0</v>
          </cell>
        </row>
        <row r="835">
          <cell r="C835">
            <v>0</v>
          </cell>
        </row>
        <row r="836">
          <cell r="C836">
            <v>201</v>
          </cell>
          <cell r="G836" t="str">
            <v>02-DTC-55-SUMMER (1)</v>
          </cell>
          <cell r="H836" t="str">
            <v>MAXIMUS, INC.</v>
          </cell>
          <cell r="I836" t="str">
            <v>Contract</v>
          </cell>
          <cell r="J836" t="str">
            <v>0301</v>
          </cell>
          <cell r="K836">
            <v>41609</v>
          </cell>
          <cell r="L836">
            <v>44742</v>
          </cell>
          <cell r="M836">
            <v>4500</v>
          </cell>
          <cell r="O836" t="e">
            <v>#VALUE!</v>
          </cell>
          <cell r="Q836">
            <v>42005</v>
          </cell>
          <cell r="R836">
            <v>4500</v>
          </cell>
          <cell r="S836">
            <v>32.96</v>
          </cell>
          <cell r="T836">
            <v>148320</v>
          </cell>
          <cell r="U836" t="str">
            <v>None</v>
          </cell>
          <cell r="V836">
            <v>40.54</v>
          </cell>
          <cell r="W836">
            <v>53.73</v>
          </cell>
          <cell r="X836">
            <v>0.7545133072771264</v>
          </cell>
          <cell r="Y836" t="str">
            <v>Market</v>
          </cell>
          <cell r="Z836" t="str">
            <v>Office $45_Yahoo</v>
          </cell>
          <cell r="AA836">
            <v>0</v>
          </cell>
        </row>
        <row r="837">
          <cell r="C837">
            <v>0</v>
          </cell>
          <cell r="Q837">
            <v>42186</v>
          </cell>
          <cell r="S837">
            <v>33.949333333333335</v>
          </cell>
        </row>
        <row r="838">
          <cell r="C838">
            <v>0</v>
          </cell>
          <cell r="Q838">
            <v>42552</v>
          </cell>
          <cell r="S838">
            <v>34.970666666666666</v>
          </cell>
        </row>
        <row r="839">
          <cell r="C839">
            <v>0</v>
          </cell>
          <cell r="Q839">
            <v>42917</v>
          </cell>
          <cell r="S839">
            <v>36.018666666666668</v>
          </cell>
        </row>
        <row r="840">
          <cell r="C840">
            <v>0</v>
          </cell>
          <cell r="Q840">
            <v>43282</v>
          </cell>
          <cell r="S840">
            <v>37.101333333333336</v>
          </cell>
        </row>
        <row r="841">
          <cell r="C841">
            <v>0</v>
          </cell>
          <cell r="Q841">
            <v>43647</v>
          </cell>
          <cell r="S841">
            <v>38.210666666666668</v>
          </cell>
        </row>
        <row r="842">
          <cell r="C842">
            <v>0</v>
          </cell>
          <cell r="Q842">
            <v>44013</v>
          </cell>
          <cell r="S842">
            <v>39.36</v>
          </cell>
        </row>
        <row r="843">
          <cell r="C843">
            <v>0</v>
          </cell>
          <cell r="Q843">
            <v>44378</v>
          </cell>
          <cell r="S843">
            <v>40.541333333333334</v>
          </cell>
        </row>
        <row r="844">
          <cell r="C844">
            <v>0</v>
          </cell>
        </row>
        <row r="845">
          <cell r="C845">
            <v>202</v>
          </cell>
          <cell r="G845" t="str">
            <v>02-DTC-55-SUMMER (1)</v>
          </cell>
          <cell r="H845" t="str">
            <v>MAXIMUS, INC.</v>
          </cell>
          <cell r="I845" t="str">
            <v>Contract</v>
          </cell>
          <cell r="J845" t="str">
            <v>0600</v>
          </cell>
          <cell r="K845">
            <v>41609</v>
          </cell>
          <cell r="L845">
            <v>44742</v>
          </cell>
          <cell r="M845">
            <v>11998</v>
          </cell>
          <cell r="O845" t="e">
            <v>#VALUE!</v>
          </cell>
          <cell r="Q845">
            <v>42005</v>
          </cell>
          <cell r="R845">
            <v>11998</v>
          </cell>
          <cell r="S845">
            <v>32.96049341556926</v>
          </cell>
          <cell r="T845">
            <v>395460</v>
          </cell>
          <cell r="U845" t="str">
            <v>None</v>
          </cell>
          <cell r="V845">
            <v>40.54</v>
          </cell>
          <cell r="W845">
            <v>53.73</v>
          </cell>
          <cell r="X845">
            <v>0.7545133072771264</v>
          </cell>
          <cell r="Y845" t="str">
            <v>Market</v>
          </cell>
          <cell r="Z845" t="str">
            <v>Office $45</v>
          </cell>
          <cell r="AA845">
            <v>0</v>
          </cell>
        </row>
        <row r="846">
          <cell r="C846">
            <v>0</v>
          </cell>
          <cell r="Q846">
            <v>42186</v>
          </cell>
          <cell r="S846">
            <v>33.949658276379395</v>
          </cell>
        </row>
        <row r="847">
          <cell r="C847">
            <v>0</v>
          </cell>
          <cell r="Q847">
            <v>42552</v>
          </cell>
          <cell r="S847">
            <v>34.969828304717453</v>
          </cell>
        </row>
        <row r="848">
          <cell r="C848">
            <v>0</v>
          </cell>
          <cell r="Q848">
            <v>42917</v>
          </cell>
          <cell r="S848">
            <v>36.02000333388898</v>
          </cell>
        </row>
        <row r="849">
          <cell r="C849">
            <v>0</v>
          </cell>
          <cell r="Q849">
            <v>43282</v>
          </cell>
          <cell r="S849">
            <v>37.100183363893983</v>
          </cell>
        </row>
        <row r="850">
          <cell r="C850">
            <v>0</v>
          </cell>
          <cell r="Q850">
            <v>43647</v>
          </cell>
          <cell r="S850">
            <v>38.210368394732455</v>
          </cell>
        </row>
        <row r="851">
          <cell r="C851">
            <v>0</v>
          </cell>
          <cell r="Q851">
            <v>44013</v>
          </cell>
          <cell r="S851">
            <v>39.359559926654441</v>
          </cell>
        </row>
        <row r="852">
          <cell r="C852">
            <v>0</v>
          </cell>
          <cell r="Q852">
            <v>44378</v>
          </cell>
          <cell r="S852">
            <v>40.539756626104349</v>
          </cell>
        </row>
        <row r="853">
          <cell r="C853">
            <v>0</v>
          </cell>
        </row>
        <row r="854">
          <cell r="C854">
            <v>203</v>
          </cell>
          <cell r="G854" t="str">
            <v>02-DTC-55-SUMMER (1)</v>
          </cell>
          <cell r="H854" t="str">
            <v>MAXIMUS, INC.</v>
          </cell>
          <cell r="I854" t="str">
            <v>Contract</v>
          </cell>
          <cell r="J854" t="str">
            <v>0700</v>
          </cell>
          <cell r="K854">
            <v>41609</v>
          </cell>
          <cell r="L854">
            <v>44742</v>
          </cell>
          <cell r="M854">
            <v>11998</v>
          </cell>
          <cell r="O854" t="e">
            <v>#VALUE!</v>
          </cell>
          <cell r="Q854">
            <v>42005</v>
          </cell>
          <cell r="R854">
            <v>11998</v>
          </cell>
          <cell r="S854">
            <v>32.96049341556926</v>
          </cell>
          <cell r="T854">
            <v>395460</v>
          </cell>
          <cell r="U854" t="str">
            <v>None</v>
          </cell>
          <cell r="V854">
            <v>40.54</v>
          </cell>
          <cell r="W854">
            <v>53.73</v>
          </cell>
          <cell r="X854">
            <v>0.7545133072771264</v>
          </cell>
          <cell r="Y854" t="str">
            <v>Market</v>
          </cell>
          <cell r="Z854" t="str">
            <v>Office $45</v>
          </cell>
          <cell r="AA854">
            <v>0</v>
          </cell>
        </row>
        <row r="855">
          <cell r="C855">
            <v>0</v>
          </cell>
          <cell r="Q855">
            <v>42186</v>
          </cell>
          <cell r="S855">
            <v>33.949658276379395</v>
          </cell>
        </row>
        <row r="856">
          <cell r="C856">
            <v>0</v>
          </cell>
          <cell r="Q856">
            <v>42552</v>
          </cell>
          <cell r="S856">
            <v>34.969828304717453</v>
          </cell>
        </row>
        <row r="857">
          <cell r="C857">
            <v>0</v>
          </cell>
          <cell r="Q857">
            <v>42917</v>
          </cell>
          <cell r="S857">
            <v>36.02000333388898</v>
          </cell>
        </row>
        <row r="858">
          <cell r="C858">
            <v>0</v>
          </cell>
          <cell r="Q858">
            <v>43282</v>
          </cell>
          <cell r="S858">
            <v>37.100183363893983</v>
          </cell>
        </row>
        <row r="859">
          <cell r="C859">
            <v>0</v>
          </cell>
          <cell r="Q859">
            <v>43647</v>
          </cell>
          <cell r="S859">
            <v>38.210368394732455</v>
          </cell>
        </row>
        <row r="860">
          <cell r="C860">
            <v>0</v>
          </cell>
          <cell r="Q860">
            <v>44013</v>
          </cell>
          <cell r="S860">
            <v>39.359559926654441</v>
          </cell>
        </row>
        <row r="861">
          <cell r="C861">
            <v>0</v>
          </cell>
          <cell r="Q861">
            <v>44378</v>
          </cell>
          <cell r="S861">
            <v>40.539756626104349</v>
          </cell>
        </row>
        <row r="862">
          <cell r="C862">
            <v>0</v>
          </cell>
        </row>
        <row r="863">
          <cell r="C863">
            <v>204</v>
          </cell>
          <cell r="G863" t="str">
            <v>02-DTC-55-SUMMER (1)</v>
          </cell>
          <cell r="H863" t="str">
            <v>MAXIMUS, INC.</v>
          </cell>
          <cell r="I863" t="str">
            <v>Contract</v>
          </cell>
          <cell r="J863" t="str">
            <v>0800</v>
          </cell>
          <cell r="K863">
            <v>41456</v>
          </cell>
          <cell r="L863">
            <v>44742</v>
          </cell>
          <cell r="M863">
            <v>11998</v>
          </cell>
          <cell r="O863" t="e">
            <v>#VALUE!</v>
          </cell>
          <cell r="Q863">
            <v>42005</v>
          </cell>
          <cell r="R863">
            <v>11998</v>
          </cell>
          <cell r="S863">
            <v>32.96049341556926</v>
          </cell>
          <cell r="T863">
            <v>395460</v>
          </cell>
          <cell r="U863" t="str">
            <v>None</v>
          </cell>
          <cell r="V863">
            <v>40.54</v>
          </cell>
          <cell r="W863">
            <v>53.73</v>
          </cell>
          <cell r="X863">
            <v>0.7545133072771264</v>
          </cell>
          <cell r="Y863" t="str">
            <v>Market</v>
          </cell>
          <cell r="Z863" t="str">
            <v>Office $45</v>
          </cell>
          <cell r="AA863">
            <v>0</v>
          </cell>
        </row>
        <row r="864">
          <cell r="C864">
            <v>0</v>
          </cell>
          <cell r="Q864">
            <v>42186</v>
          </cell>
          <cell r="S864">
            <v>33.949658276379395</v>
          </cell>
        </row>
        <row r="865">
          <cell r="C865">
            <v>0</v>
          </cell>
          <cell r="Q865">
            <v>42552</v>
          </cell>
          <cell r="S865">
            <v>34.969828304717453</v>
          </cell>
        </row>
        <row r="866">
          <cell r="C866">
            <v>0</v>
          </cell>
          <cell r="Q866">
            <v>42917</v>
          </cell>
          <cell r="S866">
            <v>36.02000333388898</v>
          </cell>
        </row>
        <row r="867">
          <cell r="C867">
            <v>0</v>
          </cell>
          <cell r="Q867">
            <v>43282</v>
          </cell>
          <cell r="S867">
            <v>37.100183363893983</v>
          </cell>
        </row>
        <row r="868">
          <cell r="C868">
            <v>0</v>
          </cell>
          <cell r="Q868">
            <v>43647</v>
          </cell>
          <cell r="S868">
            <v>38.210368394732455</v>
          </cell>
        </row>
        <row r="869">
          <cell r="C869">
            <v>0</v>
          </cell>
          <cell r="Q869">
            <v>44013</v>
          </cell>
          <cell r="S869">
            <v>39.359559926654441</v>
          </cell>
        </row>
        <row r="870">
          <cell r="C870">
            <v>0</v>
          </cell>
          <cell r="Q870">
            <v>44378</v>
          </cell>
          <cell r="S870">
            <v>40.539756626104349</v>
          </cell>
        </row>
        <row r="871">
          <cell r="C871">
            <v>0</v>
          </cell>
        </row>
        <row r="872">
          <cell r="C872">
            <v>205</v>
          </cell>
          <cell r="G872" t="str">
            <v>02-DTC-55-SUMMER (1)</v>
          </cell>
          <cell r="H872" t="str">
            <v>MAXIMUS, INC.</v>
          </cell>
          <cell r="I872" t="str">
            <v>Contract</v>
          </cell>
          <cell r="J872" t="str">
            <v>1000</v>
          </cell>
          <cell r="K872">
            <v>41609</v>
          </cell>
          <cell r="L872">
            <v>44742</v>
          </cell>
          <cell r="M872">
            <v>11996</v>
          </cell>
          <cell r="O872" t="e">
            <v>#VALUE!</v>
          </cell>
          <cell r="Q872">
            <v>42005</v>
          </cell>
          <cell r="R872">
            <v>11996</v>
          </cell>
          <cell r="S872">
            <v>32.959986662220743</v>
          </cell>
          <cell r="T872">
            <v>395388</v>
          </cell>
          <cell r="U872" t="str">
            <v>None</v>
          </cell>
          <cell r="V872">
            <v>40.54</v>
          </cell>
          <cell r="W872">
            <v>53.73</v>
          </cell>
          <cell r="X872">
            <v>0.7545133072771264</v>
          </cell>
          <cell r="Y872" t="str">
            <v>Market</v>
          </cell>
          <cell r="Z872" t="str">
            <v>Office $45</v>
          </cell>
          <cell r="AA872">
            <v>0</v>
          </cell>
        </row>
        <row r="873">
          <cell r="C873">
            <v>0</v>
          </cell>
          <cell r="Q873">
            <v>42186</v>
          </cell>
          <cell r="S873">
            <v>33.950316772257416</v>
          </cell>
        </row>
        <row r="874">
          <cell r="C874">
            <v>0</v>
          </cell>
          <cell r="Q874">
            <v>42552</v>
          </cell>
          <cell r="S874">
            <v>34.969656552184063</v>
          </cell>
        </row>
        <row r="875">
          <cell r="C875">
            <v>0</v>
          </cell>
          <cell r="Q875">
            <v>42917</v>
          </cell>
          <cell r="S875">
            <v>36.020006668889629</v>
          </cell>
        </row>
        <row r="876">
          <cell r="C876">
            <v>0</v>
          </cell>
          <cell r="Q876">
            <v>43282</v>
          </cell>
          <cell r="S876">
            <v>37.100366788929641</v>
          </cell>
        </row>
        <row r="877">
          <cell r="C877">
            <v>0</v>
          </cell>
          <cell r="Q877">
            <v>43647</v>
          </cell>
          <cell r="S877">
            <v>38.209736578859619</v>
          </cell>
        </row>
        <row r="878">
          <cell r="C878">
            <v>0</v>
          </cell>
          <cell r="Q878">
            <v>44013</v>
          </cell>
          <cell r="S878">
            <v>39.360120040013335</v>
          </cell>
        </row>
        <row r="879">
          <cell r="C879">
            <v>0</v>
          </cell>
          <cell r="Q879">
            <v>44378</v>
          </cell>
          <cell r="S879">
            <v>40.539513171057017</v>
          </cell>
        </row>
        <row r="880">
          <cell r="C880">
            <v>0</v>
          </cell>
        </row>
        <row r="881">
          <cell r="C881">
            <v>206</v>
          </cell>
          <cell r="G881" t="str">
            <v>02-DTC-71-77-SUMMER (1)</v>
          </cell>
          <cell r="H881" t="str">
            <v>Bank of America</v>
          </cell>
          <cell r="I881" t="str">
            <v>Contract</v>
          </cell>
          <cell r="J881" t="str">
            <v>102</v>
          </cell>
          <cell r="K881">
            <v>41821</v>
          </cell>
          <cell r="L881">
            <v>45443</v>
          </cell>
          <cell r="M881">
            <v>1643</v>
          </cell>
          <cell r="O881" t="e">
            <v>#VALUE!</v>
          </cell>
          <cell r="Q881">
            <v>42005</v>
          </cell>
          <cell r="R881">
            <v>1643</v>
          </cell>
          <cell r="S881">
            <v>92.516129032258064</v>
          </cell>
          <cell r="T881">
            <v>152004</v>
          </cell>
          <cell r="U881" t="str">
            <v>BofA</v>
          </cell>
          <cell r="V881">
            <v>101.65</v>
          </cell>
          <cell r="W881">
            <v>158.35</v>
          </cell>
          <cell r="X881">
            <v>0.64193242816545637</v>
          </cell>
          <cell r="Y881" t="str">
            <v>Market</v>
          </cell>
          <cell r="Z881" t="str">
            <v>Retail - BofA Corner</v>
          </cell>
          <cell r="AA881">
            <v>0</v>
          </cell>
        </row>
        <row r="882">
          <cell r="C882">
            <v>0</v>
          </cell>
          <cell r="Q882">
            <v>43617</v>
          </cell>
          <cell r="S882">
            <v>101.64576993304929</v>
          </cell>
        </row>
        <row r="883">
          <cell r="C883">
            <v>0</v>
          </cell>
        </row>
        <row r="884">
          <cell r="C884">
            <v>207</v>
          </cell>
          <cell r="G884" t="str">
            <v>02-DTC-71-77-SUMMER (1)</v>
          </cell>
          <cell r="H884" t="str">
            <v>Career Collaborative, Inc.</v>
          </cell>
          <cell r="I884" t="str">
            <v>Contract</v>
          </cell>
          <cell r="J884" t="str">
            <v>1100</v>
          </cell>
          <cell r="K884">
            <v>41821</v>
          </cell>
          <cell r="L884">
            <v>43861</v>
          </cell>
          <cell r="M884">
            <v>3911</v>
          </cell>
          <cell r="O884" t="e">
            <v>#VALUE!</v>
          </cell>
          <cell r="Q884">
            <v>42005</v>
          </cell>
          <cell r="R884">
            <v>3911</v>
          </cell>
          <cell r="S884">
            <v>27.00076706724623</v>
          </cell>
          <cell r="T884">
            <v>105600</v>
          </cell>
          <cell r="U884" t="str">
            <v>Career - CY09/FY10</v>
          </cell>
          <cell r="V884">
            <v>32</v>
          </cell>
          <cell r="W884">
            <v>45.02</v>
          </cell>
          <cell r="X884">
            <v>0.71079520213238556</v>
          </cell>
          <cell r="Y884" t="str">
            <v>Market</v>
          </cell>
          <cell r="Z884" t="str">
            <v>77 Office - $40 - Old</v>
          </cell>
          <cell r="AA884">
            <v>0</v>
          </cell>
        </row>
        <row r="885">
          <cell r="C885">
            <v>0</v>
          </cell>
          <cell r="Q885">
            <v>42036</v>
          </cell>
          <cell r="S885">
            <v>28.001022756328304</v>
          </cell>
        </row>
        <row r="886">
          <cell r="C886">
            <v>0</v>
          </cell>
          <cell r="Q886">
            <v>42401</v>
          </cell>
          <cell r="S886">
            <v>29.001278445410382</v>
          </cell>
        </row>
        <row r="887">
          <cell r="C887">
            <v>0</v>
          </cell>
          <cell r="Q887">
            <v>42767</v>
          </cell>
          <cell r="S887">
            <v>30.001534134492456</v>
          </cell>
        </row>
        <row r="888">
          <cell r="C888">
            <v>0</v>
          </cell>
          <cell r="Q888">
            <v>43132</v>
          </cell>
          <cell r="S888">
            <v>30.998721554589618</v>
          </cell>
        </row>
        <row r="889">
          <cell r="C889">
            <v>0</v>
          </cell>
          <cell r="Q889">
            <v>43497</v>
          </cell>
          <cell r="S889">
            <v>31.998977243671696</v>
          </cell>
        </row>
        <row r="890">
          <cell r="C890">
            <v>0</v>
          </cell>
        </row>
        <row r="891">
          <cell r="C891">
            <v>208</v>
          </cell>
          <cell r="G891" t="str">
            <v>02-DTC-71-77-SUMMER (1)</v>
          </cell>
          <cell r="H891" t="str">
            <v>CHEN PR, Inc.</v>
          </cell>
          <cell r="I891" t="str">
            <v>Contract</v>
          </cell>
          <cell r="J891" t="str">
            <v>6A</v>
          </cell>
          <cell r="K891">
            <v>41821</v>
          </cell>
          <cell r="L891">
            <v>43251</v>
          </cell>
          <cell r="M891">
            <v>2235</v>
          </cell>
          <cell r="O891" t="e">
            <v>#VALUE!</v>
          </cell>
          <cell r="Q891">
            <v>42005</v>
          </cell>
          <cell r="R891">
            <v>2235</v>
          </cell>
          <cell r="S891">
            <v>28</v>
          </cell>
          <cell r="T891">
            <v>62580</v>
          </cell>
          <cell r="U891" t="str">
            <v>CHEN - CY13/FY14</v>
          </cell>
          <cell r="V891">
            <v>31</v>
          </cell>
          <cell r="W891">
            <v>42.44</v>
          </cell>
          <cell r="X891">
            <v>0.73044297832233751</v>
          </cell>
          <cell r="Y891" t="str">
            <v>Market</v>
          </cell>
          <cell r="Z891" t="str">
            <v>71 Office - $40 - Turned</v>
          </cell>
          <cell r="AA891">
            <v>0</v>
          </cell>
        </row>
        <row r="892">
          <cell r="C892">
            <v>0</v>
          </cell>
          <cell r="Q892">
            <v>42156</v>
          </cell>
          <cell r="S892">
            <v>28.998657718120807</v>
          </cell>
        </row>
        <row r="893">
          <cell r="C893">
            <v>0</v>
          </cell>
          <cell r="Q893">
            <v>42522</v>
          </cell>
          <cell r="S893">
            <v>30.00268456375839</v>
          </cell>
        </row>
        <row r="894">
          <cell r="C894">
            <v>0</v>
          </cell>
          <cell r="Q894">
            <v>42887</v>
          </cell>
          <cell r="S894">
            <v>31.001342281879193</v>
          </cell>
        </row>
        <row r="895">
          <cell r="C895">
            <v>0</v>
          </cell>
        </row>
        <row r="896">
          <cell r="C896">
            <v>209</v>
          </cell>
          <cell r="G896" t="str">
            <v>02-DTC-71-77-SUMMER (1)</v>
          </cell>
          <cell r="H896" t="str">
            <v>Ellevation LLC</v>
          </cell>
          <cell r="I896" t="str">
            <v>Contract</v>
          </cell>
          <cell r="J896" t="str">
            <v>701</v>
          </cell>
          <cell r="K896">
            <v>41913</v>
          </cell>
          <cell r="L896">
            <v>43039</v>
          </cell>
          <cell r="M896">
            <v>3911</v>
          </cell>
          <cell r="O896" t="e">
            <v>#VALUE!</v>
          </cell>
          <cell r="Q896">
            <v>42005</v>
          </cell>
          <cell r="R896">
            <v>3911</v>
          </cell>
          <cell r="S896">
            <v>36</v>
          </cell>
          <cell r="T896">
            <v>140796</v>
          </cell>
          <cell r="U896" t="str">
            <v>BY Lease</v>
          </cell>
          <cell r="V896">
            <v>38</v>
          </cell>
          <cell r="W896">
            <v>41.2</v>
          </cell>
          <cell r="X896">
            <v>0.92233009708737856</v>
          </cell>
          <cell r="Y896" t="str">
            <v>Market</v>
          </cell>
          <cell r="Z896" t="str">
            <v>77 Office - $40 - Turned</v>
          </cell>
          <cell r="AA896">
            <v>0</v>
          </cell>
        </row>
        <row r="897">
          <cell r="C897">
            <v>0</v>
          </cell>
          <cell r="Q897">
            <v>42309</v>
          </cell>
          <cell r="S897">
            <v>37.000255689082074</v>
          </cell>
        </row>
        <row r="898">
          <cell r="C898">
            <v>0</v>
          </cell>
          <cell r="Q898">
            <v>42675</v>
          </cell>
          <cell r="S898">
            <v>38.000511378164155</v>
          </cell>
        </row>
        <row r="899">
          <cell r="C899">
            <v>0</v>
          </cell>
        </row>
        <row r="900">
          <cell r="C900">
            <v>210</v>
          </cell>
          <cell r="G900" t="str">
            <v>02-DTC-71-77-SUMMER (1)</v>
          </cell>
          <cell r="H900" t="str">
            <v>Fenergo</v>
          </cell>
          <cell r="I900" t="str">
            <v>Contract</v>
          </cell>
          <cell r="J900" t="str">
            <v>302</v>
          </cell>
          <cell r="K900">
            <v>42278</v>
          </cell>
          <cell r="L900">
            <v>44165</v>
          </cell>
          <cell r="M900">
            <v>2300</v>
          </cell>
          <cell r="O900" t="str">
            <v> </v>
          </cell>
          <cell r="Q900">
            <v>42278</v>
          </cell>
          <cell r="R900">
            <v>2300</v>
          </cell>
          <cell r="S900">
            <v>2.4</v>
          </cell>
          <cell r="U900" t="str">
            <v>Quantopian CY12/FY13</v>
          </cell>
          <cell r="V900">
            <v>62.4</v>
          </cell>
          <cell r="W900">
            <v>45.02</v>
          </cell>
          <cell r="X900">
            <v>1.3860506441581517</v>
          </cell>
          <cell r="Y900" t="str">
            <v>Market</v>
          </cell>
          <cell r="Z900" t="str">
            <v>77 Office - $40 - Turned TE</v>
          </cell>
          <cell r="AA900">
            <v>0</v>
          </cell>
        </row>
        <row r="901">
          <cell r="C901">
            <v>0</v>
          </cell>
          <cell r="Q901">
            <v>42644</v>
          </cell>
          <cell r="S901">
            <v>14.4</v>
          </cell>
        </row>
        <row r="902">
          <cell r="C902">
            <v>0</v>
          </cell>
          <cell r="Q902">
            <v>43009</v>
          </cell>
          <cell r="S902">
            <v>26.4</v>
          </cell>
        </row>
        <row r="903">
          <cell r="C903">
            <v>0</v>
          </cell>
          <cell r="Q903">
            <v>43374</v>
          </cell>
          <cell r="S903">
            <v>38.4</v>
          </cell>
        </row>
        <row r="904">
          <cell r="C904">
            <v>0</v>
          </cell>
          <cell r="Q904">
            <v>43739</v>
          </cell>
          <cell r="S904">
            <v>50.4</v>
          </cell>
        </row>
        <row r="905">
          <cell r="C905">
            <v>0</v>
          </cell>
          <cell r="Q905">
            <v>44105</v>
          </cell>
          <cell r="S905">
            <v>62.4</v>
          </cell>
        </row>
        <row r="906">
          <cell r="C906">
            <v>0</v>
          </cell>
        </row>
        <row r="907">
          <cell r="C907">
            <v>211</v>
          </cell>
          <cell r="G907" t="str">
            <v>02-DTC-71-77-SUMMER (1)</v>
          </cell>
          <cell r="H907" t="str">
            <v>GMA Foundations, Inc.</v>
          </cell>
          <cell r="I907" t="str">
            <v>Contract</v>
          </cell>
          <cell r="J907" t="str">
            <v>801</v>
          </cell>
          <cell r="K907">
            <v>41821</v>
          </cell>
          <cell r="L907">
            <v>42855</v>
          </cell>
          <cell r="M907">
            <v>3911</v>
          </cell>
          <cell r="O907" t="e">
            <v>#VALUE!</v>
          </cell>
          <cell r="Q907">
            <v>42005</v>
          </cell>
          <cell r="R907">
            <v>3911</v>
          </cell>
          <cell r="S907">
            <v>0</v>
          </cell>
          <cell r="T907">
            <v>0</v>
          </cell>
          <cell r="U907" t="str">
            <v>GMA - CY08/FY08</v>
          </cell>
          <cell r="V907">
            <v>0</v>
          </cell>
          <cell r="W907">
            <v>41.2</v>
          </cell>
          <cell r="X907">
            <v>0</v>
          </cell>
          <cell r="Y907" t="str">
            <v>Market</v>
          </cell>
          <cell r="Z907" t="str">
            <v>77 Office - $40 - Old</v>
          </cell>
          <cell r="AA907">
            <v>0</v>
          </cell>
        </row>
        <row r="908">
          <cell r="C908">
            <v>0</v>
          </cell>
        </row>
        <row r="909">
          <cell r="C909">
            <v>212</v>
          </cell>
          <cell r="G909" t="str">
            <v>02-DTC-71-77-SUMMER (1)</v>
          </cell>
          <cell r="H909" t="str">
            <v>GMA Foundations, Inc.</v>
          </cell>
          <cell r="I909" t="str">
            <v>Contract</v>
          </cell>
          <cell r="J909" t="str">
            <v>901</v>
          </cell>
          <cell r="K909">
            <v>41821</v>
          </cell>
          <cell r="L909">
            <v>42855</v>
          </cell>
          <cell r="M909">
            <v>3911</v>
          </cell>
          <cell r="O909" t="e">
            <v>#VALUE!</v>
          </cell>
          <cell r="Q909">
            <v>42005</v>
          </cell>
          <cell r="R909">
            <v>3911</v>
          </cell>
          <cell r="S909">
            <v>74.000511378164148</v>
          </cell>
          <cell r="T909">
            <v>289416</v>
          </cell>
          <cell r="U909" t="str">
            <v>GMA - CY08/FY08</v>
          </cell>
          <cell r="V909">
            <v>78</v>
          </cell>
          <cell r="W909">
            <v>41.2</v>
          </cell>
          <cell r="X909">
            <v>1.8932038834951455</v>
          </cell>
          <cell r="Y909" t="str">
            <v>Market</v>
          </cell>
          <cell r="Z909" t="str">
            <v>77 Office - $40 - Turned</v>
          </cell>
          <cell r="AA909">
            <v>0</v>
          </cell>
        </row>
        <row r="910">
          <cell r="C910">
            <v>0</v>
          </cell>
          <cell r="Q910">
            <v>42125</v>
          </cell>
          <cell r="S910">
            <v>75.997954487343392</v>
          </cell>
        </row>
        <row r="911">
          <cell r="C911">
            <v>0</v>
          </cell>
          <cell r="Q911">
            <v>42491</v>
          </cell>
          <cell r="S911">
            <v>78.001534134492459</v>
          </cell>
        </row>
        <row r="912">
          <cell r="C912">
            <v>0</v>
          </cell>
        </row>
        <row r="913">
          <cell r="C913">
            <v>213</v>
          </cell>
          <cell r="G913" t="str">
            <v>02-DTC-71-77-SUMMER (1)</v>
          </cell>
          <cell r="H913" t="str">
            <v>Hippo</v>
          </cell>
          <cell r="I913" t="str">
            <v>Contract</v>
          </cell>
          <cell r="J913" t="str">
            <v>2A</v>
          </cell>
          <cell r="K913">
            <v>42278</v>
          </cell>
          <cell r="L913">
            <v>43434</v>
          </cell>
          <cell r="M913">
            <v>2235</v>
          </cell>
          <cell r="O913" t="str">
            <v> </v>
          </cell>
          <cell r="Q913">
            <v>42278</v>
          </cell>
          <cell r="R913">
            <v>2235</v>
          </cell>
          <cell r="S913">
            <v>38.002684563758386</v>
          </cell>
          <cell r="U913" t="str">
            <v>BY Lease</v>
          </cell>
          <cell r="V913">
            <v>41</v>
          </cell>
          <cell r="W913">
            <v>42.44</v>
          </cell>
          <cell r="X913">
            <v>0.96606974552309144</v>
          </cell>
          <cell r="Y913" t="str">
            <v>Market</v>
          </cell>
          <cell r="Z913" t="str">
            <v>71 Office - $40 - Turned</v>
          </cell>
          <cell r="AA913">
            <v>0</v>
          </cell>
        </row>
        <row r="914">
          <cell r="C914">
            <v>0</v>
          </cell>
          <cell r="Q914">
            <v>42644</v>
          </cell>
          <cell r="S914">
            <v>39.001342281879197</v>
          </cell>
        </row>
        <row r="915">
          <cell r="C915">
            <v>0</v>
          </cell>
          <cell r="Q915">
            <v>43009</v>
          </cell>
          <cell r="S915">
            <v>40</v>
          </cell>
        </row>
        <row r="916">
          <cell r="C916">
            <v>0</v>
          </cell>
          <cell r="Q916">
            <v>43374</v>
          </cell>
          <cell r="S916">
            <v>40.998657718120803</v>
          </cell>
        </row>
        <row r="917">
          <cell r="C917">
            <v>0</v>
          </cell>
        </row>
        <row r="918">
          <cell r="C918">
            <v>214</v>
          </cell>
          <cell r="G918" t="str">
            <v>02-DTC-71-77-SUMMER (1)</v>
          </cell>
          <cell r="H918" t="str">
            <v>Joseph O'Neil</v>
          </cell>
          <cell r="I918" t="str">
            <v>Contract</v>
          </cell>
          <cell r="J918" t="str">
            <v>B2</v>
          </cell>
          <cell r="K918">
            <v>39995</v>
          </cell>
          <cell r="L918">
            <v>42369</v>
          </cell>
          <cell r="M918">
            <v>350</v>
          </cell>
          <cell r="O918" t="e">
            <v>#VALUE!</v>
          </cell>
          <cell r="Q918">
            <v>42005</v>
          </cell>
          <cell r="R918">
            <v>350</v>
          </cell>
          <cell r="S918">
            <v>7.5085714285714289</v>
          </cell>
          <cell r="T918">
            <v>2628</v>
          </cell>
          <cell r="U918" t="str">
            <v>None</v>
          </cell>
          <cell r="V918">
            <v>7.47</v>
          </cell>
          <cell r="W918">
            <v>10</v>
          </cell>
          <cell r="X918">
            <v>0.747</v>
          </cell>
          <cell r="Y918" t="str">
            <v>Market</v>
          </cell>
          <cell r="Z918" t="str">
            <v>Storage</v>
          </cell>
          <cell r="AA918">
            <v>0</v>
          </cell>
        </row>
        <row r="919">
          <cell r="C919">
            <v>0</v>
          </cell>
        </row>
        <row r="920">
          <cell r="C920">
            <v>215</v>
          </cell>
          <cell r="G920" t="str">
            <v>02-DTC-71-77-SUMMER (1)</v>
          </cell>
          <cell r="H920" t="str">
            <v>Leeba Salon</v>
          </cell>
          <cell r="I920" t="str">
            <v>Contract</v>
          </cell>
          <cell r="J920" t="str">
            <v>101</v>
          </cell>
          <cell r="K920">
            <v>41821</v>
          </cell>
          <cell r="L920">
            <v>45443</v>
          </cell>
          <cell r="M920">
            <v>1442</v>
          </cell>
          <cell r="O920" t="e">
            <v>#VALUE!</v>
          </cell>
          <cell r="Q920">
            <v>42005</v>
          </cell>
          <cell r="R920">
            <v>1442</v>
          </cell>
          <cell r="S920">
            <v>65.467406380027739</v>
          </cell>
          <cell r="T920">
            <v>94404</v>
          </cell>
          <cell r="U920" t="str">
            <v>Leeba</v>
          </cell>
          <cell r="V920">
            <v>85.42</v>
          </cell>
          <cell r="W920">
            <v>95.01</v>
          </cell>
          <cell r="X920">
            <v>0.89906325649931584</v>
          </cell>
          <cell r="Y920" t="str">
            <v>Market</v>
          </cell>
          <cell r="Z920" t="str">
            <v>Retail - Wendy's &amp; Leeba</v>
          </cell>
          <cell r="AA920">
            <v>0</v>
          </cell>
        </row>
        <row r="921">
          <cell r="C921">
            <v>0</v>
          </cell>
          <cell r="Q921">
            <v>42156</v>
          </cell>
          <cell r="S921">
            <v>67.431345353675454</v>
          </cell>
        </row>
        <row r="922">
          <cell r="C922">
            <v>0</v>
          </cell>
          <cell r="Q922">
            <v>42522</v>
          </cell>
          <cell r="S922">
            <v>69.461858529819693</v>
          </cell>
        </row>
        <row r="923">
          <cell r="C923">
            <v>0</v>
          </cell>
          <cell r="Q923">
            <v>42887</v>
          </cell>
          <cell r="S923">
            <v>71.542302357836334</v>
          </cell>
        </row>
        <row r="924">
          <cell r="C924">
            <v>0</v>
          </cell>
          <cell r="Q924">
            <v>43252</v>
          </cell>
          <cell r="S924">
            <v>73.680998613037445</v>
          </cell>
        </row>
        <row r="925">
          <cell r="C925">
            <v>0</v>
          </cell>
          <cell r="Q925">
            <v>43617</v>
          </cell>
          <cell r="S925">
            <v>75.894590846047151</v>
          </cell>
        </row>
        <row r="926">
          <cell r="C926">
            <v>0</v>
          </cell>
          <cell r="Q926">
            <v>43983</v>
          </cell>
          <cell r="S926">
            <v>78.174757281553397</v>
          </cell>
        </row>
        <row r="927">
          <cell r="C927">
            <v>0</v>
          </cell>
          <cell r="Q927">
            <v>44348</v>
          </cell>
          <cell r="S927">
            <v>80.521497919556168</v>
          </cell>
        </row>
        <row r="928">
          <cell r="C928">
            <v>0</v>
          </cell>
          <cell r="Q928">
            <v>44713</v>
          </cell>
          <cell r="S928">
            <v>82.934812760055479</v>
          </cell>
        </row>
        <row r="929">
          <cell r="C929">
            <v>0</v>
          </cell>
          <cell r="Q929">
            <v>45078</v>
          </cell>
          <cell r="S929">
            <v>85.423023578363384</v>
          </cell>
        </row>
        <row r="930">
          <cell r="C930">
            <v>0</v>
          </cell>
        </row>
        <row r="931">
          <cell r="C931">
            <v>216</v>
          </cell>
          <cell r="G931" t="str">
            <v>02-DTC-71-77-SUMMER (1)</v>
          </cell>
          <cell r="H931" t="str">
            <v>Leeba Salon</v>
          </cell>
          <cell r="I931" t="str">
            <v>Contract</v>
          </cell>
          <cell r="J931" t="str">
            <v>B1</v>
          </cell>
          <cell r="K931">
            <v>41821</v>
          </cell>
          <cell r="L931">
            <v>45443</v>
          </cell>
          <cell r="M931">
            <v>730</v>
          </cell>
          <cell r="O931" t="e">
            <v>#VALUE!</v>
          </cell>
          <cell r="Q931">
            <v>42005</v>
          </cell>
          <cell r="R931">
            <v>730</v>
          </cell>
          <cell r="S931">
            <v>15.008219178082191</v>
          </cell>
          <cell r="T931">
            <v>10956</v>
          </cell>
          <cell r="U931" t="str">
            <v>None</v>
          </cell>
          <cell r="V931">
            <v>19.579999999999998</v>
          </cell>
          <cell r="W931">
            <v>12.67</v>
          </cell>
          <cell r="X931">
            <v>1.5453827940015783</v>
          </cell>
          <cell r="Y931" t="str">
            <v>Market</v>
          </cell>
          <cell r="Z931" t="str">
            <v>Storage</v>
          </cell>
          <cell r="AA931">
            <v>0</v>
          </cell>
        </row>
        <row r="932">
          <cell r="C932">
            <v>0</v>
          </cell>
          <cell r="Q932">
            <v>42156</v>
          </cell>
          <cell r="S932">
            <v>15.452054794520548</v>
          </cell>
        </row>
        <row r="933">
          <cell r="C933">
            <v>0</v>
          </cell>
          <cell r="Q933">
            <v>42522</v>
          </cell>
          <cell r="S933">
            <v>15.912328767123288</v>
          </cell>
        </row>
        <row r="934">
          <cell r="C934">
            <v>0</v>
          </cell>
          <cell r="Q934">
            <v>42887</v>
          </cell>
          <cell r="S934">
            <v>16.389041095890413</v>
          </cell>
        </row>
        <row r="935">
          <cell r="C935">
            <v>0</v>
          </cell>
          <cell r="Q935">
            <v>43252</v>
          </cell>
          <cell r="S935">
            <v>16.882191780821916</v>
          </cell>
        </row>
        <row r="936">
          <cell r="C936">
            <v>0</v>
          </cell>
          <cell r="Q936">
            <v>43617</v>
          </cell>
          <cell r="S936">
            <v>17.391780821917809</v>
          </cell>
        </row>
        <row r="937">
          <cell r="C937">
            <v>0</v>
          </cell>
          <cell r="Q937">
            <v>43983</v>
          </cell>
          <cell r="S937">
            <v>17.901369863013699</v>
          </cell>
        </row>
        <row r="938">
          <cell r="C938">
            <v>0</v>
          </cell>
          <cell r="Q938">
            <v>44348</v>
          </cell>
          <cell r="S938">
            <v>18.443835616438356</v>
          </cell>
        </row>
        <row r="939">
          <cell r="C939">
            <v>0</v>
          </cell>
          <cell r="Q939">
            <v>44713</v>
          </cell>
          <cell r="S939">
            <v>19.002739726027396</v>
          </cell>
        </row>
        <row r="940">
          <cell r="C940">
            <v>0</v>
          </cell>
          <cell r="Q940">
            <v>45078</v>
          </cell>
          <cell r="S940">
            <v>19.578082191780823</v>
          </cell>
        </row>
        <row r="941">
          <cell r="C941">
            <v>0</v>
          </cell>
        </row>
        <row r="942">
          <cell r="C942">
            <v>217</v>
          </cell>
          <cell r="G942" t="str">
            <v>02-DTC-71-77-SUMMER (1)</v>
          </cell>
          <cell r="H942" t="str">
            <v>Massachusetts Democratic Party</v>
          </cell>
          <cell r="I942" t="str">
            <v>Contract</v>
          </cell>
          <cell r="J942" t="str">
            <v>1001</v>
          </cell>
          <cell r="K942">
            <v>41821</v>
          </cell>
          <cell r="L942">
            <v>42521</v>
          </cell>
          <cell r="M942">
            <v>3911</v>
          </cell>
          <cell r="O942" t="e">
            <v>#VALUE!</v>
          </cell>
          <cell r="Q942">
            <v>42005</v>
          </cell>
          <cell r="R942">
            <v>3911</v>
          </cell>
          <cell r="S942">
            <v>26.000511378164152</v>
          </cell>
          <cell r="T942">
            <v>101688</v>
          </cell>
          <cell r="U942" t="str">
            <v>Mass Dems CY11/FY11</v>
          </cell>
          <cell r="V942">
            <v>26</v>
          </cell>
          <cell r="W942">
            <v>40</v>
          </cell>
          <cell r="X942">
            <v>0.65</v>
          </cell>
          <cell r="Y942" t="str">
            <v>Vacate</v>
          </cell>
          <cell r="Z942" t="str">
            <v>77 Office - $40 - Old</v>
          </cell>
          <cell r="AA942">
            <v>0</v>
          </cell>
        </row>
        <row r="943">
          <cell r="C943">
            <v>0</v>
          </cell>
        </row>
        <row r="944">
          <cell r="C944">
            <v>218</v>
          </cell>
          <cell r="G944" t="str">
            <v>02-DTC-71-77-SUMMER (1)</v>
          </cell>
          <cell r="H944" t="str">
            <v>Massachusetts Democratic Party</v>
          </cell>
          <cell r="I944" t="str">
            <v>Contract</v>
          </cell>
          <cell r="J944" t="str">
            <v>B5</v>
          </cell>
          <cell r="K944">
            <v>41852</v>
          </cell>
          <cell r="L944">
            <v>42521</v>
          </cell>
          <cell r="M944">
            <v>66</v>
          </cell>
          <cell r="O944" t="e">
            <v>#VALUE!</v>
          </cell>
          <cell r="Q944">
            <v>42005</v>
          </cell>
          <cell r="R944">
            <v>66</v>
          </cell>
          <cell r="S944">
            <v>0</v>
          </cell>
          <cell r="T944">
            <v>0</v>
          </cell>
          <cell r="U944" t="str">
            <v>None</v>
          </cell>
          <cell r="V944">
            <v>0</v>
          </cell>
          <cell r="W944">
            <v>10</v>
          </cell>
          <cell r="X944">
            <v>0</v>
          </cell>
          <cell r="Y944" t="str">
            <v>Vacate</v>
          </cell>
          <cell r="Z944" t="str">
            <v>Storage</v>
          </cell>
          <cell r="AA944">
            <v>0</v>
          </cell>
        </row>
        <row r="945">
          <cell r="C945">
            <v>0</v>
          </cell>
        </row>
        <row r="946">
          <cell r="C946">
            <v>219</v>
          </cell>
          <cell r="G946" t="str">
            <v>02-DTC-71-77-SUMMER (1)</v>
          </cell>
          <cell r="H946" t="str">
            <v>National Consumer Law Center</v>
          </cell>
          <cell r="I946" t="str">
            <v>Contract</v>
          </cell>
          <cell r="J946" t="str">
            <v>B4</v>
          </cell>
          <cell r="K946">
            <v>37095</v>
          </cell>
          <cell r="L946">
            <v>42369</v>
          </cell>
          <cell r="M946">
            <v>685</v>
          </cell>
          <cell r="O946" t="e">
            <v>#VALUE!</v>
          </cell>
          <cell r="Q946">
            <v>42005</v>
          </cell>
          <cell r="R946">
            <v>685</v>
          </cell>
          <cell r="S946">
            <v>10.213138686131387</v>
          </cell>
          <cell r="T946">
            <v>6996</v>
          </cell>
          <cell r="U946" t="str">
            <v>None</v>
          </cell>
          <cell r="V946">
            <v>10.23</v>
          </cell>
          <cell r="W946">
            <v>10</v>
          </cell>
          <cell r="X946">
            <v>1.0230000000000001</v>
          </cell>
          <cell r="Y946" t="str">
            <v>Market</v>
          </cell>
          <cell r="Z946" t="str">
            <v>Storage</v>
          </cell>
          <cell r="AA946">
            <v>0</v>
          </cell>
        </row>
        <row r="947">
          <cell r="C947">
            <v>0</v>
          </cell>
        </row>
        <row r="948">
          <cell r="C948">
            <v>220</v>
          </cell>
          <cell r="G948" t="str">
            <v>02-DTC-71-77-SUMMER (1)</v>
          </cell>
          <cell r="H948" t="str">
            <v>Pandemic Labs, Inc.</v>
          </cell>
          <cell r="I948" t="str">
            <v>Contract</v>
          </cell>
          <cell r="J948" t="str">
            <v>4A</v>
          </cell>
          <cell r="K948">
            <v>42095</v>
          </cell>
          <cell r="L948">
            <v>42460</v>
          </cell>
          <cell r="M948">
            <v>2235</v>
          </cell>
          <cell r="O948" t="str">
            <v> </v>
          </cell>
          <cell r="Q948">
            <v>42095</v>
          </cell>
          <cell r="R948">
            <v>2235</v>
          </cell>
          <cell r="S948">
            <v>34.002684563758386</v>
          </cell>
          <cell r="U948" t="str">
            <v>Pandemic CY13/FY13</v>
          </cell>
          <cell r="V948">
            <v>34</v>
          </cell>
          <cell r="W948">
            <v>40</v>
          </cell>
          <cell r="X948">
            <v>0.85</v>
          </cell>
          <cell r="Y948" t="str">
            <v>Option</v>
          </cell>
          <cell r="Z948" t="str">
            <v>71 Office - $40 - Turned</v>
          </cell>
          <cell r="AA948">
            <v>0</v>
          </cell>
        </row>
        <row r="949">
          <cell r="C949">
            <v>0</v>
          </cell>
        </row>
        <row r="950">
          <cell r="C950">
            <v>221</v>
          </cell>
          <cell r="G950" t="str">
            <v>02-DTC-71-77-SUMMER (1)</v>
          </cell>
          <cell r="H950" t="str">
            <v>Pandemic Labs, Inc.</v>
          </cell>
          <cell r="I950" t="str">
            <v>Speculative</v>
          </cell>
          <cell r="J950" t="str">
            <v>4A</v>
          </cell>
          <cell r="K950">
            <v>42461</v>
          </cell>
          <cell r="L950">
            <v>43555</v>
          </cell>
          <cell r="M950">
            <v>2235</v>
          </cell>
          <cell r="O950" t="str">
            <v> </v>
          </cell>
          <cell r="Q950">
            <v>42461</v>
          </cell>
          <cell r="R950">
            <v>2235</v>
          </cell>
          <cell r="S950">
            <v>35.001342281879197</v>
          </cell>
          <cell r="U950" t="str">
            <v>Pandemic CY16/FY17</v>
          </cell>
          <cell r="V950">
            <v>37</v>
          </cell>
          <cell r="W950">
            <v>43.71</v>
          </cell>
          <cell r="X950">
            <v>0.84648821779913064</v>
          </cell>
          <cell r="Y950" t="str">
            <v>Market</v>
          </cell>
          <cell r="Z950" t="str">
            <v>71 Office - $40 - Turned</v>
          </cell>
          <cell r="AA950">
            <v>0</v>
          </cell>
        </row>
        <row r="951">
          <cell r="C951">
            <v>0</v>
          </cell>
          <cell r="Q951">
            <v>42826</v>
          </cell>
          <cell r="S951">
            <v>36</v>
          </cell>
        </row>
        <row r="952">
          <cell r="C952">
            <v>0</v>
          </cell>
          <cell r="Q952">
            <v>43191</v>
          </cell>
          <cell r="S952">
            <v>36.998657718120803</v>
          </cell>
        </row>
        <row r="953">
          <cell r="C953">
            <v>0</v>
          </cell>
        </row>
        <row r="954">
          <cell r="C954">
            <v>222</v>
          </cell>
          <cell r="G954" t="str">
            <v>02-DTC-71-77-SUMMER (1)</v>
          </cell>
          <cell r="H954" t="str">
            <v>Pandemic Labs, Inc.</v>
          </cell>
          <cell r="I954" t="str">
            <v>Contract</v>
          </cell>
          <cell r="J954" t="str">
            <v>501</v>
          </cell>
          <cell r="K954">
            <v>41306</v>
          </cell>
          <cell r="L954">
            <v>42460</v>
          </cell>
          <cell r="M954">
            <v>3911</v>
          </cell>
          <cell r="O954" t="e">
            <v>#VALUE!</v>
          </cell>
          <cell r="Q954">
            <v>42005</v>
          </cell>
          <cell r="R954">
            <v>3911</v>
          </cell>
          <cell r="S954">
            <v>30.998721554589618</v>
          </cell>
          <cell r="T954">
            <v>121236</v>
          </cell>
          <cell r="U954" t="str">
            <v>Pandemic CY13/FY13</v>
          </cell>
          <cell r="V954">
            <v>32</v>
          </cell>
          <cell r="W954">
            <v>40</v>
          </cell>
          <cell r="X954">
            <v>0.8</v>
          </cell>
          <cell r="Y954" t="str">
            <v>Option</v>
          </cell>
          <cell r="Z954" t="str">
            <v>77 Office - $40 - Turned</v>
          </cell>
          <cell r="AA954">
            <v>0</v>
          </cell>
        </row>
        <row r="955">
          <cell r="C955">
            <v>0</v>
          </cell>
          <cell r="Q955">
            <v>42095</v>
          </cell>
          <cell r="S955">
            <v>31.998977243671696</v>
          </cell>
        </row>
        <row r="956">
          <cell r="C956">
            <v>0</v>
          </cell>
        </row>
        <row r="957">
          <cell r="C957">
            <v>223</v>
          </cell>
          <cell r="G957" t="str">
            <v>02-DTC-71-77-SUMMER (1)</v>
          </cell>
          <cell r="H957" t="str">
            <v>Pandemic Labs, Inc.</v>
          </cell>
          <cell r="I957" t="str">
            <v>Speculative</v>
          </cell>
          <cell r="J957" t="str">
            <v>501</v>
          </cell>
          <cell r="K957">
            <v>42461</v>
          </cell>
          <cell r="L957">
            <v>43555</v>
          </cell>
          <cell r="M957">
            <v>3911</v>
          </cell>
          <cell r="O957" t="str">
            <v> </v>
          </cell>
          <cell r="Q957">
            <v>42461</v>
          </cell>
          <cell r="R957">
            <v>3911</v>
          </cell>
          <cell r="S957">
            <v>37.000255689082074</v>
          </cell>
          <cell r="U957" t="str">
            <v>Pandemic CY16/FY17</v>
          </cell>
          <cell r="V957">
            <v>39</v>
          </cell>
          <cell r="W957">
            <v>43.71</v>
          </cell>
          <cell r="X957">
            <v>0.89224433768016476</v>
          </cell>
          <cell r="Y957" t="str">
            <v>Market</v>
          </cell>
          <cell r="Z957" t="str">
            <v>77 Office - $40 - Turned</v>
          </cell>
          <cell r="AA957">
            <v>0</v>
          </cell>
        </row>
        <row r="958">
          <cell r="C958">
            <v>0</v>
          </cell>
          <cell r="Q958">
            <v>42826</v>
          </cell>
          <cell r="S958">
            <v>38.000511378164155</v>
          </cell>
        </row>
        <row r="959">
          <cell r="C959">
            <v>0</v>
          </cell>
          <cell r="Q959">
            <v>43191</v>
          </cell>
          <cell r="S959">
            <v>39.00076706724623</v>
          </cell>
        </row>
        <row r="960">
          <cell r="C960">
            <v>0</v>
          </cell>
        </row>
        <row r="961">
          <cell r="C961">
            <v>224</v>
          </cell>
          <cell r="G961" t="str">
            <v>02-DTC-71-77-SUMMER (1)</v>
          </cell>
          <cell r="H961" t="str">
            <v>Pitney Bowes</v>
          </cell>
          <cell r="I961" t="str">
            <v>Contract</v>
          </cell>
          <cell r="J961" t="str">
            <v>B3</v>
          </cell>
          <cell r="K961">
            <v>40909</v>
          </cell>
          <cell r="L961">
            <v>77067</v>
          </cell>
          <cell r="M961">
            <v>320</v>
          </cell>
          <cell r="O961" t="e">
            <v>#VALUE!</v>
          </cell>
          <cell r="Q961">
            <v>42005</v>
          </cell>
          <cell r="R961">
            <v>320</v>
          </cell>
          <cell r="S961">
            <v>11.25</v>
          </cell>
          <cell r="T961">
            <v>3600</v>
          </cell>
          <cell r="U961" t="str">
            <v>None</v>
          </cell>
          <cell r="W961" t="str">
            <v>Expires after Report Term</v>
          </cell>
          <cell r="Y961" t="str">
            <v>Market</v>
          </cell>
          <cell r="Z961" t="str">
            <v>Storage</v>
          </cell>
          <cell r="AA961">
            <v>0</v>
          </cell>
        </row>
        <row r="962">
          <cell r="C962">
            <v>0</v>
          </cell>
          <cell r="S962" t="str">
            <v>Rent continues after Report Term</v>
          </cell>
        </row>
        <row r="963">
          <cell r="C963">
            <v>0</v>
          </cell>
        </row>
        <row r="964">
          <cell r="C964">
            <v>225</v>
          </cell>
          <cell r="G964" t="str">
            <v>02-DTC-71-77-SUMMER (1)</v>
          </cell>
          <cell r="H964" t="str">
            <v>Securitas Security Services US</v>
          </cell>
          <cell r="I964" t="str">
            <v>Contract</v>
          </cell>
          <cell r="J964" t="str">
            <v>401</v>
          </cell>
          <cell r="K964">
            <v>40725</v>
          </cell>
          <cell r="L964">
            <v>42643</v>
          </cell>
          <cell r="M964">
            <v>3911</v>
          </cell>
          <cell r="O964" t="e">
            <v>#VALUE!</v>
          </cell>
          <cell r="Q964">
            <v>42005</v>
          </cell>
          <cell r="R964">
            <v>3911</v>
          </cell>
          <cell r="S964">
            <v>27.00076706724623</v>
          </cell>
          <cell r="T964">
            <v>105600</v>
          </cell>
          <cell r="U964" t="str">
            <v>Securitas CY11/FY12</v>
          </cell>
          <cell r="V964">
            <v>29</v>
          </cell>
          <cell r="W964">
            <v>40</v>
          </cell>
          <cell r="X964">
            <v>0.72499999999999998</v>
          </cell>
          <cell r="Y964" t="str">
            <v>Market</v>
          </cell>
          <cell r="Z964" t="str">
            <v>77 Office - $40 - Old</v>
          </cell>
          <cell r="AA964">
            <v>0</v>
          </cell>
        </row>
        <row r="965">
          <cell r="C965">
            <v>0</v>
          </cell>
          <cell r="Q965">
            <v>42095</v>
          </cell>
          <cell r="S965">
            <v>27.997954487343389</v>
          </cell>
        </row>
        <row r="966">
          <cell r="C966">
            <v>0</v>
          </cell>
          <cell r="Q966">
            <v>42461</v>
          </cell>
          <cell r="S966">
            <v>28.998210176425466</v>
          </cell>
        </row>
        <row r="967">
          <cell r="C967">
            <v>0</v>
          </cell>
        </row>
        <row r="968">
          <cell r="C968">
            <v>226</v>
          </cell>
          <cell r="G968" t="str">
            <v>02-DTC-71-77-SUMMER (1)</v>
          </cell>
          <cell r="H968" t="str">
            <v>Securitas Security Services US</v>
          </cell>
          <cell r="I968" t="str">
            <v>Contract</v>
          </cell>
          <cell r="J968" t="str">
            <v>B6</v>
          </cell>
          <cell r="K968">
            <v>40725</v>
          </cell>
          <cell r="L968">
            <v>42643</v>
          </cell>
          <cell r="M968">
            <v>600</v>
          </cell>
          <cell r="O968" t="e">
            <v>#VALUE!</v>
          </cell>
          <cell r="Q968">
            <v>42005</v>
          </cell>
          <cell r="R968">
            <v>600</v>
          </cell>
          <cell r="S968">
            <v>9</v>
          </cell>
          <cell r="T968">
            <v>5400</v>
          </cell>
          <cell r="U968" t="str">
            <v>None</v>
          </cell>
          <cell r="V968">
            <v>9</v>
          </cell>
          <cell r="W968">
            <v>10</v>
          </cell>
          <cell r="X968">
            <v>0.9</v>
          </cell>
          <cell r="Y968" t="str">
            <v>Market</v>
          </cell>
          <cell r="Z968" t="str">
            <v>Storage</v>
          </cell>
          <cell r="AA968">
            <v>0</v>
          </cell>
        </row>
        <row r="969">
          <cell r="C969">
            <v>0</v>
          </cell>
        </row>
        <row r="970">
          <cell r="C970">
            <v>227</v>
          </cell>
          <cell r="G970" t="str">
            <v>02-DTC-71-77-SUMMER (1)</v>
          </cell>
          <cell r="H970" t="str">
            <v>Social Finance</v>
          </cell>
          <cell r="I970" t="str">
            <v>Contract</v>
          </cell>
          <cell r="J970" t="str">
            <v>201</v>
          </cell>
          <cell r="K970">
            <v>41306</v>
          </cell>
          <cell r="L970">
            <v>43585</v>
          </cell>
          <cell r="M970">
            <v>2783</v>
          </cell>
          <cell r="O970" t="e">
            <v>#VALUE!</v>
          </cell>
          <cell r="Q970">
            <v>42005</v>
          </cell>
          <cell r="R970">
            <v>2783</v>
          </cell>
          <cell r="S970">
            <v>30.002155946819979</v>
          </cell>
          <cell r="T970">
            <v>83496</v>
          </cell>
          <cell r="U970" t="str">
            <v>Social Finance CY13/FY13</v>
          </cell>
          <cell r="V970">
            <v>34</v>
          </cell>
          <cell r="W970">
            <v>43.71</v>
          </cell>
          <cell r="X970">
            <v>0.77785403797757946</v>
          </cell>
          <cell r="Y970" t="str">
            <v>Market</v>
          </cell>
          <cell r="Z970" t="str">
            <v>77 Office - $40 - Turned TE</v>
          </cell>
          <cell r="AA970">
            <v>0</v>
          </cell>
        </row>
        <row r="971">
          <cell r="C971">
            <v>0</v>
          </cell>
          <cell r="Q971">
            <v>42125</v>
          </cell>
          <cell r="S971">
            <v>30.998203377650018</v>
          </cell>
        </row>
        <row r="972">
          <cell r="C972">
            <v>0</v>
          </cell>
          <cell r="Q972">
            <v>42491</v>
          </cell>
          <cell r="S972">
            <v>32.00287459575997</v>
          </cell>
        </row>
        <row r="973">
          <cell r="C973">
            <v>0</v>
          </cell>
          <cell r="Q973">
            <v>42856</v>
          </cell>
          <cell r="S973">
            <v>32.998922026590009</v>
          </cell>
        </row>
        <row r="974">
          <cell r="C974">
            <v>0</v>
          </cell>
          <cell r="Q974">
            <v>43221</v>
          </cell>
          <cell r="S974">
            <v>33.999281351060006</v>
          </cell>
        </row>
        <row r="975">
          <cell r="C975">
            <v>0</v>
          </cell>
        </row>
        <row r="976">
          <cell r="C976">
            <v>228</v>
          </cell>
          <cell r="G976" t="str">
            <v>02-DTC-71-77-SUMMER (1)</v>
          </cell>
          <cell r="H976" t="str">
            <v>Social Finance</v>
          </cell>
          <cell r="I976" t="str">
            <v>Contract</v>
          </cell>
          <cell r="J976" t="str">
            <v>202</v>
          </cell>
          <cell r="K976">
            <v>41835</v>
          </cell>
          <cell r="L976">
            <v>43585</v>
          </cell>
          <cell r="M976">
            <v>1128</v>
          </cell>
          <cell r="O976" t="e">
            <v>#VALUE!</v>
          </cell>
          <cell r="Q976">
            <v>42005</v>
          </cell>
          <cell r="R976">
            <v>1128</v>
          </cell>
          <cell r="S976">
            <v>34</v>
          </cell>
          <cell r="T976">
            <v>38352</v>
          </cell>
          <cell r="U976" t="str">
            <v>Social Finance</v>
          </cell>
          <cell r="V976">
            <v>38</v>
          </cell>
          <cell r="W976">
            <v>43.71</v>
          </cell>
          <cell r="X976">
            <v>0.8693662777396477</v>
          </cell>
          <cell r="Y976" t="str">
            <v>Market</v>
          </cell>
          <cell r="Z976" t="str">
            <v>77 Office - $40 - Turned TE</v>
          </cell>
          <cell r="AA976">
            <v>0</v>
          </cell>
        </row>
        <row r="977">
          <cell r="C977">
            <v>0</v>
          </cell>
          <cell r="Q977">
            <v>42125</v>
          </cell>
          <cell r="S977">
            <v>35</v>
          </cell>
        </row>
        <row r="978">
          <cell r="C978">
            <v>0</v>
          </cell>
          <cell r="Q978">
            <v>42491</v>
          </cell>
          <cell r="S978">
            <v>36</v>
          </cell>
        </row>
        <row r="979">
          <cell r="C979">
            <v>0</v>
          </cell>
          <cell r="Q979">
            <v>42856</v>
          </cell>
          <cell r="S979">
            <v>37</v>
          </cell>
        </row>
        <row r="980">
          <cell r="C980">
            <v>0</v>
          </cell>
          <cell r="Q980">
            <v>43221</v>
          </cell>
          <cell r="S980">
            <v>38</v>
          </cell>
        </row>
        <row r="981">
          <cell r="C981">
            <v>0</v>
          </cell>
        </row>
        <row r="982">
          <cell r="C982">
            <v>229</v>
          </cell>
          <cell r="G982" t="str">
            <v>02-DTC-71-77-SUMMER (1)</v>
          </cell>
          <cell r="H982" t="str">
            <v>StockCross Financial Services,</v>
          </cell>
          <cell r="I982" t="str">
            <v>Contract</v>
          </cell>
          <cell r="J982" t="str">
            <v>301</v>
          </cell>
          <cell r="K982">
            <v>41821</v>
          </cell>
          <cell r="L982">
            <v>42124</v>
          </cell>
          <cell r="M982">
            <v>1700</v>
          </cell>
          <cell r="O982" t="e">
            <v>#VALUE!</v>
          </cell>
          <cell r="Q982">
            <v>42005</v>
          </cell>
          <cell r="R982">
            <v>1700</v>
          </cell>
          <cell r="S982">
            <v>40.764705882352942</v>
          </cell>
          <cell r="T982">
            <v>69300</v>
          </cell>
          <cell r="U982" t="str">
            <v>StockCross - CY03/FY04</v>
          </cell>
          <cell r="V982">
            <v>40.76</v>
          </cell>
          <cell r="W982">
            <v>40</v>
          </cell>
          <cell r="X982">
            <v>1.0189999999999999</v>
          </cell>
          <cell r="Y982" t="str">
            <v>Option</v>
          </cell>
          <cell r="Z982" t="str">
            <v>77 Office - $40 - Old TE</v>
          </cell>
          <cell r="AA982">
            <v>0</v>
          </cell>
        </row>
        <row r="983">
          <cell r="C983">
            <v>0</v>
          </cell>
        </row>
        <row r="984">
          <cell r="C984">
            <v>230</v>
          </cell>
          <cell r="G984" t="str">
            <v>02-DTC-71-77-SUMMER (1)</v>
          </cell>
          <cell r="H984" t="str">
            <v>StockCross Financial Services,</v>
          </cell>
          <cell r="I984" t="str">
            <v>Contract</v>
          </cell>
          <cell r="J984" t="str">
            <v>301</v>
          </cell>
          <cell r="K984">
            <v>42125</v>
          </cell>
          <cell r="L984">
            <v>43220</v>
          </cell>
          <cell r="M984">
            <v>1700</v>
          </cell>
          <cell r="O984" t="str">
            <v> </v>
          </cell>
          <cell r="Q984">
            <v>42125</v>
          </cell>
          <cell r="R984">
            <v>1700</v>
          </cell>
          <cell r="S984">
            <v>41.407058823529411</v>
          </cell>
          <cell r="U984" t="str">
            <v>BY Lease</v>
          </cell>
          <cell r="V984">
            <v>43.93</v>
          </cell>
          <cell r="W984">
            <v>42.44</v>
          </cell>
          <cell r="X984">
            <v>1.0351083883129124</v>
          </cell>
          <cell r="Y984" t="str">
            <v>Market</v>
          </cell>
          <cell r="Z984" t="str">
            <v>77 Office - $40 - Old TE</v>
          </cell>
          <cell r="AA984">
            <v>0</v>
          </cell>
        </row>
        <row r="985">
          <cell r="C985">
            <v>0</v>
          </cell>
          <cell r="Q985">
            <v>42491</v>
          </cell>
          <cell r="S985">
            <v>42.649411764705881</v>
          </cell>
        </row>
        <row r="986">
          <cell r="C986">
            <v>0</v>
          </cell>
          <cell r="Q986">
            <v>42856</v>
          </cell>
          <cell r="S986">
            <v>43.927058823529414</v>
          </cell>
        </row>
        <row r="987">
          <cell r="C987">
            <v>0</v>
          </cell>
        </row>
        <row r="988">
          <cell r="C988">
            <v>231</v>
          </cell>
          <cell r="G988" t="str">
            <v>02-DTC-71-77-SUMMER (1)</v>
          </cell>
          <cell r="H988" t="str">
            <v>StockCross Financial Services,</v>
          </cell>
          <cell r="I988" t="str">
            <v>Contract</v>
          </cell>
          <cell r="J988" t="str">
            <v>B7</v>
          </cell>
          <cell r="K988">
            <v>41821</v>
          </cell>
          <cell r="L988">
            <v>43220</v>
          </cell>
          <cell r="M988">
            <v>110</v>
          </cell>
          <cell r="O988" t="e">
            <v>#VALUE!</v>
          </cell>
          <cell r="Q988">
            <v>42005</v>
          </cell>
          <cell r="R988">
            <v>110</v>
          </cell>
          <cell r="S988">
            <v>7.7454545454545451</v>
          </cell>
          <cell r="T988">
            <v>852</v>
          </cell>
          <cell r="U988" t="str">
            <v>None</v>
          </cell>
          <cell r="V988">
            <v>7.75</v>
          </cell>
          <cell r="W988">
            <v>10.61</v>
          </cell>
          <cell r="X988">
            <v>0.73044297832233751</v>
          </cell>
          <cell r="Y988" t="str">
            <v>Market</v>
          </cell>
          <cell r="Z988" t="str">
            <v>Storage</v>
          </cell>
          <cell r="AA988">
            <v>0</v>
          </cell>
        </row>
        <row r="989">
          <cell r="C989">
            <v>0</v>
          </cell>
        </row>
        <row r="990">
          <cell r="C990">
            <v>232</v>
          </cell>
          <cell r="G990" t="str">
            <v>02-DTC-71-77-SUMMER (1)</v>
          </cell>
          <cell r="H990" t="str">
            <v>Tyler &amp; Reynolds</v>
          </cell>
          <cell r="I990" t="str">
            <v>Contract</v>
          </cell>
          <cell r="J990" t="str">
            <v>601</v>
          </cell>
          <cell r="K990">
            <v>36251</v>
          </cell>
          <cell r="L990">
            <v>42855</v>
          </cell>
          <cell r="M990">
            <v>3911</v>
          </cell>
          <cell r="O990" t="e">
            <v>#VALUE!</v>
          </cell>
          <cell r="Q990">
            <v>42005</v>
          </cell>
          <cell r="R990">
            <v>3911</v>
          </cell>
          <cell r="S990">
            <v>30.001534134492456</v>
          </cell>
          <cell r="T990">
            <v>117336</v>
          </cell>
          <cell r="U990" t="str">
            <v>Tyler -  CY14/FY14</v>
          </cell>
          <cell r="V990">
            <v>32</v>
          </cell>
          <cell r="W990">
            <v>41.2</v>
          </cell>
          <cell r="X990">
            <v>0.77669902912621358</v>
          </cell>
          <cell r="Y990" t="str">
            <v>Market</v>
          </cell>
          <cell r="Z990" t="str">
            <v>77 Office - $40 - Old</v>
          </cell>
          <cell r="AA990">
            <v>0</v>
          </cell>
        </row>
        <row r="991">
          <cell r="C991">
            <v>0</v>
          </cell>
          <cell r="Q991">
            <v>42125</v>
          </cell>
          <cell r="S991">
            <v>30.998721554589618</v>
          </cell>
        </row>
        <row r="992">
          <cell r="C992">
            <v>0</v>
          </cell>
          <cell r="Q992">
            <v>42491</v>
          </cell>
          <cell r="S992">
            <v>32.002045512656608</v>
          </cell>
        </row>
        <row r="993">
          <cell r="C993">
            <v>0</v>
          </cell>
        </row>
        <row r="994">
          <cell r="C994">
            <v>233</v>
          </cell>
          <cell r="G994" t="str">
            <v>02-DTC-71-77-SUMMER (1)</v>
          </cell>
          <cell r="H994" t="str">
            <v>Vacant</v>
          </cell>
          <cell r="I994" t="str">
            <v>Contract</v>
          </cell>
          <cell r="J994" t="str">
            <v>3A</v>
          </cell>
          <cell r="K994">
            <v>54424</v>
          </cell>
          <cell r="L994">
            <v>56249</v>
          </cell>
          <cell r="M994">
            <v>2235</v>
          </cell>
          <cell r="O994" t="str">
            <v> </v>
          </cell>
          <cell r="U994" t="str">
            <v>BY Lease</v>
          </cell>
          <cell r="W994" t="str">
            <v>Expires after Report Term</v>
          </cell>
          <cell r="Y994" t="str">
            <v>Market</v>
          </cell>
          <cell r="Z994" t="str">
            <v>71 Office - $40 - Turned</v>
          </cell>
          <cell r="AA994">
            <v>0</v>
          </cell>
        </row>
        <row r="995">
          <cell r="C995">
            <v>0</v>
          </cell>
        </row>
        <row r="996">
          <cell r="C996">
            <v>0</v>
          </cell>
        </row>
        <row r="997">
          <cell r="C997">
            <v>234</v>
          </cell>
          <cell r="G997" t="str">
            <v>02-DTC-71-77-SUMMER (1)</v>
          </cell>
          <cell r="H997" t="str">
            <v>Vacant</v>
          </cell>
          <cell r="I997" t="str">
            <v>Contract</v>
          </cell>
          <cell r="J997" t="str">
            <v>5A</v>
          </cell>
          <cell r="K997">
            <v>42887</v>
          </cell>
          <cell r="L997">
            <v>44712</v>
          </cell>
          <cell r="M997">
            <v>2169</v>
          </cell>
          <cell r="O997" t="str">
            <v> </v>
          </cell>
          <cell r="Q997">
            <v>42887</v>
          </cell>
          <cell r="R997">
            <v>2169</v>
          </cell>
          <cell r="S997">
            <v>41.200553250345784</v>
          </cell>
          <cell r="U997" t="str">
            <v>BY Lease</v>
          </cell>
          <cell r="V997">
            <v>45.2</v>
          </cell>
          <cell r="W997">
            <v>47.76</v>
          </cell>
          <cell r="X997">
            <v>0.9463986599664993</v>
          </cell>
          <cell r="Y997" t="str">
            <v>Market</v>
          </cell>
          <cell r="Z997" t="str">
            <v>71 Office - $40 - Old</v>
          </cell>
          <cell r="AA997">
            <v>0</v>
          </cell>
        </row>
        <row r="998">
          <cell r="C998">
            <v>0</v>
          </cell>
          <cell r="Q998">
            <v>43252</v>
          </cell>
          <cell r="S998">
            <v>42.201936376210234</v>
          </cell>
        </row>
        <row r="999">
          <cell r="C999">
            <v>0</v>
          </cell>
          <cell r="Q999">
            <v>43617</v>
          </cell>
          <cell r="S999">
            <v>43.197786998616877</v>
          </cell>
        </row>
        <row r="1000">
          <cell r="C1000">
            <v>0</v>
          </cell>
          <cell r="Q1000">
            <v>43983</v>
          </cell>
          <cell r="S1000">
            <v>44.199170124481327</v>
          </cell>
        </row>
        <row r="1001">
          <cell r="C1001">
            <v>0</v>
          </cell>
          <cell r="Q1001">
            <v>44348</v>
          </cell>
          <cell r="S1001">
            <v>45.200553250345784</v>
          </cell>
        </row>
        <row r="1002">
          <cell r="C1002">
            <v>0</v>
          </cell>
        </row>
        <row r="1003">
          <cell r="C1003">
            <v>235</v>
          </cell>
          <cell r="G1003" t="str">
            <v>02-DTC-71-77-SUMMER (1)</v>
          </cell>
          <cell r="H1003" t="str">
            <v>Vacant</v>
          </cell>
          <cell r="I1003" t="str">
            <v>Speculative</v>
          </cell>
          <cell r="J1003" t="str">
            <v>B5A</v>
          </cell>
          <cell r="K1003">
            <v>54424</v>
          </cell>
          <cell r="L1003">
            <v>56249</v>
          </cell>
          <cell r="M1003">
            <v>440</v>
          </cell>
          <cell r="O1003" t="str">
            <v> </v>
          </cell>
          <cell r="U1003" t="str">
            <v>None</v>
          </cell>
          <cell r="W1003" t="str">
            <v>Expires after Report Term</v>
          </cell>
          <cell r="Y1003" t="str">
            <v>Market</v>
          </cell>
          <cell r="Z1003" t="str">
            <v>Storage</v>
          </cell>
          <cell r="AA1003">
            <v>0</v>
          </cell>
        </row>
        <row r="1004">
          <cell r="C1004">
            <v>0</v>
          </cell>
        </row>
        <row r="1005">
          <cell r="C1005">
            <v>0</v>
          </cell>
        </row>
        <row r="1006">
          <cell r="C1006">
            <v>236</v>
          </cell>
          <cell r="G1006" t="str">
            <v>02-DTC-71-77-SUMMER (1)</v>
          </cell>
          <cell r="H1006" t="str">
            <v>Vacant</v>
          </cell>
          <cell r="I1006" t="str">
            <v>Speculative</v>
          </cell>
          <cell r="J1006" t="str">
            <v>B8</v>
          </cell>
          <cell r="K1006">
            <v>54424</v>
          </cell>
          <cell r="L1006">
            <v>56249</v>
          </cell>
          <cell r="M1006">
            <v>695</v>
          </cell>
          <cell r="O1006" t="str">
            <v> </v>
          </cell>
          <cell r="U1006" t="str">
            <v>None</v>
          </cell>
          <cell r="W1006" t="str">
            <v>Expires after Report Term</v>
          </cell>
          <cell r="Y1006" t="str">
            <v>Market</v>
          </cell>
          <cell r="Z1006" t="str">
            <v>Storage</v>
          </cell>
          <cell r="AA1006">
            <v>0</v>
          </cell>
        </row>
        <row r="1007">
          <cell r="C1007">
            <v>0</v>
          </cell>
        </row>
        <row r="1008">
          <cell r="C1008">
            <v>0</v>
          </cell>
        </row>
        <row r="1009">
          <cell r="C1009">
            <v>237</v>
          </cell>
          <cell r="G1009" t="str">
            <v>02-DTC-71-77-SUMMER (1)</v>
          </cell>
          <cell r="H1009" t="str">
            <v>Wendys</v>
          </cell>
          <cell r="I1009" t="str">
            <v>Contract</v>
          </cell>
          <cell r="J1009" t="str">
            <v>1A</v>
          </cell>
          <cell r="K1009">
            <v>41821</v>
          </cell>
          <cell r="L1009">
            <v>42369</v>
          </cell>
          <cell r="M1009">
            <v>3442</v>
          </cell>
          <cell r="O1009" t="e">
            <v>#VALUE!</v>
          </cell>
          <cell r="Q1009">
            <v>42005</v>
          </cell>
          <cell r="R1009">
            <v>3442</v>
          </cell>
          <cell r="S1009">
            <v>43.579314352120861</v>
          </cell>
          <cell r="T1009">
            <v>150000</v>
          </cell>
          <cell r="U1009" t="str">
            <v>Wendy's</v>
          </cell>
          <cell r="V1009">
            <v>43.58</v>
          </cell>
          <cell r="W1009">
            <v>75</v>
          </cell>
          <cell r="X1009">
            <v>0.58106666666666662</v>
          </cell>
          <cell r="Y1009" t="str">
            <v>Option</v>
          </cell>
          <cell r="Z1009" t="str">
            <v>Retail - Wendy's &amp; Leeba</v>
          </cell>
          <cell r="AA1009">
            <v>0</v>
          </cell>
        </row>
        <row r="1010">
          <cell r="C1010">
            <v>0</v>
          </cell>
        </row>
        <row r="1011">
          <cell r="C1011">
            <v>238</v>
          </cell>
          <cell r="G1011" t="str">
            <v>02-DTC-71-77-SUMMER (1)</v>
          </cell>
          <cell r="H1011" t="str">
            <v>Wendys</v>
          </cell>
          <cell r="I1011" t="str">
            <v>Contract</v>
          </cell>
          <cell r="J1011" t="str">
            <v>1A</v>
          </cell>
          <cell r="K1011">
            <v>42370</v>
          </cell>
          <cell r="L1011">
            <v>44196</v>
          </cell>
          <cell r="M1011">
            <v>3442</v>
          </cell>
          <cell r="O1011" t="str">
            <v> </v>
          </cell>
          <cell r="Q1011">
            <v>42370</v>
          </cell>
          <cell r="R1011">
            <v>3442</v>
          </cell>
          <cell r="S1011">
            <v>50.116211504938988</v>
          </cell>
          <cell r="U1011" t="str">
            <v>Wendy's</v>
          </cell>
          <cell r="V1011">
            <v>50.12</v>
          </cell>
          <cell r="W1011">
            <v>84.41</v>
          </cell>
          <cell r="X1011">
            <v>0.59376851083994786</v>
          </cell>
          <cell r="Y1011" t="str">
            <v>Market</v>
          </cell>
          <cell r="Z1011" t="str">
            <v>Retail - Wendy's &amp; Leeba</v>
          </cell>
          <cell r="AA1011">
            <v>0</v>
          </cell>
        </row>
        <row r="1012">
          <cell r="C1012">
            <v>0</v>
          </cell>
        </row>
        <row r="1013">
          <cell r="C1013">
            <v>239</v>
          </cell>
          <cell r="G1013" t="str">
            <v>02-DTC-71-77-SUMMER (1)</v>
          </cell>
          <cell r="H1013" t="str">
            <v>Wendys</v>
          </cell>
          <cell r="I1013" t="str">
            <v>Contract</v>
          </cell>
          <cell r="J1013" t="str">
            <v>B71</v>
          </cell>
          <cell r="K1013">
            <v>41821</v>
          </cell>
          <cell r="L1013">
            <v>44196</v>
          </cell>
          <cell r="M1013">
            <v>1400</v>
          </cell>
          <cell r="O1013" t="e">
            <v>#VALUE!</v>
          </cell>
          <cell r="Q1013">
            <v>42005</v>
          </cell>
          <cell r="R1013">
            <v>1400</v>
          </cell>
          <cell r="S1013">
            <v>0</v>
          </cell>
          <cell r="T1013">
            <v>0</v>
          </cell>
          <cell r="U1013" t="str">
            <v>None</v>
          </cell>
          <cell r="V1013">
            <v>0</v>
          </cell>
          <cell r="W1013">
            <v>11.26</v>
          </cell>
          <cell r="X1013">
            <v>0</v>
          </cell>
          <cell r="Y1013" t="str">
            <v>Market</v>
          </cell>
          <cell r="Z1013" t="str">
            <v>Storage</v>
          </cell>
          <cell r="AA1013">
            <v>0</v>
          </cell>
        </row>
        <row r="1014">
          <cell r="C1014">
            <v>0</v>
          </cell>
        </row>
        <row r="1015">
          <cell r="C1015">
            <v>240</v>
          </cell>
          <cell r="G1015" t="str">
            <v>02-DTC-87-SUMMER (1)</v>
          </cell>
          <cell r="H1015" t="str">
            <v>One Mighty Roar</v>
          </cell>
          <cell r="I1015" t="str">
            <v>Contract</v>
          </cell>
          <cell r="J1015" t="str">
            <v>200</v>
          </cell>
          <cell r="K1015">
            <v>41255</v>
          </cell>
          <cell r="L1015">
            <v>43190</v>
          </cell>
          <cell r="M1015">
            <v>4715</v>
          </cell>
          <cell r="O1015" t="e">
            <v>#VALUE!</v>
          </cell>
          <cell r="Q1015">
            <v>42005</v>
          </cell>
          <cell r="R1015">
            <v>4715</v>
          </cell>
          <cell r="S1015">
            <v>28.00084835630965</v>
          </cell>
          <cell r="T1015">
            <v>132024</v>
          </cell>
          <cell r="U1015" t="str">
            <v>OMR CY13/FY13</v>
          </cell>
          <cell r="V1015">
            <v>30</v>
          </cell>
          <cell r="W1015">
            <v>42.44</v>
          </cell>
          <cell r="X1015">
            <v>0.70688030160226201</v>
          </cell>
          <cell r="Y1015" t="str">
            <v>Market</v>
          </cell>
          <cell r="Z1015" t="str">
            <v>Office</v>
          </cell>
          <cell r="AA1015">
            <v>0</v>
          </cell>
        </row>
        <row r="1016">
          <cell r="C1016">
            <v>0</v>
          </cell>
          <cell r="Q1016">
            <v>42370</v>
          </cell>
          <cell r="S1016">
            <v>29.001060445387061</v>
          </cell>
        </row>
        <row r="1017">
          <cell r="C1017">
            <v>0</v>
          </cell>
          <cell r="Q1017">
            <v>42736</v>
          </cell>
          <cell r="S1017">
            <v>30.001272534464476</v>
          </cell>
        </row>
        <row r="1018">
          <cell r="C1018">
            <v>0</v>
          </cell>
        </row>
        <row r="1019">
          <cell r="C1019">
            <v>241</v>
          </cell>
          <cell r="G1019" t="str">
            <v>02-DTC-87-SUMMER (1)</v>
          </cell>
          <cell r="H1019" t="str">
            <v>Ring2 Communications d/b/a Loo</v>
          </cell>
          <cell r="I1019" t="str">
            <v>Contract</v>
          </cell>
          <cell r="J1019" t="str">
            <v>M001</v>
          </cell>
          <cell r="K1019">
            <v>41805</v>
          </cell>
          <cell r="L1019">
            <v>42916</v>
          </cell>
          <cell r="M1019">
            <v>2030</v>
          </cell>
          <cell r="O1019" t="e">
            <v>#VALUE!</v>
          </cell>
          <cell r="Q1019">
            <v>42005</v>
          </cell>
          <cell r="R1019">
            <v>2030</v>
          </cell>
          <cell r="S1019">
            <v>28.001970443349755</v>
          </cell>
          <cell r="T1019">
            <v>56844</v>
          </cell>
          <cell r="U1019" t="str">
            <v>New BY Lease</v>
          </cell>
          <cell r="V1019">
            <v>30</v>
          </cell>
          <cell r="W1019">
            <v>36.049999999999997</v>
          </cell>
          <cell r="X1019">
            <v>0.83217753120665749</v>
          </cell>
          <cell r="Y1019" t="str">
            <v>Market</v>
          </cell>
          <cell r="Z1019" t="str">
            <v>Mezz Office - $35</v>
          </cell>
          <cell r="AA1019">
            <v>0</v>
          </cell>
        </row>
        <row r="1020">
          <cell r="C1020">
            <v>0</v>
          </cell>
          <cell r="Q1020">
            <v>42186</v>
          </cell>
          <cell r="S1020">
            <v>28.995073891625616</v>
          </cell>
        </row>
        <row r="1021">
          <cell r="C1021">
            <v>0</v>
          </cell>
          <cell r="Q1021">
            <v>42552</v>
          </cell>
          <cell r="S1021">
            <v>30</v>
          </cell>
        </row>
        <row r="1022">
          <cell r="C1022">
            <v>0</v>
          </cell>
        </row>
        <row r="1023">
          <cell r="C1023">
            <v>242</v>
          </cell>
          <cell r="G1023" t="str">
            <v>02-DTC-87-SUMMER (1)</v>
          </cell>
          <cell r="H1023" t="str">
            <v>The RDW Group, Inc.</v>
          </cell>
          <cell r="I1023" t="str">
            <v>Contract</v>
          </cell>
          <cell r="J1023" t="str">
            <v>400</v>
          </cell>
          <cell r="K1023">
            <v>41426</v>
          </cell>
          <cell r="L1023">
            <v>43251</v>
          </cell>
          <cell r="M1023">
            <v>4494</v>
          </cell>
          <cell r="O1023" t="e">
            <v>#VALUE!</v>
          </cell>
          <cell r="Q1023">
            <v>42005</v>
          </cell>
          <cell r="R1023">
            <v>4494</v>
          </cell>
          <cell r="S1023">
            <v>29.001335113484647</v>
          </cell>
          <cell r="T1023">
            <v>130332</v>
          </cell>
          <cell r="U1023" t="str">
            <v>RDW Group CY13/FY14</v>
          </cell>
          <cell r="V1023">
            <v>32</v>
          </cell>
          <cell r="W1023">
            <v>42.44</v>
          </cell>
          <cell r="X1023">
            <v>0.7540056550424129</v>
          </cell>
          <cell r="Y1023" t="str">
            <v>Market</v>
          </cell>
          <cell r="Z1023" t="str">
            <v>Office</v>
          </cell>
          <cell r="AA1023">
            <v>0</v>
          </cell>
        </row>
        <row r="1024">
          <cell r="C1024">
            <v>0</v>
          </cell>
          <cell r="Q1024">
            <v>42156</v>
          </cell>
          <cell r="S1024">
            <v>30</v>
          </cell>
        </row>
        <row r="1025">
          <cell r="C1025">
            <v>0</v>
          </cell>
          <cell r="Q1025">
            <v>42522</v>
          </cell>
          <cell r="S1025">
            <v>31.001335113484647</v>
          </cell>
        </row>
        <row r="1026">
          <cell r="C1026">
            <v>0</v>
          </cell>
          <cell r="Q1026">
            <v>42887</v>
          </cell>
          <cell r="S1026">
            <v>32</v>
          </cell>
        </row>
        <row r="1027">
          <cell r="C1027">
            <v>0</v>
          </cell>
        </row>
        <row r="1028">
          <cell r="C1028">
            <v>243</v>
          </cell>
          <cell r="G1028" t="str">
            <v>02-DTC-87-SUMMER (1)</v>
          </cell>
          <cell r="H1028" t="str">
            <v>Tremor Video, Inc.</v>
          </cell>
          <cell r="I1028" t="str">
            <v>Contract</v>
          </cell>
          <cell r="J1028" t="str">
            <v>500</v>
          </cell>
          <cell r="K1028">
            <v>41395</v>
          </cell>
          <cell r="L1028">
            <v>43281</v>
          </cell>
          <cell r="M1028">
            <v>4885</v>
          </cell>
          <cell r="O1028" t="e">
            <v>#VALUE!</v>
          </cell>
          <cell r="Q1028">
            <v>42005</v>
          </cell>
          <cell r="R1028">
            <v>4885</v>
          </cell>
          <cell r="S1028">
            <v>27.999181166837257</v>
          </cell>
          <cell r="T1028">
            <v>136776</v>
          </cell>
          <cell r="U1028" t="str">
            <v>Tremor Video CY13/FY14</v>
          </cell>
          <cell r="V1028">
            <v>31</v>
          </cell>
          <cell r="W1028">
            <v>42.44</v>
          </cell>
          <cell r="X1028">
            <v>0.73044297832233751</v>
          </cell>
          <cell r="Y1028" t="str">
            <v>Market</v>
          </cell>
          <cell r="Z1028" t="str">
            <v>Office</v>
          </cell>
          <cell r="AA1028">
            <v>0</v>
          </cell>
        </row>
        <row r="1029">
          <cell r="C1029">
            <v>0</v>
          </cell>
          <cell r="Q1029">
            <v>42186</v>
          </cell>
          <cell r="S1029">
            <v>29.001432958034801</v>
          </cell>
        </row>
        <row r="1030">
          <cell r="C1030">
            <v>0</v>
          </cell>
          <cell r="Q1030">
            <v>42552</v>
          </cell>
          <cell r="S1030">
            <v>30.001228249744116</v>
          </cell>
        </row>
        <row r="1031">
          <cell r="C1031">
            <v>0</v>
          </cell>
          <cell r="Q1031">
            <v>42917</v>
          </cell>
          <cell r="S1031">
            <v>31.001023541453428</v>
          </cell>
        </row>
        <row r="1032">
          <cell r="C1032">
            <v>0</v>
          </cell>
        </row>
        <row r="1033">
          <cell r="C1033">
            <v>244</v>
          </cell>
          <cell r="G1033" t="str">
            <v>02-DTC-87-SUMMER (1)</v>
          </cell>
          <cell r="H1033" t="str">
            <v>Vacant</v>
          </cell>
          <cell r="I1033" t="str">
            <v>Contract</v>
          </cell>
          <cell r="J1033" t="str">
            <v>001</v>
          </cell>
          <cell r="K1033">
            <v>42979</v>
          </cell>
          <cell r="L1033">
            <v>46630</v>
          </cell>
          <cell r="M1033">
            <v>2500</v>
          </cell>
          <cell r="O1033" t="str">
            <v> </v>
          </cell>
          <cell r="Q1033">
            <v>42979</v>
          </cell>
          <cell r="R1033">
            <v>2500</v>
          </cell>
          <cell r="S1033">
            <v>25.751999999999999</v>
          </cell>
          <cell r="U1033" t="str">
            <v>NNN</v>
          </cell>
          <cell r="W1033" t="str">
            <v>Expires after Report Term</v>
          </cell>
          <cell r="Y1033" t="str">
            <v>Market</v>
          </cell>
          <cell r="Z1033" t="str">
            <v>Retail - $25</v>
          </cell>
          <cell r="AA1033">
            <v>0</v>
          </cell>
        </row>
        <row r="1034">
          <cell r="C1034">
            <v>0</v>
          </cell>
          <cell r="Q1034">
            <v>43344</v>
          </cell>
          <cell r="S1034">
            <v>26.524799999999999</v>
          </cell>
        </row>
        <row r="1035">
          <cell r="C1035">
            <v>0</v>
          </cell>
          <cell r="Q1035">
            <v>43709</v>
          </cell>
          <cell r="S1035">
            <v>27.316800000000001</v>
          </cell>
        </row>
        <row r="1036">
          <cell r="C1036">
            <v>0</v>
          </cell>
          <cell r="Q1036">
            <v>44075</v>
          </cell>
          <cell r="S1036">
            <v>28.137599999999999</v>
          </cell>
        </row>
        <row r="1037">
          <cell r="C1037">
            <v>0</v>
          </cell>
          <cell r="Q1037">
            <v>44440</v>
          </cell>
          <cell r="S1037">
            <v>28.982399999999998</v>
          </cell>
        </row>
        <row r="1038">
          <cell r="C1038">
            <v>0</v>
          </cell>
          <cell r="Q1038">
            <v>44805</v>
          </cell>
          <cell r="S1038">
            <v>29.851199999999999</v>
          </cell>
        </row>
        <row r="1039">
          <cell r="C1039">
            <v>0</v>
          </cell>
          <cell r="Q1039">
            <v>45170</v>
          </cell>
          <cell r="S1039">
            <v>30.748799999999999</v>
          </cell>
        </row>
        <row r="1040">
          <cell r="C1040">
            <v>0</v>
          </cell>
          <cell r="Q1040">
            <v>45536</v>
          </cell>
          <cell r="S1040">
            <v>31.670400000000001</v>
          </cell>
        </row>
        <row r="1041">
          <cell r="C1041">
            <v>0</v>
          </cell>
          <cell r="S1041" t="str">
            <v>Rent continues after Report Term</v>
          </cell>
        </row>
        <row r="1042">
          <cell r="C1042">
            <v>0</v>
          </cell>
        </row>
        <row r="1043">
          <cell r="C1043">
            <v>245</v>
          </cell>
          <cell r="G1043" t="str">
            <v>02-DTC-87-SUMMER (1)</v>
          </cell>
          <cell r="H1043" t="str">
            <v>Vacant</v>
          </cell>
          <cell r="I1043" t="str">
            <v>Contract</v>
          </cell>
          <cell r="J1043" t="str">
            <v>100</v>
          </cell>
          <cell r="K1043">
            <v>42979</v>
          </cell>
          <cell r="L1043">
            <v>46630</v>
          </cell>
          <cell r="M1043">
            <v>4610</v>
          </cell>
          <cell r="O1043" t="str">
            <v> </v>
          </cell>
          <cell r="Q1043">
            <v>42979</v>
          </cell>
          <cell r="R1043">
            <v>4610</v>
          </cell>
          <cell r="S1043">
            <v>82.399132321041208</v>
          </cell>
          <cell r="U1043" t="str">
            <v>NNN</v>
          </cell>
          <cell r="W1043" t="str">
            <v>Expires after Report Term</v>
          </cell>
          <cell r="Y1043" t="str">
            <v>Market</v>
          </cell>
          <cell r="Z1043" t="str">
            <v>Retail - $80</v>
          </cell>
          <cell r="AA1043">
            <v>0</v>
          </cell>
        </row>
        <row r="1044">
          <cell r="C1044">
            <v>0</v>
          </cell>
          <cell r="Q1044">
            <v>43344</v>
          </cell>
          <cell r="S1044">
            <v>84.872017353579182</v>
          </cell>
        </row>
        <row r="1045">
          <cell r="C1045">
            <v>0</v>
          </cell>
          <cell r="Q1045">
            <v>43709</v>
          </cell>
          <cell r="S1045">
            <v>87.417787418655095</v>
          </cell>
        </row>
        <row r="1046">
          <cell r="C1046">
            <v>0</v>
          </cell>
          <cell r="Q1046">
            <v>44075</v>
          </cell>
          <cell r="S1046">
            <v>90.041648590021694</v>
          </cell>
        </row>
        <row r="1047">
          <cell r="C1047">
            <v>0</v>
          </cell>
          <cell r="Q1047">
            <v>44440</v>
          </cell>
          <cell r="S1047">
            <v>92.740997830802598</v>
          </cell>
        </row>
        <row r="1048">
          <cell r="C1048">
            <v>0</v>
          </cell>
          <cell r="Q1048">
            <v>44805</v>
          </cell>
          <cell r="S1048">
            <v>95.526247288503257</v>
          </cell>
        </row>
        <row r="1049">
          <cell r="C1049">
            <v>0</v>
          </cell>
          <cell r="Q1049">
            <v>45170</v>
          </cell>
          <cell r="S1049">
            <v>98.389587852494572</v>
          </cell>
        </row>
        <row r="1050">
          <cell r="C1050">
            <v>0</v>
          </cell>
          <cell r="Q1050">
            <v>45536</v>
          </cell>
          <cell r="S1050">
            <v>101.34403470715836</v>
          </cell>
        </row>
        <row r="1051">
          <cell r="C1051">
            <v>0</v>
          </cell>
          <cell r="S1051" t="str">
            <v>Rent continues after Report Term</v>
          </cell>
        </row>
        <row r="1052">
          <cell r="C1052">
            <v>0</v>
          </cell>
        </row>
        <row r="1053">
          <cell r="C1053">
            <v>246</v>
          </cell>
          <cell r="G1053" t="str">
            <v>02-DTC-87-SUMMER (1)</v>
          </cell>
          <cell r="H1053" t="str">
            <v>Vendini, Inc.</v>
          </cell>
          <cell r="I1053" t="str">
            <v>Contract</v>
          </cell>
          <cell r="J1053" t="str">
            <v>300</v>
          </cell>
          <cell r="K1053">
            <v>39783</v>
          </cell>
          <cell r="L1053">
            <v>43496</v>
          </cell>
          <cell r="M1053">
            <v>4885</v>
          </cell>
          <cell r="O1053" t="e">
            <v>#VALUE!</v>
          </cell>
          <cell r="Q1053">
            <v>42005</v>
          </cell>
          <cell r="R1053">
            <v>4885</v>
          </cell>
          <cell r="S1053">
            <v>32.000818833162747</v>
          </cell>
          <cell r="T1053">
            <v>156324</v>
          </cell>
          <cell r="U1053" t="str">
            <v>Vendini CY13/FY14</v>
          </cell>
          <cell r="V1053">
            <v>35</v>
          </cell>
          <cell r="W1053">
            <v>43.71</v>
          </cell>
          <cell r="X1053">
            <v>0.80073209791809652</v>
          </cell>
          <cell r="Y1053" t="str">
            <v>Market</v>
          </cell>
          <cell r="Z1053" t="str">
            <v>Office</v>
          </cell>
          <cell r="AA1053">
            <v>0</v>
          </cell>
        </row>
        <row r="1054">
          <cell r="C1054">
            <v>0</v>
          </cell>
          <cell r="Q1054">
            <v>42339</v>
          </cell>
          <cell r="S1054">
            <v>32.998157625383826</v>
          </cell>
        </row>
        <row r="1055">
          <cell r="C1055">
            <v>0</v>
          </cell>
          <cell r="Q1055">
            <v>42705</v>
          </cell>
          <cell r="S1055">
            <v>33.997952917093144</v>
          </cell>
        </row>
        <row r="1056">
          <cell r="C1056">
            <v>0</v>
          </cell>
          <cell r="Q1056">
            <v>43070</v>
          </cell>
          <cell r="S1056">
            <v>34.997748208802456</v>
          </cell>
        </row>
        <row r="1057">
          <cell r="C1057">
            <v>0</v>
          </cell>
        </row>
        <row r="1058">
          <cell r="C1058">
            <v>247</v>
          </cell>
          <cell r="G1058" t="str">
            <v>03-LMP-HARRISONOFFICE (1)</v>
          </cell>
          <cell r="H1058" t="str">
            <v>6 Pack Fitness</v>
          </cell>
          <cell r="I1058" t="str">
            <v>Contract</v>
          </cell>
          <cell r="J1058" t="str">
            <v>2675</v>
          </cell>
          <cell r="K1058">
            <v>42186</v>
          </cell>
          <cell r="L1058">
            <v>44012</v>
          </cell>
          <cell r="M1058">
            <v>4634</v>
          </cell>
          <cell r="O1058" t="str">
            <v> </v>
          </cell>
          <cell r="Q1058">
            <v>42186</v>
          </cell>
          <cell r="R1058">
            <v>4634</v>
          </cell>
          <cell r="S1058">
            <v>39.599482088908069</v>
          </cell>
          <cell r="U1058" t="str">
            <v>New BY 100% GU</v>
          </cell>
          <cell r="V1058">
            <v>44.57</v>
          </cell>
          <cell r="W1058">
            <v>51.96</v>
          </cell>
          <cell r="X1058">
            <v>0.85777521170130866</v>
          </cell>
          <cell r="Y1058" t="str">
            <v>Market</v>
          </cell>
          <cell r="Z1058" t="str">
            <v>Floors 20-27</v>
          </cell>
          <cell r="AA1058">
            <v>0</v>
          </cell>
        </row>
        <row r="1059">
          <cell r="C1059">
            <v>0</v>
          </cell>
          <cell r="Q1059">
            <v>42552</v>
          </cell>
          <cell r="S1059">
            <v>40.788088044885626</v>
          </cell>
        </row>
        <row r="1060">
          <cell r="C1060">
            <v>0</v>
          </cell>
          <cell r="Q1060">
            <v>42917</v>
          </cell>
          <cell r="S1060">
            <v>42.010358221838587</v>
          </cell>
        </row>
        <row r="1061">
          <cell r="C1061">
            <v>0</v>
          </cell>
          <cell r="Q1061">
            <v>43282</v>
          </cell>
          <cell r="S1061">
            <v>43.27406128614588</v>
          </cell>
        </row>
        <row r="1062">
          <cell r="C1062">
            <v>0</v>
          </cell>
          <cell r="Q1062">
            <v>43647</v>
          </cell>
          <cell r="S1062">
            <v>44.571428571428569</v>
          </cell>
        </row>
        <row r="1063">
          <cell r="C1063">
            <v>0</v>
          </cell>
        </row>
        <row r="1064">
          <cell r="C1064">
            <v>248</v>
          </cell>
          <cell r="G1064" t="str">
            <v>03-LMP-HARRISONOFFICE (1)</v>
          </cell>
          <cell r="H1064" t="str">
            <v>Beacon Health</v>
          </cell>
          <cell r="I1064" t="str">
            <v>Contract</v>
          </cell>
          <cell r="J1064" t="str">
            <v>0675</v>
          </cell>
          <cell r="K1064">
            <v>42217</v>
          </cell>
          <cell r="L1064">
            <v>44135</v>
          </cell>
          <cell r="M1064">
            <v>3271</v>
          </cell>
          <cell r="O1064" t="str">
            <v> </v>
          </cell>
          <cell r="Q1064">
            <v>42217</v>
          </cell>
          <cell r="R1064">
            <v>3271</v>
          </cell>
          <cell r="S1064">
            <v>39.598899419137879</v>
          </cell>
          <cell r="U1064" t="str">
            <v>New BY 95% GU</v>
          </cell>
          <cell r="V1064">
            <v>45.91</v>
          </cell>
          <cell r="W1064">
            <v>51.96</v>
          </cell>
          <cell r="X1064">
            <v>0.88356428021555034</v>
          </cell>
          <cell r="Y1064" t="str">
            <v>Market</v>
          </cell>
          <cell r="Z1064" t="str">
            <v>Floors 5-11</v>
          </cell>
          <cell r="AA1064">
            <v>0</v>
          </cell>
        </row>
        <row r="1065">
          <cell r="C1065">
            <v>0</v>
          </cell>
          <cell r="Q1065">
            <v>42583</v>
          </cell>
          <cell r="S1065">
            <v>40.78752675022929</v>
          </cell>
        </row>
        <row r="1066">
          <cell r="C1066">
            <v>0</v>
          </cell>
          <cell r="Q1066">
            <v>42948</v>
          </cell>
          <cell r="S1066">
            <v>42.012840110058086</v>
          </cell>
        </row>
        <row r="1067">
          <cell r="C1067">
            <v>0</v>
          </cell>
          <cell r="Q1067">
            <v>43313</v>
          </cell>
          <cell r="S1067">
            <v>43.271170895750537</v>
          </cell>
        </row>
        <row r="1068">
          <cell r="C1068">
            <v>0</v>
          </cell>
          <cell r="Q1068">
            <v>43678</v>
          </cell>
          <cell r="S1068">
            <v>44.56985631305411</v>
          </cell>
        </row>
        <row r="1069">
          <cell r="C1069">
            <v>0</v>
          </cell>
          <cell r="Q1069">
            <v>44044</v>
          </cell>
          <cell r="S1069">
            <v>45.908896361968814</v>
          </cell>
        </row>
        <row r="1070">
          <cell r="C1070">
            <v>0</v>
          </cell>
        </row>
        <row r="1071">
          <cell r="C1071">
            <v>249</v>
          </cell>
          <cell r="G1071" t="str">
            <v>03-LMP-HARRISONOFFICE (1)</v>
          </cell>
          <cell r="H1071" t="str">
            <v>Boies Schiller &amp; Flexner LLP</v>
          </cell>
          <cell r="I1071" t="str">
            <v>Contract</v>
          </cell>
          <cell r="J1071" t="str">
            <v>0900</v>
          </cell>
          <cell r="K1071">
            <v>41518</v>
          </cell>
          <cell r="L1071">
            <v>43465</v>
          </cell>
          <cell r="M1071">
            <v>16146</v>
          </cell>
          <cell r="O1071" t="e">
            <v>#VALUE!</v>
          </cell>
          <cell r="Q1071">
            <v>42005</v>
          </cell>
          <cell r="R1071">
            <v>16146</v>
          </cell>
          <cell r="S1071">
            <v>36.462281679672984</v>
          </cell>
          <cell r="T1071">
            <v>588720</v>
          </cell>
          <cell r="U1071" t="str">
            <v>0900 - Boies BY13</v>
          </cell>
          <cell r="V1071">
            <v>41.04</v>
          </cell>
          <cell r="W1071">
            <v>49.94</v>
          </cell>
          <cell r="X1071">
            <v>0.82178614337204647</v>
          </cell>
          <cell r="Y1071" t="str">
            <v>Market</v>
          </cell>
          <cell r="Z1071" t="str">
            <v>Floors 5-11</v>
          </cell>
          <cell r="AA1071">
            <v>0</v>
          </cell>
        </row>
        <row r="1072">
          <cell r="C1072">
            <v>0</v>
          </cell>
          <cell r="Q1072">
            <v>42248</v>
          </cell>
          <cell r="S1072">
            <v>37.555555555555557</v>
          </cell>
        </row>
        <row r="1073">
          <cell r="C1073">
            <v>0</v>
          </cell>
          <cell r="Q1073">
            <v>42614</v>
          </cell>
          <cell r="S1073">
            <v>38.682274247491641</v>
          </cell>
        </row>
        <row r="1074">
          <cell r="C1074">
            <v>0</v>
          </cell>
          <cell r="Q1074">
            <v>42979</v>
          </cell>
          <cell r="S1074">
            <v>39.843180973615759</v>
          </cell>
        </row>
        <row r="1075">
          <cell r="C1075">
            <v>0</v>
          </cell>
          <cell r="Q1075">
            <v>43344</v>
          </cell>
          <cell r="S1075">
            <v>41.038275733927911</v>
          </cell>
        </row>
        <row r="1076">
          <cell r="C1076">
            <v>0</v>
          </cell>
        </row>
        <row r="1077">
          <cell r="C1077">
            <v>250</v>
          </cell>
          <cell r="G1077" t="str">
            <v>03-LMP-HARRISONOFFICE (1)</v>
          </cell>
          <cell r="H1077" t="str">
            <v>Boies Schiller &amp; Flexner LLP</v>
          </cell>
          <cell r="I1077" t="str">
            <v>Contract</v>
          </cell>
          <cell r="J1077" t="str">
            <v>0975</v>
          </cell>
          <cell r="K1077">
            <v>40422</v>
          </cell>
          <cell r="L1077">
            <v>43465</v>
          </cell>
          <cell r="M1077">
            <v>4020</v>
          </cell>
          <cell r="O1077" t="e">
            <v>#VALUE!</v>
          </cell>
          <cell r="Q1077">
            <v>42005</v>
          </cell>
          <cell r="R1077">
            <v>4020</v>
          </cell>
          <cell r="S1077">
            <v>36.465671641791047</v>
          </cell>
          <cell r="T1077">
            <v>146592</v>
          </cell>
          <cell r="U1077" t="str">
            <v>0975 - Boies</v>
          </cell>
          <cell r="V1077">
            <v>41.04</v>
          </cell>
          <cell r="W1077">
            <v>49.94</v>
          </cell>
          <cell r="X1077">
            <v>0.82178614337204647</v>
          </cell>
          <cell r="Y1077" t="str">
            <v>Market</v>
          </cell>
          <cell r="Z1077" t="str">
            <v>Floors 5-11</v>
          </cell>
          <cell r="AA1077">
            <v>0</v>
          </cell>
        </row>
        <row r="1078">
          <cell r="C1078">
            <v>0</v>
          </cell>
          <cell r="Q1078">
            <v>42248</v>
          </cell>
          <cell r="S1078">
            <v>37.561194029850746</v>
          </cell>
        </row>
        <row r="1079">
          <cell r="C1079">
            <v>0</v>
          </cell>
          <cell r="Q1079">
            <v>42614</v>
          </cell>
          <cell r="S1079">
            <v>38.686567164179102</v>
          </cell>
        </row>
        <row r="1080">
          <cell r="C1080">
            <v>0</v>
          </cell>
          <cell r="Q1080">
            <v>42979</v>
          </cell>
          <cell r="S1080">
            <v>39.84776119402985</v>
          </cell>
        </row>
        <row r="1081">
          <cell r="C1081">
            <v>0</v>
          </cell>
          <cell r="Q1081">
            <v>43344</v>
          </cell>
          <cell r="S1081">
            <v>41.044776119402982</v>
          </cell>
        </row>
        <row r="1082">
          <cell r="C1082">
            <v>0</v>
          </cell>
        </row>
        <row r="1083">
          <cell r="C1083">
            <v>251</v>
          </cell>
          <cell r="G1083" t="str">
            <v>03-LMP-HARRISONOFFICE (1)</v>
          </cell>
          <cell r="H1083" t="str">
            <v>BrightSource Energy Inc.</v>
          </cell>
          <cell r="I1083" t="str">
            <v>Contract</v>
          </cell>
          <cell r="J1083" t="str">
            <v>2125</v>
          </cell>
          <cell r="K1083">
            <v>41334</v>
          </cell>
          <cell r="L1083">
            <v>42916</v>
          </cell>
          <cell r="M1083">
            <v>5096</v>
          </cell>
          <cell r="O1083" t="e">
            <v>#VALUE!</v>
          </cell>
          <cell r="Q1083">
            <v>42005</v>
          </cell>
          <cell r="R1083">
            <v>5096</v>
          </cell>
          <cell r="S1083">
            <v>33.713500784929359</v>
          </cell>
          <cell r="T1083">
            <v>171804</v>
          </cell>
          <cell r="U1083" t="str">
            <v>2125 - Brightsource BY13</v>
          </cell>
          <cell r="V1083">
            <v>36.86</v>
          </cell>
          <cell r="W1083">
            <v>48.96</v>
          </cell>
          <cell r="X1083">
            <v>0.752859477124183</v>
          </cell>
          <cell r="Y1083" t="str">
            <v>Vacate</v>
          </cell>
          <cell r="Z1083" t="str">
            <v>Floors 20-27</v>
          </cell>
          <cell r="AA1083">
            <v>0</v>
          </cell>
        </row>
        <row r="1084">
          <cell r="C1084">
            <v>0</v>
          </cell>
          <cell r="Q1084">
            <v>42064</v>
          </cell>
          <cell r="S1084">
            <v>34.718995290423862</v>
          </cell>
        </row>
        <row r="1085">
          <cell r="C1085">
            <v>0</v>
          </cell>
          <cell r="Q1085">
            <v>42430</v>
          </cell>
          <cell r="S1085">
            <v>35.724489795918366</v>
          </cell>
        </row>
        <row r="1086">
          <cell r="C1086">
            <v>0</v>
          </cell>
          <cell r="Q1086">
            <v>42795</v>
          </cell>
          <cell r="S1086">
            <v>36.857142857142854</v>
          </cell>
        </row>
        <row r="1087">
          <cell r="C1087">
            <v>0</v>
          </cell>
        </row>
        <row r="1088">
          <cell r="C1088">
            <v>252</v>
          </cell>
          <cell r="G1088" t="str">
            <v>03-LMP-HARRISONOFFICE (1)</v>
          </cell>
          <cell r="H1088" t="str">
            <v>BrightSource Energy Inc.</v>
          </cell>
          <cell r="I1088" t="str">
            <v>Contract</v>
          </cell>
          <cell r="J1088" t="str">
            <v>2150</v>
          </cell>
          <cell r="K1088">
            <v>41334</v>
          </cell>
          <cell r="L1088">
            <v>42916</v>
          </cell>
          <cell r="M1088">
            <v>9727</v>
          </cell>
          <cell r="O1088" t="e">
            <v>#VALUE!</v>
          </cell>
          <cell r="Q1088">
            <v>42005</v>
          </cell>
          <cell r="R1088">
            <v>9727</v>
          </cell>
          <cell r="S1088">
            <v>32.678934923409066</v>
          </cell>
          <cell r="T1088">
            <v>317868</v>
          </cell>
          <cell r="U1088" t="str">
            <v>2150 - Brightsource BY13</v>
          </cell>
          <cell r="V1088">
            <v>35.729999999999997</v>
          </cell>
          <cell r="W1088">
            <v>48.96</v>
          </cell>
          <cell r="X1088">
            <v>0.72977941176470584</v>
          </cell>
          <cell r="Y1088" t="str">
            <v>Vacate</v>
          </cell>
          <cell r="Z1088" t="str">
            <v>Floors 20-27</v>
          </cell>
          <cell r="AA1088">
            <v>0</v>
          </cell>
        </row>
        <row r="1089">
          <cell r="C1089">
            <v>0</v>
          </cell>
          <cell r="Q1089">
            <v>42064</v>
          </cell>
          <cell r="S1089">
            <v>33.654775367533666</v>
          </cell>
        </row>
        <row r="1090">
          <cell r="C1090">
            <v>0</v>
          </cell>
          <cell r="Q1090">
            <v>42430</v>
          </cell>
          <cell r="S1090">
            <v>34.630615811658274</v>
          </cell>
        </row>
        <row r="1091">
          <cell r="C1091">
            <v>0</v>
          </cell>
          <cell r="Q1091">
            <v>42795</v>
          </cell>
          <cell r="S1091">
            <v>35.727356841780612</v>
          </cell>
        </row>
        <row r="1092">
          <cell r="C1092">
            <v>0</v>
          </cell>
        </row>
        <row r="1093">
          <cell r="C1093">
            <v>253</v>
          </cell>
          <cell r="G1093" t="str">
            <v>03-LMP-HARRISONOFFICE (1)</v>
          </cell>
          <cell r="H1093" t="str">
            <v>Center on Race Poverty &amp; the E</v>
          </cell>
          <cell r="I1093" t="str">
            <v>Contract</v>
          </cell>
          <cell r="J1093" t="str">
            <v>0650</v>
          </cell>
          <cell r="K1093">
            <v>41760</v>
          </cell>
          <cell r="L1093">
            <v>43708</v>
          </cell>
          <cell r="M1093">
            <v>2330</v>
          </cell>
          <cell r="O1093" t="e">
            <v>#VALUE!</v>
          </cell>
          <cell r="Q1093">
            <v>42005</v>
          </cell>
          <cell r="R1093">
            <v>2330</v>
          </cell>
          <cell r="S1093">
            <v>35.042060085836908</v>
          </cell>
          <cell r="T1093">
            <v>81648</v>
          </cell>
          <cell r="U1093" t="str">
            <v>0650 - Center for Race</v>
          </cell>
          <cell r="V1093">
            <v>40.68</v>
          </cell>
          <cell r="W1093">
            <v>50.94</v>
          </cell>
          <cell r="X1093">
            <v>0.79858657243816256</v>
          </cell>
          <cell r="Y1093" t="str">
            <v>Market</v>
          </cell>
          <cell r="Z1093" t="str">
            <v>Floors 5-11</v>
          </cell>
          <cell r="AA1093">
            <v>0</v>
          </cell>
        </row>
        <row r="1094">
          <cell r="C1094">
            <v>0</v>
          </cell>
          <cell r="Q1094">
            <v>42125</v>
          </cell>
          <cell r="S1094">
            <v>36.118454935622317</v>
          </cell>
        </row>
        <row r="1095">
          <cell r="C1095">
            <v>0</v>
          </cell>
          <cell r="Q1095">
            <v>42491</v>
          </cell>
          <cell r="S1095">
            <v>37.200000000000003</v>
          </cell>
        </row>
        <row r="1096">
          <cell r="C1096">
            <v>0</v>
          </cell>
          <cell r="Q1096">
            <v>42856</v>
          </cell>
          <cell r="S1096">
            <v>38.281545064377681</v>
          </cell>
        </row>
        <row r="1097">
          <cell r="C1097">
            <v>0</v>
          </cell>
          <cell r="Q1097">
            <v>43221</v>
          </cell>
          <cell r="S1097">
            <v>39.481545064377684</v>
          </cell>
        </row>
        <row r="1098">
          <cell r="C1098">
            <v>0</v>
          </cell>
          <cell r="Q1098">
            <v>43586</v>
          </cell>
          <cell r="S1098">
            <v>40.68154506437768</v>
          </cell>
        </row>
        <row r="1099">
          <cell r="C1099">
            <v>0</v>
          </cell>
        </row>
        <row r="1100">
          <cell r="C1100">
            <v>254</v>
          </cell>
          <cell r="G1100" t="str">
            <v>03-LMP-HARRISONOFFICE (1)</v>
          </cell>
          <cell r="H1100" t="str">
            <v>CIRM</v>
          </cell>
          <cell r="I1100" t="str">
            <v>Contract</v>
          </cell>
          <cell r="J1100" t="str">
            <v>1575</v>
          </cell>
          <cell r="K1100">
            <v>42335</v>
          </cell>
          <cell r="L1100">
            <v>43404</v>
          </cell>
          <cell r="M1100">
            <v>2686</v>
          </cell>
          <cell r="O1100" t="str">
            <v> </v>
          </cell>
          <cell r="Q1100">
            <v>42309</v>
          </cell>
          <cell r="R1100">
            <v>2686</v>
          </cell>
          <cell r="S1100">
            <v>5.4415487714072972</v>
          </cell>
          <cell r="U1100" t="str">
            <v>New BY 95% GU +1</v>
          </cell>
          <cell r="V1100">
            <v>43.28</v>
          </cell>
          <cell r="W1100">
            <v>49.94</v>
          </cell>
          <cell r="X1100">
            <v>0.86663996796155396</v>
          </cell>
          <cell r="Y1100" t="str">
            <v>Market</v>
          </cell>
          <cell r="Z1100" t="str">
            <v>Floors 12-19</v>
          </cell>
          <cell r="AA1100">
            <v>0</v>
          </cell>
        </row>
        <row r="1101">
          <cell r="C1101">
            <v>0</v>
          </cell>
          <cell r="Q1101">
            <v>42675</v>
          </cell>
          <cell r="S1101">
            <v>42.026805658972449</v>
          </cell>
        </row>
        <row r="1102">
          <cell r="C1102">
            <v>0</v>
          </cell>
          <cell r="Q1102">
            <v>43040</v>
          </cell>
          <cell r="S1102">
            <v>43.286671630677588</v>
          </cell>
        </row>
        <row r="1103">
          <cell r="C1103">
            <v>0</v>
          </cell>
        </row>
        <row r="1104">
          <cell r="C1104">
            <v>255</v>
          </cell>
          <cell r="G1104" t="str">
            <v>03-LMP-HARRISONOFFICE (1)</v>
          </cell>
          <cell r="H1104" t="str">
            <v>CIRM</v>
          </cell>
          <cell r="I1104" t="str">
            <v>Contract</v>
          </cell>
          <cell r="J1104" t="str">
            <v>1650</v>
          </cell>
          <cell r="K1104">
            <v>42335</v>
          </cell>
          <cell r="L1104">
            <v>44255</v>
          </cell>
          <cell r="M1104">
            <v>14411</v>
          </cell>
          <cell r="O1104" t="str">
            <v> </v>
          </cell>
          <cell r="Q1104">
            <v>42309</v>
          </cell>
          <cell r="R1104">
            <v>14411</v>
          </cell>
          <cell r="S1104">
            <v>5.4400111026299358</v>
          </cell>
          <cell r="U1104" t="str">
            <v>New BY 95% GU +1</v>
          </cell>
          <cell r="V1104">
            <v>47.3</v>
          </cell>
          <cell r="W1104">
            <v>53</v>
          </cell>
          <cell r="X1104">
            <v>0.89245283018867916</v>
          </cell>
          <cell r="Y1104" t="str">
            <v>Market</v>
          </cell>
          <cell r="Z1104" t="str">
            <v>Floors 12-19</v>
          </cell>
          <cell r="AA1104">
            <v>0</v>
          </cell>
        </row>
        <row r="1105">
          <cell r="C1105">
            <v>0</v>
          </cell>
          <cell r="Q1105">
            <v>42675</v>
          </cell>
          <cell r="S1105">
            <v>42.023731871487058</v>
          </cell>
        </row>
        <row r="1106">
          <cell r="C1106">
            <v>0</v>
          </cell>
          <cell r="Q1106">
            <v>43040</v>
          </cell>
          <cell r="S1106">
            <v>43.284435500659221</v>
          </cell>
        </row>
        <row r="1107">
          <cell r="C1107">
            <v>0</v>
          </cell>
          <cell r="Q1107">
            <v>43405</v>
          </cell>
          <cell r="S1107">
            <v>44.583443203108736</v>
          </cell>
        </row>
        <row r="1108">
          <cell r="C1108">
            <v>0</v>
          </cell>
          <cell r="Q1108">
            <v>43770</v>
          </cell>
          <cell r="S1108">
            <v>45.92075497883561</v>
          </cell>
        </row>
        <row r="1109">
          <cell r="C1109">
            <v>0</v>
          </cell>
          <cell r="Q1109">
            <v>44136</v>
          </cell>
          <cell r="S1109">
            <v>47.298036222330161</v>
          </cell>
        </row>
        <row r="1110">
          <cell r="C1110">
            <v>0</v>
          </cell>
        </row>
        <row r="1111">
          <cell r="C1111">
            <v>256</v>
          </cell>
          <cell r="G1111" t="str">
            <v>03-LMP-HARRISONOFFICE (1)</v>
          </cell>
          <cell r="H1111" t="str">
            <v>Colliers Parish International</v>
          </cell>
          <cell r="I1111" t="str">
            <v>Contract</v>
          </cell>
          <cell r="J1111" t="str">
            <v>1750</v>
          </cell>
          <cell r="K1111">
            <v>40365</v>
          </cell>
          <cell r="L1111">
            <v>42247</v>
          </cell>
          <cell r="M1111">
            <v>7890</v>
          </cell>
          <cell r="O1111" t="e">
            <v>#VALUE!</v>
          </cell>
          <cell r="Q1111">
            <v>42005</v>
          </cell>
          <cell r="R1111">
            <v>7890</v>
          </cell>
          <cell r="S1111">
            <v>35.79163498098859</v>
          </cell>
          <cell r="T1111">
            <v>282396</v>
          </cell>
          <cell r="U1111" t="str">
            <v>1750 - Colliers</v>
          </cell>
          <cell r="V1111">
            <v>36.86</v>
          </cell>
          <cell r="W1111">
            <v>48</v>
          </cell>
          <cell r="X1111">
            <v>0.76791666666666669</v>
          </cell>
          <cell r="Y1111" t="str">
            <v>Reabsorb</v>
          </cell>
          <cell r="Z1111" t="str">
            <v>Floors 12-19</v>
          </cell>
          <cell r="AA1111">
            <v>0</v>
          </cell>
        </row>
        <row r="1112">
          <cell r="C1112">
            <v>0</v>
          </cell>
          <cell r="Q1112">
            <v>42186</v>
          </cell>
          <cell r="S1112">
            <v>36.692015209125472</v>
          </cell>
        </row>
        <row r="1113">
          <cell r="C1113">
            <v>0</v>
          </cell>
          <cell r="Q1113">
            <v>42217</v>
          </cell>
          <cell r="S1113">
            <v>36.8638783269962</v>
          </cell>
        </row>
        <row r="1114">
          <cell r="C1114">
            <v>0</v>
          </cell>
        </row>
        <row r="1115">
          <cell r="C1115">
            <v>257</v>
          </cell>
          <cell r="G1115" t="str">
            <v>03-LMP-HARRISONOFFICE (1)</v>
          </cell>
          <cell r="H1115" t="str">
            <v>Colliers Parish International</v>
          </cell>
          <cell r="I1115" t="str">
            <v>Speculative</v>
          </cell>
          <cell r="J1115" t="str">
            <v>1750</v>
          </cell>
          <cell r="K1115">
            <v>42217</v>
          </cell>
          <cell r="L1115">
            <v>44773</v>
          </cell>
          <cell r="M1115">
            <v>12137</v>
          </cell>
          <cell r="O1115" t="str">
            <v> </v>
          </cell>
          <cell r="Q1115">
            <v>42217</v>
          </cell>
          <cell r="R1115">
            <v>12137</v>
          </cell>
          <cell r="S1115">
            <v>40.800197742440474</v>
          </cell>
          <cell r="U1115" t="str">
            <v>New BY 95% GU</v>
          </cell>
          <cell r="V1115">
            <v>48.72</v>
          </cell>
          <cell r="W1115">
            <v>54.06</v>
          </cell>
          <cell r="X1115">
            <v>0.90122086570477244</v>
          </cell>
          <cell r="Y1115" t="str">
            <v>Market</v>
          </cell>
          <cell r="Z1115" t="str">
            <v>Floors 12-19</v>
          </cell>
          <cell r="AA1115">
            <v>0</v>
          </cell>
        </row>
        <row r="1116">
          <cell r="C1116">
            <v>0</v>
          </cell>
          <cell r="Q1116">
            <v>42583</v>
          </cell>
          <cell r="S1116">
            <v>42.024223448957734</v>
          </cell>
        </row>
        <row r="1117">
          <cell r="C1117">
            <v>0</v>
          </cell>
          <cell r="Q1117">
            <v>42948</v>
          </cell>
          <cell r="S1117">
            <v>43.284831506962185</v>
          </cell>
        </row>
        <row r="1118">
          <cell r="C1118">
            <v>0</v>
          </cell>
          <cell r="Q1118">
            <v>43313</v>
          </cell>
          <cell r="S1118">
            <v>44.583010628656176</v>
          </cell>
        </row>
        <row r="1119">
          <cell r="C1119">
            <v>0</v>
          </cell>
          <cell r="Q1119">
            <v>43678</v>
          </cell>
          <cell r="S1119">
            <v>45.920738238444429</v>
          </cell>
        </row>
        <row r="1120">
          <cell r="C1120">
            <v>0</v>
          </cell>
          <cell r="Q1120">
            <v>44044</v>
          </cell>
          <cell r="S1120">
            <v>47.298014336326936</v>
          </cell>
        </row>
        <row r="1121">
          <cell r="C1121">
            <v>0</v>
          </cell>
          <cell r="Q1121">
            <v>44409</v>
          </cell>
          <cell r="S1121">
            <v>48.71780505891077</v>
          </cell>
        </row>
        <row r="1122">
          <cell r="C1122">
            <v>0</v>
          </cell>
        </row>
        <row r="1123">
          <cell r="C1123">
            <v>258</v>
          </cell>
          <cell r="G1123" t="str">
            <v>03-LMP-HARRISONOFFICE (1)</v>
          </cell>
          <cell r="H1123" t="str">
            <v>Contact Office Group</v>
          </cell>
          <cell r="I1123" t="str">
            <v>Speculative</v>
          </cell>
          <cell r="J1123" t="str">
            <v>0620</v>
          </cell>
          <cell r="K1123">
            <v>42370</v>
          </cell>
          <cell r="L1123">
            <v>44316</v>
          </cell>
          <cell r="M1123">
            <v>4132</v>
          </cell>
          <cell r="O1123" t="str">
            <v> </v>
          </cell>
          <cell r="Q1123">
            <v>42370</v>
          </cell>
          <cell r="R1123">
            <v>4132</v>
          </cell>
          <cell r="S1123">
            <v>45</v>
          </cell>
          <cell r="U1123" t="str">
            <v>New BY 95% GU</v>
          </cell>
          <cell r="V1123">
            <v>52.17</v>
          </cell>
          <cell r="W1123">
            <v>53</v>
          </cell>
          <cell r="X1123">
            <v>0.98433962264150943</v>
          </cell>
          <cell r="Y1123" t="str">
            <v>Market</v>
          </cell>
          <cell r="Z1123" t="str">
            <v>Floors 5-11</v>
          </cell>
          <cell r="AA1123">
            <v>0</v>
          </cell>
        </row>
        <row r="1124">
          <cell r="C1124">
            <v>0</v>
          </cell>
          <cell r="Q1124">
            <v>42736</v>
          </cell>
          <cell r="S1124">
            <v>46.350435624394969</v>
          </cell>
        </row>
        <row r="1125">
          <cell r="C1125">
            <v>0</v>
          </cell>
          <cell r="Q1125">
            <v>43101</v>
          </cell>
          <cell r="S1125">
            <v>47.741529525653434</v>
          </cell>
        </row>
        <row r="1126">
          <cell r="C1126">
            <v>0</v>
          </cell>
          <cell r="Q1126">
            <v>43466</v>
          </cell>
          <cell r="S1126">
            <v>49.173281703775409</v>
          </cell>
        </row>
        <row r="1127">
          <cell r="C1127">
            <v>0</v>
          </cell>
          <cell r="Q1127">
            <v>43831</v>
          </cell>
          <cell r="S1127">
            <v>50.648596321393995</v>
          </cell>
        </row>
        <row r="1128">
          <cell r="C1128">
            <v>0</v>
          </cell>
          <cell r="Q1128">
            <v>44197</v>
          </cell>
          <cell r="S1128">
            <v>52.167473378509193</v>
          </cell>
        </row>
        <row r="1129">
          <cell r="C1129">
            <v>0</v>
          </cell>
        </row>
        <row r="1130">
          <cell r="C1130">
            <v>259</v>
          </cell>
          <cell r="G1130" t="str">
            <v>03-LMP-HARRISONOFFICE (1)</v>
          </cell>
          <cell r="H1130" t="str">
            <v>Curls Bartling P.C.</v>
          </cell>
          <cell r="I1130" t="str">
            <v>Contract</v>
          </cell>
          <cell r="J1130" t="str">
            <v>0610</v>
          </cell>
          <cell r="K1130">
            <v>41730</v>
          </cell>
          <cell r="L1130">
            <v>42825</v>
          </cell>
          <cell r="M1130">
            <v>1806</v>
          </cell>
          <cell r="O1130" t="e">
            <v>#VALUE!</v>
          </cell>
          <cell r="Q1130">
            <v>42005</v>
          </cell>
          <cell r="R1130">
            <v>1806</v>
          </cell>
          <cell r="S1130">
            <v>30.598006644518271</v>
          </cell>
          <cell r="T1130">
            <v>55260</v>
          </cell>
          <cell r="U1130" t="str">
            <v>0610 - Curls BY14</v>
          </cell>
          <cell r="V1130">
            <v>32.520000000000003</v>
          </cell>
          <cell r="W1130">
            <v>48.96</v>
          </cell>
          <cell r="X1130">
            <v>0.66421568627450989</v>
          </cell>
          <cell r="Y1130" t="str">
            <v>Market</v>
          </cell>
          <cell r="Z1130" t="str">
            <v>Floors 5-11</v>
          </cell>
          <cell r="AA1130">
            <v>0</v>
          </cell>
        </row>
        <row r="1131">
          <cell r="C1131">
            <v>0</v>
          </cell>
          <cell r="Q1131">
            <v>42095</v>
          </cell>
          <cell r="S1131">
            <v>31.561461794019934</v>
          </cell>
        </row>
        <row r="1132">
          <cell r="C1132">
            <v>0</v>
          </cell>
          <cell r="Q1132">
            <v>42461</v>
          </cell>
          <cell r="S1132">
            <v>32.518272425249172</v>
          </cell>
        </row>
        <row r="1133">
          <cell r="C1133">
            <v>0</v>
          </cell>
        </row>
        <row r="1134">
          <cell r="C1134">
            <v>260</v>
          </cell>
          <cell r="G1134" t="str">
            <v>03-LMP-HARRISONOFFICE (1)</v>
          </cell>
          <cell r="H1134" t="str">
            <v>Dennis M. Albers dba Albers En</v>
          </cell>
          <cell r="I1134" t="str">
            <v>Contract</v>
          </cell>
          <cell r="J1134" t="str">
            <v>0655</v>
          </cell>
          <cell r="K1134">
            <v>40269</v>
          </cell>
          <cell r="L1134">
            <v>42094</v>
          </cell>
          <cell r="M1134">
            <v>838</v>
          </cell>
          <cell r="O1134" t="e">
            <v>#VALUE!</v>
          </cell>
          <cell r="Q1134">
            <v>42005</v>
          </cell>
          <cell r="R1134">
            <v>838</v>
          </cell>
          <cell r="S1134">
            <v>35.785202863961814</v>
          </cell>
          <cell r="T1134">
            <v>29988</v>
          </cell>
          <cell r="U1134" t="str">
            <v>0655 - Albers</v>
          </cell>
          <cell r="V1134">
            <v>35.799999999999997</v>
          </cell>
          <cell r="W1134">
            <v>48</v>
          </cell>
          <cell r="X1134">
            <v>0.74583333333333324</v>
          </cell>
          <cell r="Y1134" t="str">
            <v>Reabsorb</v>
          </cell>
          <cell r="Z1134" t="str">
            <v>Floors 5-11</v>
          </cell>
          <cell r="AA1134">
            <v>0</v>
          </cell>
        </row>
        <row r="1135">
          <cell r="C1135">
            <v>0</v>
          </cell>
        </row>
        <row r="1136">
          <cell r="C1136">
            <v>261</v>
          </cell>
          <cell r="G1136" t="str">
            <v>03-LMP-HARRISONOFFICE (1)</v>
          </cell>
          <cell r="H1136" t="str">
            <v>Dennis M. Albers dba Albers En</v>
          </cell>
          <cell r="I1136" t="str">
            <v>Contract</v>
          </cell>
          <cell r="J1136" t="str">
            <v>0655</v>
          </cell>
          <cell r="K1136">
            <v>42095</v>
          </cell>
          <cell r="L1136">
            <v>44104</v>
          </cell>
          <cell r="M1136">
            <v>838</v>
          </cell>
          <cell r="O1136" t="str">
            <v> </v>
          </cell>
          <cell r="Q1136">
            <v>42095</v>
          </cell>
          <cell r="R1136">
            <v>838</v>
          </cell>
          <cell r="S1136">
            <v>40.195704057279237</v>
          </cell>
          <cell r="U1136" t="str">
            <v>New BY 100% GU</v>
          </cell>
          <cell r="V1136">
            <v>46.6</v>
          </cell>
          <cell r="W1136">
            <v>51.96</v>
          </cell>
          <cell r="X1136">
            <v>0.89684372594303308</v>
          </cell>
          <cell r="Y1136" t="str">
            <v>Market</v>
          </cell>
          <cell r="Z1136" t="str">
            <v>Floors 5-11</v>
          </cell>
          <cell r="AA1136">
            <v>0</v>
          </cell>
        </row>
        <row r="1137">
          <cell r="C1137">
            <v>0</v>
          </cell>
          <cell r="Q1137">
            <v>42461</v>
          </cell>
          <cell r="S1137">
            <v>41.41288782816229</v>
          </cell>
        </row>
        <row r="1138">
          <cell r="C1138">
            <v>0</v>
          </cell>
          <cell r="Q1138">
            <v>42826</v>
          </cell>
          <cell r="S1138">
            <v>42.644391408114558</v>
          </cell>
        </row>
        <row r="1139">
          <cell r="C1139">
            <v>0</v>
          </cell>
          <cell r="Q1139">
            <v>43191</v>
          </cell>
          <cell r="S1139">
            <v>43.933174224343674</v>
          </cell>
        </row>
        <row r="1140">
          <cell r="C1140">
            <v>0</v>
          </cell>
          <cell r="Q1140">
            <v>43556</v>
          </cell>
          <cell r="S1140">
            <v>45.250596658711217</v>
          </cell>
        </row>
        <row r="1141">
          <cell r="C1141">
            <v>0</v>
          </cell>
          <cell r="Q1141">
            <v>43922</v>
          </cell>
          <cell r="S1141">
            <v>46.596658711217181</v>
          </cell>
        </row>
        <row r="1142">
          <cell r="C1142">
            <v>0</v>
          </cell>
        </row>
        <row r="1143">
          <cell r="C1143">
            <v>262</v>
          </cell>
          <cell r="G1143" t="str">
            <v>03-LMP-HARRISONOFFICE (1)</v>
          </cell>
          <cell r="H1143" t="str">
            <v>Dentons US</v>
          </cell>
          <cell r="I1143" t="str">
            <v>Contract</v>
          </cell>
          <cell r="J1143" t="str">
            <v>1210</v>
          </cell>
          <cell r="K1143">
            <v>42491</v>
          </cell>
          <cell r="L1143">
            <v>45596</v>
          </cell>
          <cell r="M1143">
            <v>12573</v>
          </cell>
          <cell r="O1143" t="str">
            <v> </v>
          </cell>
          <cell r="Q1143">
            <v>42491</v>
          </cell>
          <cell r="R1143">
            <v>12573</v>
          </cell>
          <cell r="S1143">
            <v>48</v>
          </cell>
          <cell r="U1143" t="str">
            <v>New BY 95% GU +1</v>
          </cell>
          <cell r="V1143">
            <v>60.84</v>
          </cell>
          <cell r="W1143">
            <v>56.24</v>
          </cell>
          <cell r="X1143">
            <v>1.0817923186344238</v>
          </cell>
          <cell r="Y1143" t="str">
            <v>Market</v>
          </cell>
          <cell r="Z1143" t="str">
            <v>Floors 12-19</v>
          </cell>
          <cell r="AA1143">
            <v>0</v>
          </cell>
        </row>
        <row r="1144">
          <cell r="C1144">
            <v>0</v>
          </cell>
          <cell r="Q1144">
            <v>42856</v>
          </cell>
          <cell r="S1144">
            <v>49.440229062276309</v>
          </cell>
        </row>
        <row r="1145">
          <cell r="C1145">
            <v>0</v>
          </cell>
          <cell r="Q1145">
            <v>43221</v>
          </cell>
          <cell r="S1145">
            <v>50.879503698401336</v>
          </cell>
        </row>
        <row r="1146">
          <cell r="C1146">
            <v>0</v>
          </cell>
          <cell r="Q1146">
            <v>43586</v>
          </cell>
          <cell r="S1146">
            <v>52.439990455738489</v>
          </cell>
        </row>
        <row r="1147">
          <cell r="C1147">
            <v>0</v>
          </cell>
          <cell r="Q1147">
            <v>43952</v>
          </cell>
          <cell r="S1147">
            <v>54.000477213075641</v>
          </cell>
        </row>
        <row r="1148">
          <cell r="C1148">
            <v>0</v>
          </cell>
          <cell r="Q1148">
            <v>44317</v>
          </cell>
          <cell r="S1148">
            <v>55.680267239322355</v>
          </cell>
        </row>
        <row r="1149">
          <cell r="C1149">
            <v>0</v>
          </cell>
          <cell r="Q1149">
            <v>44682</v>
          </cell>
          <cell r="S1149">
            <v>57.360057265569075</v>
          </cell>
        </row>
        <row r="1150">
          <cell r="C1150">
            <v>0</v>
          </cell>
          <cell r="Q1150">
            <v>45047</v>
          </cell>
          <cell r="S1150">
            <v>59.039847291815796</v>
          </cell>
        </row>
        <row r="1151">
          <cell r="C1151">
            <v>0</v>
          </cell>
          <cell r="Q1151">
            <v>45413</v>
          </cell>
          <cell r="S1151">
            <v>60.83989501312336</v>
          </cell>
        </row>
        <row r="1152">
          <cell r="C1152">
            <v>0</v>
          </cell>
        </row>
        <row r="1153">
          <cell r="C1153">
            <v>263</v>
          </cell>
          <cell r="G1153" t="str">
            <v>03-LMP-HARRISONOFFICE (1)</v>
          </cell>
          <cell r="H1153" t="str">
            <v>Dentons US</v>
          </cell>
          <cell r="I1153" t="str">
            <v>Contract</v>
          </cell>
          <cell r="J1153" t="str">
            <v>1300</v>
          </cell>
          <cell r="K1153">
            <v>42491</v>
          </cell>
          <cell r="L1153">
            <v>45596</v>
          </cell>
          <cell r="M1153">
            <v>9432</v>
          </cell>
          <cell r="O1153" t="str">
            <v> </v>
          </cell>
          <cell r="Q1153">
            <v>42491</v>
          </cell>
          <cell r="R1153">
            <v>9432</v>
          </cell>
          <cell r="S1153">
            <v>48</v>
          </cell>
          <cell r="U1153" t="str">
            <v>New BY 95% GU +1</v>
          </cell>
          <cell r="V1153">
            <v>60.84</v>
          </cell>
          <cell r="W1153">
            <v>56.24</v>
          </cell>
          <cell r="X1153">
            <v>1.0817923186344238</v>
          </cell>
          <cell r="Y1153" t="str">
            <v>Market</v>
          </cell>
          <cell r="Z1153" t="str">
            <v>Floors 12-19</v>
          </cell>
          <cell r="AA1153">
            <v>0</v>
          </cell>
        </row>
        <row r="1154">
          <cell r="C1154">
            <v>0</v>
          </cell>
          <cell r="Q1154">
            <v>42856</v>
          </cell>
          <cell r="S1154">
            <v>49.440203562340969</v>
          </cell>
        </row>
        <row r="1155">
          <cell r="C1155">
            <v>0</v>
          </cell>
          <cell r="Q1155">
            <v>43221</v>
          </cell>
          <cell r="S1155">
            <v>50.88040712468193</v>
          </cell>
        </row>
        <row r="1156">
          <cell r="C1156">
            <v>0</v>
          </cell>
          <cell r="Q1156">
            <v>43586</v>
          </cell>
          <cell r="S1156">
            <v>52.440203562340969</v>
          </cell>
        </row>
        <row r="1157">
          <cell r="C1157">
            <v>0</v>
          </cell>
          <cell r="Q1157">
            <v>43952</v>
          </cell>
          <cell r="S1157">
            <v>54</v>
          </cell>
        </row>
        <row r="1158">
          <cell r="C1158">
            <v>0</v>
          </cell>
          <cell r="Q1158">
            <v>44317</v>
          </cell>
          <cell r="S1158">
            <v>55.679389312977101</v>
          </cell>
        </row>
        <row r="1159">
          <cell r="C1159">
            <v>0</v>
          </cell>
          <cell r="Q1159">
            <v>44682</v>
          </cell>
          <cell r="S1159">
            <v>57.360050890585242</v>
          </cell>
        </row>
        <row r="1160">
          <cell r="C1160">
            <v>0</v>
          </cell>
          <cell r="Q1160">
            <v>45047</v>
          </cell>
          <cell r="S1160">
            <v>59.039440203562343</v>
          </cell>
        </row>
        <row r="1161">
          <cell r="C1161">
            <v>0</v>
          </cell>
          <cell r="Q1161">
            <v>45413</v>
          </cell>
          <cell r="S1161">
            <v>60.840966921119595</v>
          </cell>
        </row>
        <row r="1162">
          <cell r="C1162">
            <v>0</v>
          </cell>
        </row>
        <row r="1163">
          <cell r="C1163">
            <v>264</v>
          </cell>
          <cell r="G1163" t="str">
            <v>03-LMP-HARRISONOFFICE (1)</v>
          </cell>
          <cell r="H1163" t="str">
            <v>Dentons US</v>
          </cell>
          <cell r="I1163" t="str">
            <v>Contract</v>
          </cell>
          <cell r="J1163" t="str">
            <v>1325</v>
          </cell>
          <cell r="K1163">
            <v>42491</v>
          </cell>
          <cell r="L1163">
            <v>45596</v>
          </cell>
          <cell r="M1163">
            <v>3089</v>
          </cell>
          <cell r="O1163" t="str">
            <v> </v>
          </cell>
          <cell r="Q1163">
            <v>42491</v>
          </cell>
          <cell r="R1163">
            <v>3089</v>
          </cell>
          <cell r="S1163">
            <v>48</v>
          </cell>
          <cell r="U1163" t="str">
            <v>New BY 95% GU +1</v>
          </cell>
          <cell r="V1163">
            <v>60.84</v>
          </cell>
          <cell r="W1163">
            <v>56.24</v>
          </cell>
          <cell r="X1163">
            <v>1.0817923186344238</v>
          </cell>
          <cell r="Y1163" t="str">
            <v>Market</v>
          </cell>
          <cell r="Z1163" t="str">
            <v>Floors 12-19</v>
          </cell>
          <cell r="AA1163">
            <v>0</v>
          </cell>
        </row>
        <row r="1164">
          <cell r="C1164">
            <v>0</v>
          </cell>
          <cell r="Q1164">
            <v>42856</v>
          </cell>
          <cell r="S1164">
            <v>49.441243120751054</v>
          </cell>
        </row>
        <row r="1165">
          <cell r="C1165">
            <v>0</v>
          </cell>
          <cell r="Q1165">
            <v>43221</v>
          </cell>
          <cell r="S1165">
            <v>50.878601489155066</v>
          </cell>
        </row>
        <row r="1166">
          <cell r="C1166">
            <v>0</v>
          </cell>
          <cell r="Q1166">
            <v>43586</v>
          </cell>
          <cell r="S1166">
            <v>52.440271932664295</v>
          </cell>
        </row>
        <row r="1167">
          <cell r="C1167">
            <v>0</v>
          </cell>
          <cell r="Q1167">
            <v>43952</v>
          </cell>
          <cell r="S1167">
            <v>54.001942376173517</v>
          </cell>
        </row>
        <row r="1168">
          <cell r="C1168">
            <v>0</v>
          </cell>
          <cell r="Q1168">
            <v>44317</v>
          </cell>
          <cell r="S1168">
            <v>55.68015539009388</v>
          </cell>
        </row>
        <row r="1169">
          <cell r="C1169">
            <v>0</v>
          </cell>
          <cell r="Q1169">
            <v>44682</v>
          </cell>
          <cell r="S1169">
            <v>57.358368404014243</v>
          </cell>
        </row>
        <row r="1170">
          <cell r="C1170">
            <v>0</v>
          </cell>
          <cell r="Q1170">
            <v>45047</v>
          </cell>
          <cell r="S1170">
            <v>59.040466170281647</v>
          </cell>
        </row>
        <row r="1171">
          <cell r="C1171">
            <v>0</v>
          </cell>
          <cell r="Q1171">
            <v>45413</v>
          </cell>
          <cell r="S1171">
            <v>60.839106506960178</v>
          </cell>
        </row>
        <row r="1172">
          <cell r="C1172">
            <v>0</v>
          </cell>
        </row>
        <row r="1173">
          <cell r="C1173">
            <v>265</v>
          </cell>
          <cell r="G1173" t="str">
            <v>03-LMP-HARRISONOFFICE (1)</v>
          </cell>
          <cell r="H1173" t="str">
            <v>Dentons US</v>
          </cell>
          <cell r="I1173" t="str">
            <v>Speculative</v>
          </cell>
          <cell r="J1173" t="str">
            <v>1375</v>
          </cell>
          <cell r="K1173">
            <v>42491</v>
          </cell>
          <cell r="L1173">
            <v>45596</v>
          </cell>
          <cell r="M1173">
            <v>3302</v>
          </cell>
          <cell r="O1173" t="str">
            <v> </v>
          </cell>
          <cell r="Q1173">
            <v>42491</v>
          </cell>
          <cell r="R1173">
            <v>3302</v>
          </cell>
          <cell r="S1173">
            <v>48</v>
          </cell>
          <cell r="U1173" t="str">
            <v>New BY 95% GU</v>
          </cell>
          <cell r="V1173">
            <v>60.84</v>
          </cell>
          <cell r="W1173">
            <v>56.24</v>
          </cell>
          <cell r="X1173">
            <v>1.0817923186344238</v>
          </cell>
          <cell r="Y1173" t="str">
            <v>Market</v>
          </cell>
          <cell r="Z1173" t="str">
            <v>Floors 12-19</v>
          </cell>
          <cell r="AA1173">
            <v>0</v>
          </cell>
        </row>
        <row r="1174">
          <cell r="C1174">
            <v>0</v>
          </cell>
          <cell r="Q1174">
            <v>42856</v>
          </cell>
          <cell r="S1174">
            <v>49.439127801332525</v>
          </cell>
        </row>
        <row r="1175">
          <cell r="C1175">
            <v>0</v>
          </cell>
          <cell r="Q1175">
            <v>43221</v>
          </cell>
          <cell r="S1175">
            <v>50.881889763779526</v>
          </cell>
        </row>
        <row r="1176">
          <cell r="C1176">
            <v>0</v>
          </cell>
          <cell r="Q1176">
            <v>43586</v>
          </cell>
          <cell r="S1176">
            <v>52.440944881889763</v>
          </cell>
        </row>
        <row r="1177">
          <cell r="C1177">
            <v>0</v>
          </cell>
          <cell r="Q1177">
            <v>43952</v>
          </cell>
          <cell r="S1177">
            <v>54</v>
          </cell>
        </row>
        <row r="1178">
          <cell r="C1178">
            <v>0</v>
          </cell>
          <cell r="Q1178">
            <v>44317</v>
          </cell>
          <cell r="S1178">
            <v>55.678982434887949</v>
          </cell>
        </row>
        <row r="1179">
          <cell r="C1179">
            <v>0</v>
          </cell>
          <cell r="Q1179">
            <v>44682</v>
          </cell>
          <cell r="S1179">
            <v>57.361599030890368</v>
          </cell>
        </row>
        <row r="1180">
          <cell r="C1180">
            <v>0</v>
          </cell>
          <cell r="Q1180">
            <v>45047</v>
          </cell>
          <cell r="S1180">
            <v>59.040581465778317</v>
          </cell>
        </row>
        <row r="1181">
          <cell r="C1181">
            <v>0</v>
          </cell>
          <cell r="Q1181">
            <v>45413</v>
          </cell>
          <cell r="S1181">
            <v>60.839491217443971</v>
          </cell>
        </row>
        <row r="1182">
          <cell r="C1182">
            <v>0</v>
          </cell>
        </row>
        <row r="1183">
          <cell r="C1183">
            <v>266</v>
          </cell>
          <cell r="G1183" t="str">
            <v>03-LMP-HARRISONOFFICE (1)</v>
          </cell>
          <cell r="H1183" t="str">
            <v>Derenthal &amp; Dannhauser LLP</v>
          </cell>
          <cell r="I1183" t="str">
            <v>Contract</v>
          </cell>
          <cell r="J1183" t="str">
            <v>2650</v>
          </cell>
          <cell r="K1183">
            <v>41518</v>
          </cell>
          <cell r="L1183">
            <v>43343</v>
          </cell>
          <cell r="M1183">
            <v>1649</v>
          </cell>
          <cell r="O1183" t="e">
            <v>#VALUE!</v>
          </cell>
          <cell r="Q1183">
            <v>42005</v>
          </cell>
          <cell r="R1183">
            <v>1649</v>
          </cell>
          <cell r="S1183">
            <v>35.847180109157065</v>
          </cell>
          <cell r="T1183">
            <v>59112</v>
          </cell>
          <cell r="U1183" t="str">
            <v>2650 - Deren BY13</v>
          </cell>
          <cell r="V1183">
            <v>39.17</v>
          </cell>
          <cell r="W1183">
            <v>49.94</v>
          </cell>
          <cell r="X1183">
            <v>0.78434120945134167</v>
          </cell>
          <cell r="Y1183" t="str">
            <v>Market</v>
          </cell>
          <cell r="Z1183" t="str">
            <v>Floors 20-27</v>
          </cell>
          <cell r="AA1183">
            <v>0</v>
          </cell>
        </row>
        <row r="1184">
          <cell r="C1184">
            <v>0</v>
          </cell>
          <cell r="Q1184">
            <v>42248</v>
          </cell>
          <cell r="S1184">
            <v>36.924196482716795</v>
          </cell>
        </row>
        <row r="1185">
          <cell r="C1185">
            <v>0</v>
          </cell>
          <cell r="Q1185">
            <v>42614</v>
          </cell>
          <cell r="S1185">
            <v>38.030321406913281</v>
          </cell>
        </row>
        <row r="1186">
          <cell r="C1186">
            <v>0</v>
          </cell>
          <cell r="Q1186">
            <v>42979</v>
          </cell>
          <cell r="S1186">
            <v>39.165554881746516</v>
          </cell>
        </row>
        <row r="1187">
          <cell r="C1187">
            <v>0</v>
          </cell>
        </row>
        <row r="1188">
          <cell r="C1188">
            <v>267</v>
          </cell>
          <cell r="G1188" t="str">
            <v>03-LMP-HARRISONOFFICE (1)</v>
          </cell>
          <cell r="H1188" t="str">
            <v>Donahue Gallagher Woods LLP</v>
          </cell>
          <cell r="I1188" t="str">
            <v>Contract</v>
          </cell>
          <cell r="J1188" t="str">
            <v>2500</v>
          </cell>
          <cell r="K1188">
            <v>40269</v>
          </cell>
          <cell r="L1188">
            <v>44196</v>
          </cell>
          <cell r="M1188">
            <v>20386</v>
          </cell>
          <cell r="O1188" t="e">
            <v>#VALUE!</v>
          </cell>
          <cell r="Q1188">
            <v>42005</v>
          </cell>
          <cell r="R1188">
            <v>20386</v>
          </cell>
          <cell r="S1188">
            <v>29.71333267928971</v>
          </cell>
          <cell r="T1188">
            <v>605736</v>
          </cell>
          <cell r="U1188" t="str">
            <v>2500 - Donahue</v>
          </cell>
          <cell r="V1188">
            <v>37.14</v>
          </cell>
          <cell r="W1188">
            <v>51.96</v>
          </cell>
          <cell r="X1188">
            <v>0.71478060046189373</v>
          </cell>
          <cell r="Y1188" t="str">
            <v>Market</v>
          </cell>
          <cell r="Z1188" t="str">
            <v>Floors 20-27</v>
          </cell>
          <cell r="AA1188">
            <v>0</v>
          </cell>
        </row>
        <row r="1189">
          <cell r="C1189">
            <v>0</v>
          </cell>
          <cell r="Q1189">
            <v>42095</v>
          </cell>
          <cell r="S1189">
            <v>30.605121161581476</v>
          </cell>
        </row>
        <row r="1190">
          <cell r="C1190">
            <v>0</v>
          </cell>
          <cell r="Q1190">
            <v>42370</v>
          </cell>
          <cell r="R1190">
            <v>20755</v>
          </cell>
          <cell r="S1190">
            <v>32.999855456516499</v>
          </cell>
        </row>
        <row r="1191">
          <cell r="C1191">
            <v>0</v>
          </cell>
          <cell r="Q1191">
            <v>42736</v>
          </cell>
          <cell r="S1191">
            <v>33.99026740544447</v>
          </cell>
        </row>
        <row r="1192">
          <cell r="C1192">
            <v>0</v>
          </cell>
          <cell r="Q1192">
            <v>43101</v>
          </cell>
          <cell r="S1192">
            <v>35.010166225006024</v>
          </cell>
        </row>
        <row r="1193">
          <cell r="C1193">
            <v>0</v>
          </cell>
          <cell r="Q1193">
            <v>43466</v>
          </cell>
          <cell r="S1193">
            <v>36.06013008913515</v>
          </cell>
        </row>
        <row r="1194">
          <cell r="C1194">
            <v>0</v>
          </cell>
          <cell r="Q1194">
            <v>43831</v>
          </cell>
          <cell r="S1194">
            <v>37.14131534569983</v>
          </cell>
        </row>
        <row r="1195">
          <cell r="C1195">
            <v>0</v>
          </cell>
        </row>
        <row r="1196">
          <cell r="C1196">
            <v>268</v>
          </cell>
          <cell r="G1196" t="str">
            <v>03-LMP-HARRISONOFFICE (1)</v>
          </cell>
          <cell r="H1196" t="str">
            <v>Enerparc Inc.</v>
          </cell>
          <cell r="I1196" t="str">
            <v>Contract</v>
          </cell>
          <cell r="J1196" t="str">
            <v>0830</v>
          </cell>
          <cell r="K1196">
            <v>41654</v>
          </cell>
          <cell r="L1196">
            <v>42383</v>
          </cell>
          <cell r="M1196">
            <v>2798</v>
          </cell>
          <cell r="O1196" t="e">
            <v>#VALUE!</v>
          </cell>
          <cell r="Q1196">
            <v>42005</v>
          </cell>
          <cell r="R1196">
            <v>2798</v>
          </cell>
          <cell r="S1196">
            <v>37.19228020014296</v>
          </cell>
          <cell r="T1196">
            <v>104064</v>
          </cell>
          <cell r="U1196" t="str">
            <v>0830 - Enerparc BY14</v>
          </cell>
          <cell r="V1196">
            <v>95.96</v>
          </cell>
          <cell r="W1196">
            <v>48</v>
          </cell>
          <cell r="X1196">
            <v>1.9991666666666665</v>
          </cell>
          <cell r="Y1196" t="str">
            <v>Renew</v>
          </cell>
          <cell r="Z1196" t="str">
            <v>Floors 5-11</v>
          </cell>
          <cell r="AA1196">
            <v>0</v>
          </cell>
        </row>
        <row r="1197">
          <cell r="C1197">
            <v>0</v>
          </cell>
          <cell r="Q1197">
            <v>42036</v>
          </cell>
          <cell r="S1197">
            <v>37.681200857755542</v>
          </cell>
        </row>
        <row r="1198">
          <cell r="C1198">
            <v>0</v>
          </cell>
          <cell r="Q1198">
            <v>42370</v>
          </cell>
          <cell r="S1198">
            <v>43.338098641887065</v>
          </cell>
        </row>
        <row r="1199">
          <cell r="C1199">
            <v>0</v>
          </cell>
        </row>
        <row r="1200">
          <cell r="C1200">
            <v>269</v>
          </cell>
          <cell r="G1200" t="str">
            <v>03-LMP-HARRISONOFFICE (1)</v>
          </cell>
          <cell r="H1200" t="str">
            <v>Enerparc Inc.</v>
          </cell>
          <cell r="I1200" t="str">
            <v>Contract</v>
          </cell>
          <cell r="J1200" t="str">
            <v>0830</v>
          </cell>
          <cell r="K1200">
            <v>42005</v>
          </cell>
          <cell r="L1200">
            <v>43510</v>
          </cell>
          <cell r="M1200">
            <v>2798</v>
          </cell>
          <cell r="O1200" t="e">
            <v>#VALUE!</v>
          </cell>
          <cell r="Q1200">
            <v>42005</v>
          </cell>
          <cell r="R1200">
            <v>2798</v>
          </cell>
          <cell r="S1200">
            <v>0</v>
          </cell>
          <cell r="T1200">
            <v>0</v>
          </cell>
          <cell r="U1200" t="str">
            <v>New BY 95% GU +1</v>
          </cell>
          <cell r="V1200">
            <v>49.18</v>
          </cell>
          <cell r="W1200">
            <v>50.94</v>
          </cell>
          <cell r="X1200">
            <v>0.9654495484884178</v>
          </cell>
          <cell r="Y1200" t="str">
            <v>Market</v>
          </cell>
          <cell r="Z1200" t="str">
            <v>Floors 5-11</v>
          </cell>
          <cell r="AA1200">
            <v>0</v>
          </cell>
        </row>
        <row r="1201">
          <cell r="C1201">
            <v>0</v>
          </cell>
          <cell r="Q1201">
            <v>42370</v>
          </cell>
          <cell r="S1201">
            <v>24.677626876340241</v>
          </cell>
        </row>
        <row r="1202">
          <cell r="C1202">
            <v>0</v>
          </cell>
          <cell r="Q1202">
            <v>42401</v>
          </cell>
          <cell r="S1202">
            <v>45.002144388849175</v>
          </cell>
        </row>
        <row r="1203">
          <cell r="C1203">
            <v>0</v>
          </cell>
          <cell r="Q1203">
            <v>42736</v>
          </cell>
          <cell r="S1203">
            <v>45.739814152966403</v>
          </cell>
        </row>
        <row r="1204">
          <cell r="C1204">
            <v>0</v>
          </cell>
          <cell r="Q1204">
            <v>42767</v>
          </cell>
          <cell r="S1204">
            <v>46.348820586132952</v>
          </cell>
        </row>
        <row r="1205">
          <cell r="C1205">
            <v>0</v>
          </cell>
          <cell r="Q1205">
            <v>43101</v>
          </cell>
          <cell r="S1205">
            <v>47.112223016440318</v>
          </cell>
        </row>
        <row r="1206">
          <cell r="C1206">
            <v>0</v>
          </cell>
          <cell r="Q1206">
            <v>43132</v>
          </cell>
          <cell r="S1206">
            <v>47.738384560400284</v>
          </cell>
        </row>
        <row r="1207">
          <cell r="C1207">
            <v>0</v>
          </cell>
          <cell r="Q1207">
            <v>43466</v>
          </cell>
          <cell r="S1207">
            <v>48.527519656897788</v>
          </cell>
        </row>
        <row r="1208">
          <cell r="C1208">
            <v>0</v>
          </cell>
          <cell r="Q1208">
            <v>43497</v>
          </cell>
          <cell r="S1208">
            <v>24.587562544674768</v>
          </cell>
        </row>
        <row r="1209">
          <cell r="C1209">
            <v>0</v>
          </cell>
        </row>
        <row r="1210">
          <cell r="C1210">
            <v>270</v>
          </cell>
          <cell r="G1210" t="str">
            <v>03-LMP-HARRISONOFFICE (1)</v>
          </cell>
          <cell r="H1210" t="str">
            <v>Fairbank Maslin Maullin Metz</v>
          </cell>
          <cell r="I1210" t="str">
            <v>Contract</v>
          </cell>
          <cell r="J1210" t="str">
            <v>2020</v>
          </cell>
          <cell r="K1210">
            <v>41974</v>
          </cell>
          <cell r="L1210">
            <v>43861</v>
          </cell>
          <cell r="M1210">
            <v>2254</v>
          </cell>
          <cell r="O1210" t="e">
            <v>#VALUE!</v>
          </cell>
          <cell r="Q1210">
            <v>42005</v>
          </cell>
          <cell r="R1210">
            <v>2254</v>
          </cell>
          <cell r="S1210">
            <v>37.197870452528839</v>
          </cell>
          <cell r="T1210">
            <v>83844</v>
          </cell>
          <cell r="U1210" t="str">
            <v>New BY 100% GU</v>
          </cell>
          <cell r="V1210">
            <v>43.12</v>
          </cell>
          <cell r="W1210">
            <v>51.96</v>
          </cell>
          <cell r="X1210">
            <v>0.8298691301000769</v>
          </cell>
          <cell r="Y1210" t="str">
            <v>Market</v>
          </cell>
          <cell r="Z1210" t="str">
            <v>Floors 20-27</v>
          </cell>
          <cell r="AA1210">
            <v>0</v>
          </cell>
        </row>
        <row r="1211">
          <cell r="C1211">
            <v>0</v>
          </cell>
          <cell r="Q1211">
            <v>42339</v>
          </cell>
          <cell r="S1211">
            <v>38.315882874889084</v>
          </cell>
        </row>
        <row r="1212">
          <cell r="C1212">
            <v>0</v>
          </cell>
          <cell r="Q1212">
            <v>42705</v>
          </cell>
          <cell r="S1212">
            <v>39.465838509316768</v>
          </cell>
        </row>
        <row r="1213">
          <cell r="C1213">
            <v>0</v>
          </cell>
          <cell r="Q1213">
            <v>43070</v>
          </cell>
          <cell r="S1213">
            <v>40.647737355811891</v>
          </cell>
        </row>
        <row r="1214">
          <cell r="C1214">
            <v>0</v>
          </cell>
          <cell r="Q1214">
            <v>43435</v>
          </cell>
          <cell r="S1214">
            <v>41.872227151730257</v>
          </cell>
        </row>
        <row r="1215">
          <cell r="C1215">
            <v>0</v>
          </cell>
          <cell r="Q1215">
            <v>43800</v>
          </cell>
          <cell r="S1215">
            <v>43.123336291038157</v>
          </cell>
        </row>
        <row r="1216">
          <cell r="C1216">
            <v>0</v>
          </cell>
        </row>
        <row r="1217">
          <cell r="C1217">
            <v>271</v>
          </cell>
          <cell r="G1217" t="str">
            <v>03-LMP-HARRISONOFFICE (1)</v>
          </cell>
          <cell r="H1217" t="str">
            <v>First Foundation</v>
          </cell>
          <cell r="I1217" t="str">
            <v>Contract</v>
          </cell>
          <cell r="J1217" t="str">
            <v>1050</v>
          </cell>
          <cell r="K1217">
            <v>42369</v>
          </cell>
          <cell r="L1217">
            <v>45046</v>
          </cell>
          <cell r="M1217">
            <v>7370</v>
          </cell>
          <cell r="O1217" t="str">
            <v> </v>
          </cell>
          <cell r="Q1217">
            <v>42339</v>
          </cell>
          <cell r="R1217">
            <v>7370</v>
          </cell>
          <cell r="S1217">
            <v>1.3937584803256444</v>
          </cell>
          <cell r="U1217" t="str">
            <v>New BY 95% GU +1</v>
          </cell>
          <cell r="V1217">
            <v>53.13</v>
          </cell>
          <cell r="W1217">
            <v>55.14</v>
          </cell>
          <cell r="X1217">
            <v>0.96354733405875959</v>
          </cell>
          <cell r="Y1217" t="str">
            <v>Market</v>
          </cell>
          <cell r="Z1217" t="str">
            <v>Floors 5-11</v>
          </cell>
          <cell r="AA1217">
            <v>0</v>
          </cell>
        </row>
        <row r="1218">
          <cell r="C1218">
            <v>0</v>
          </cell>
          <cell r="Q1218">
            <v>42705</v>
          </cell>
          <cell r="S1218">
            <v>44.499321573948443</v>
          </cell>
        </row>
        <row r="1219">
          <cell r="C1219">
            <v>0</v>
          </cell>
          <cell r="Q1219">
            <v>43070</v>
          </cell>
          <cell r="S1219">
            <v>45.831207598371776</v>
          </cell>
        </row>
        <row r="1220">
          <cell r="C1220">
            <v>0</v>
          </cell>
          <cell r="Q1220">
            <v>43435</v>
          </cell>
          <cell r="S1220">
            <v>47.211940298507464</v>
          </cell>
        </row>
        <row r="1221">
          <cell r="C1221">
            <v>0</v>
          </cell>
          <cell r="Q1221">
            <v>43800</v>
          </cell>
          <cell r="S1221">
            <v>48.620352781546814</v>
          </cell>
        </row>
        <row r="1222">
          <cell r="C1222">
            <v>0</v>
          </cell>
          <cell r="Q1222">
            <v>44166</v>
          </cell>
          <cell r="S1222">
            <v>50.079240162822252</v>
          </cell>
        </row>
        <row r="1223">
          <cell r="C1223">
            <v>0</v>
          </cell>
          <cell r="Q1223">
            <v>44531</v>
          </cell>
          <cell r="S1223">
            <v>51.580461329715064</v>
          </cell>
        </row>
        <row r="1224">
          <cell r="C1224">
            <v>0</v>
          </cell>
          <cell r="Q1224">
            <v>44896</v>
          </cell>
          <cell r="S1224">
            <v>53.130529172320216</v>
          </cell>
        </row>
        <row r="1225">
          <cell r="C1225">
            <v>0</v>
          </cell>
        </row>
        <row r="1226">
          <cell r="C1226">
            <v>272</v>
          </cell>
          <cell r="G1226" t="str">
            <v>03-LMP-HARRISONOFFICE (1)</v>
          </cell>
          <cell r="H1226" t="str">
            <v>Greatschools Inc.</v>
          </cell>
          <cell r="I1226" t="str">
            <v>Contract</v>
          </cell>
          <cell r="J1226" t="str">
            <v>1100</v>
          </cell>
          <cell r="K1226">
            <v>41671</v>
          </cell>
          <cell r="L1226">
            <v>43555</v>
          </cell>
          <cell r="M1226">
            <v>14286</v>
          </cell>
          <cell r="O1226" t="e">
            <v>#VALUE!</v>
          </cell>
          <cell r="Q1226">
            <v>42005</v>
          </cell>
          <cell r="R1226">
            <v>14286</v>
          </cell>
          <cell r="S1226">
            <v>31.800083998320034</v>
          </cell>
          <cell r="T1226">
            <v>454296</v>
          </cell>
          <cell r="U1226" t="str">
            <v>1100 - Schools BY14</v>
          </cell>
          <cell r="V1226">
            <v>36.869999999999997</v>
          </cell>
          <cell r="W1226">
            <v>50.94</v>
          </cell>
          <cell r="X1226">
            <v>0.72379269729093054</v>
          </cell>
          <cell r="Y1226" t="str">
            <v>Market</v>
          </cell>
          <cell r="Z1226" t="str">
            <v>Floors 5-11</v>
          </cell>
          <cell r="AA1226">
            <v>0</v>
          </cell>
        </row>
        <row r="1227">
          <cell r="C1227">
            <v>0</v>
          </cell>
          <cell r="Q1227">
            <v>42036</v>
          </cell>
          <cell r="S1227">
            <v>32.75430491390172</v>
          </cell>
        </row>
        <row r="1228">
          <cell r="C1228">
            <v>0</v>
          </cell>
          <cell r="Q1228">
            <v>42401</v>
          </cell>
          <cell r="S1228">
            <v>33.737085258294833</v>
          </cell>
        </row>
        <row r="1229">
          <cell r="C1229">
            <v>0</v>
          </cell>
          <cell r="Q1229">
            <v>42767</v>
          </cell>
          <cell r="S1229">
            <v>34.748425031499373</v>
          </cell>
        </row>
        <row r="1230">
          <cell r="C1230">
            <v>0</v>
          </cell>
          <cell r="Q1230">
            <v>43132</v>
          </cell>
          <cell r="S1230">
            <v>35.790844183116334</v>
          </cell>
        </row>
        <row r="1231">
          <cell r="C1231">
            <v>0</v>
          </cell>
          <cell r="Q1231">
            <v>43497</v>
          </cell>
          <cell r="S1231">
            <v>36.865182696346075</v>
          </cell>
        </row>
        <row r="1232">
          <cell r="C1232">
            <v>0</v>
          </cell>
        </row>
        <row r="1233">
          <cell r="C1233">
            <v>273</v>
          </cell>
          <cell r="G1233" t="str">
            <v>03-LMP-HARRISONOFFICE (1)</v>
          </cell>
          <cell r="H1233" t="str">
            <v>Gwilliam Ivary Chiosso Cavalli</v>
          </cell>
          <cell r="I1233" t="str">
            <v>Contract</v>
          </cell>
          <cell r="J1233" t="str">
            <v>1600</v>
          </cell>
          <cell r="K1233">
            <v>40969</v>
          </cell>
          <cell r="L1233">
            <v>42794</v>
          </cell>
          <cell r="M1233">
            <v>6254</v>
          </cell>
          <cell r="O1233" t="e">
            <v>#VALUE!</v>
          </cell>
          <cell r="Q1233">
            <v>42005</v>
          </cell>
          <cell r="R1233">
            <v>6254</v>
          </cell>
          <cell r="S1233">
            <v>35.265110329389188</v>
          </cell>
          <cell r="T1233">
            <v>220548</v>
          </cell>
          <cell r="U1233" t="str">
            <v>1600 - Gwilliam</v>
          </cell>
          <cell r="V1233">
            <v>37.409999999999997</v>
          </cell>
          <cell r="W1233">
            <v>48.96</v>
          </cell>
          <cell r="X1233">
            <v>0.76409313725490191</v>
          </cell>
          <cell r="Y1233" t="str">
            <v>Market</v>
          </cell>
          <cell r="Z1233" t="str">
            <v>Floors 12-19</v>
          </cell>
          <cell r="AA1233">
            <v>0</v>
          </cell>
        </row>
        <row r="1234">
          <cell r="C1234">
            <v>0</v>
          </cell>
          <cell r="Q1234">
            <v>42064</v>
          </cell>
          <cell r="S1234">
            <v>36.322353693636074</v>
          </cell>
        </row>
        <row r="1235">
          <cell r="C1235">
            <v>0</v>
          </cell>
          <cell r="Q1235">
            <v>42430</v>
          </cell>
          <cell r="S1235">
            <v>37.41221618164375</v>
          </cell>
        </row>
        <row r="1236">
          <cell r="C1236">
            <v>0</v>
          </cell>
        </row>
        <row r="1237">
          <cell r="C1237">
            <v>274</v>
          </cell>
          <cell r="G1237" t="str">
            <v>03-LMP-HARRISONOFFICE (1)</v>
          </cell>
          <cell r="H1237" t="str">
            <v>Hyundai America Shipping Agenc</v>
          </cell>
          <cell r="I1237" t="str">
            <v>Contract</v>
          </cell>
          <cell r="J1237" t="str">
            <v>2040</v>
          </cell>
          <cell r="K1237">
            <v>42332</v>
          </cell>
          <cell r="L1237">
            <v>43921</v>
          </cell>
          <cell r="M1237">
            <v>1857</v>
          </cell>
          <cell r="O1237" t="str">
            <v> </v>
          </cell>
          <cell r="Q1237">
            <v>42309</v>
          </cell>
          <cell r="R1237">
            <v>1857</v>
          </cell>
          <cell r="S1237">
            <v>8.6785137318255252</v>
          </cell>
          <cell r="U1237" t="str">
            <v>New BY 100% GU</v>
          </cell>
          <cell r="V1237">
            <v>43.12</v>
          </cell>
          <cell r="W1237">
            <v>51.96</v>
          </cell>
          <cell r="X1237">
            <v>0.8298691301000769</v>
          </cell>
          <cell r="Y1237" t="str">
            <v>Market</v>
          </cell>
          <cell r="Z1237" t="str">
            <v>Floors 20-27</v>
          </cell>
          <cell r="AA1237">
            <v>0</v>
          </cell>
        </row>
        <row r="1238">
          <cell r="C1238">
            <v>0</v>
          </cell>
          <cell r="Q1238">
            <v>42339</v>
          </cell>
          <cell r="S1238">
            <v>38.319870759289174</v>
          </cell>
        </row>
        <row r="1239">
          <cell r="C1239">
            <v>0</v>
          </cell>
          <cell r="Q1239">
            <v>42705</v>
          </cell>
          <cell r="S1239">
            <v>39.470113085621968</v>
          </cell>
        </row>
        <row r="1240">
          <cell r="C1240">
            <v>0</v>
          </cell>
          <cell r="Q1240">
            <v>43070</v>
          </cell>
          <cell r="S1240">
            <v>40.652665589660742</v>
          </cell>
        </row>
        <row r="1241">
          <cell r="C1241">
            <v>0</v>
          </cell>
          <cell r="Q1241">
            <v>43435</v>
          </cell>
          <cell r="S1241">
            <v>41.86752827140549</v>
          </cell>
        </row>
        <row r="1242">
          <cell r="C1242">
            <v>0</v>
          </cell>
          <cell r="Q1242">
            <v>43800</v>
          </cell>
          <cell r="S1242">
            <v>43.127625201938613</v>
          </cell>
        </row>
        <row r="1243">
          <cell r="C1243">
            <v>0</v>
          </cell>
        </row>
        <row r="1244">
          <cell r="C1244">
            <v>275</v>
          </cell>
          <cell r="G1244" t="str">
            <v>03-LMP-HARRISONOFFICE (1)</v>
          </cell>
          <cell r="H1244" t="str">
            <v>Jiff</v>
          </cell>
          <cell r="I1244" t="str">
            <v>Contract</v>
          </cell>
          <cell r="J1244" t="str">
            <v>2070</v>
          </cell>
          <cell r="K1244">
            <v>42248</v>
          </cell>
          <cell r="L1244">
            <v>44165</v>
          </cell>
          <cell r="M1244">
            <v>5415</v>
          </cell>
          <cell r="O1244" t="str">
            <v> </v>
          </cell>
          <cell r="Q1244">
            <v>42248</v>
          </cell>
          <cell r="R1244">
            <v>5415</v>
          </cell>
          <cell r="S1244">
            <v>41.400554016620497</v>
          </cell>
          <cell r="U1244" t="str">
            <v>New BY 95% GU</v>
          </cell>
          <cell r="V1244">
            <v>48</v>
          </cell>
          <cell r="W1244">
            <v>51.96</v>
          </cell>
          <cell r="X1244">
            <v>0.92378752886836024</v>
          </cell>
          <cell r="Y1244" t="str">
            <v>Market</v>
          </cell>
          <cell r="Z1244" t="str">
            <v>Floors 20-27</v>
          </cell>
          <cell r="AA1244">
            <v>0</v>
          </cell>
        </row>
        <row r="1245">
          <cell r="C1245">
            <v>0</v>
          </cell>
          <cell r="Q1245">
            <v>42614</v>
          </cell>
          <cell r="S1245">
            <v>42.641551246537396</v>
          </cell>
        </row>
        <row r="1246">
          <cell r="C1246">
            <v>0</v>
          </cell>
          <cell r="Q1246">
            <v>42979</v>
          </cell>
          <cell r="S1246">
            <v>43.922437673130197</v>
          </cell>
        </row>
        <row r="1247">
          <cell r="C1247">
            <v>0</v>
          </cell>
          <cell r="Q1247">
            <v>43344</v>
          </cell>
          <cell r="S1247">
            <v>45.238781163434901</v>
          </cell>
        </row>
        <row r="1248">
          <cell r="C1248">
            <v>0</v>
          </cell>
          <cell r="Q1248">
            <v>43709</v>
          </cell>
          <cell r="S1248">
            <v>46.595013850415512</v>
          </cell>
        </row>
        <row r="1249">
          <cell r="C1249">
            <v>0</v>
          </cell>
          <cell r="Q1249">
            <v>44075</v>
          </cell>
          <cell r="S1249">
            <v>47.995567867036009</v>
          </cell>
        </row>
        <row r="1250">
          <cell r="C1250">
            <v>0</v>
          </cell>
        </row>
        <row r="1251">
          <cell r="C1251">
            <v>276</v>
          </cell>
          <cell r="G1251" t="str">
            <v>03-LMP-HARRISONOFFICE (1)</v>
          </cell>
          <cell r="H1251" t="str">
            <v>John A. Mangini &amp; Co. LLP</v>
          </cell>
          <cell r="I1251" t="str">
            <v>Contract</v>
          </cell>
          <cell r="J1251" t="str">
            <v>1575</v>
          </cell>
          <cell r="K1251">
            <v>41594</v>
          </cell>
          <cell r="L1251">
            <v>42295</v>
          </cell>
          <cell r="M1251">
            <v>2686</v>
          </cell>
          <cell r="O1251" t="e">
            <v>#VALUE!</v>
          </cell>
          <cell r="Q1251">
            <v>42005</v>
          </cell>
          <cell r="R1251">
            <v>2686</v>
          </cell>
          <cell r="S1251">
            <v>32.752047654504842</v>
          </cell>
          <cell r="T1251">
            <v>87972</v>
          </cell>
          <cell r="U1251" t="str">
            <v>1575 - Mangini BY14</v>
          </cell>
          <cell r="V1251">
            <v>32.75</v>
          </cell>
          <cell r="W1251">
            <v>48</v>
          </cell>
          <cell r="X1251">
            <v>0.68229166666666663</v>
          </cell>
          <cell r="Y1251" t="str">
            <v>Reabsorb</v>
          </cell>
          <cell r="Z1251" t="str">
            <v>Floors 12-19</v>
          </cell>
          <cell r="AA1251">
            <v>0</v>
          </cell>
        </row>
        <row r="1252">
          <cell r="C1252">
            <v>0</v>
          </cell>
        </row>
        <row r="1253">
          <cell r="C1253">
            <v>277</v>
          </cell>
          <cell r="G1253" t="str">
            <v>03-LMP-HARRISONOFFICE (1)</v>
          </cell>
          <cell r="H1253" t="str">
            <v>Joseph S. Nierenberg a Profess</v>
          </cell>
          <cell r="I1253" t="str">
            <v>Contract</v>
          </cell>
          <cell r="J1253" t="str">
            <v>0670</v>
          </cell>
          <cell r="K1253">
            <v>41609</v>
          </cell>
          <cell r="L1253">
            <v>42704</v>
          </cell>
          <cell r="M1253">
            <v>1043</v>
          </cell>
          <cell r="O1253" t="e">
            <v>#VALUE!</v>
          </cell>
          <cell r="Q1253">
            <v>42005</v>
          </cell>
          <cell r="R1253">
            <v>1043</v>
          </cell>
          <cell r="S1253">
            <v>33.36529242569511</v>
          </cell>
          <cell r="T1253">
            <v>34800</v>
          </cell>
          <cell r="U1253" t="str">
            <v>0670 - Nier BY14</v>
          </cell>
          <cell r="V1253">
            <v>34.32</v>
          </cell>
          <cell r="W1253">
            <v>48</v>
          </cell>
          <cell r="X1253">
            <v>0.71499999999999997</v>
          </cell>
          <cell r="Y1253" t="str">
            <v>Market</v>
          </cell>
          <cell r="Z1253" t="str">
            <v>Floors 5-11</v>
          </cell>
          <cell r="AA1253">
            <v>0</v>
          </cell>
        </row>
        <row r="1254">
          <cell r="C1254">
            <v>0</v>
          </cell>
          <cell r="Q1254">
            <v>42339</v>
          </cell>
          <cell r="S1254">
            <v>34.320230105465008</v>
          </cell>
        </row>
        <row r="1255">
          <cell r="C1255">
            <v>0</v>
          </cell>
        </row>
        <row r="1256">
          <cell r="C1256">
            <v>278</v>
          </cell>
          <cell r="G1256" t="str">
            <v>03-LMP-HARRISONOFFICE (1)</v>
          </cell>
          <cell r="H1256" t="str">
            <v>Kathryn B. Dickson &amp; John Gees</v>
          </cell>
          <cell r="I1256" t="str">
            <v>Contract</v>
          </cell>
          <cell r="J1256" t="str">
            <v>2000</v>
          </cell>
          <cell r="K1256">
            <v>41061</v>
          </cell>
          <cell r="L1256">
            <v>42978</v>
          </cell>
          <cell r="M1256">
            <v>3102</v>
          </cell>
          <cell r="O1256" t="e">
            <v>#VALUE!</v>
          </cell>
          <cell r="Q1256">
            <v>42005</v>
          </cell>
          <cell r="R1256">
            <v>3102</v>
          </cell>
          <cell r="S1256">
            <v>35.647969052224369</v>
          </cell>
          <cell r="T1256">
            <v>110580</v>
          </cell>
          <cell r="U1256" t="str">
            <v>2000 - Dickson</v>
          </cell>
          <cell r="V1256">
            <v>38.950000000000003</v>
          </cell>
          <cell r="W1256">
            <v>48.96</v>
          </cell>
          <cell r="X1256">
            <v>0.79554738562091509</v>
          </cell>
          <cell r="Y1256" t="str">
            <v>Market</v>
          </cell>
          <cell r="Z1256" t="str">
            <v>Floors 20-27</v>
          </cell>
          <cell r="AA1256">
            <v>0</v>
          </cell>
        </row>
        <row r="1257">
          <cell r="C1257">
            <v>0</v>
          </cell>
          <cell r="Q1257">
            <v>42156</v>
          </cell>
          <cell r="S1257">
            <v>36.715667311411991</v>
          </cell>
        </row>
        <row r="1258">
          <cell r="C1258">
            <v>0</v>
          </cell>
          <cell r="Q1258">
            <v>42339</v>
          </cell>
          <cell r="S1258">
            <v>37.814313346228239</v>
          </cell>
        </row>
        <row r="1259">
          <cell r="C1259">
            <v>0</v>
          </cell>
          <cell r="Q1259">
            <v>42887</v>
          </cell>
          <cell r="S1259">
            <v>38.951644100580268</v>
          </cell>
        </row>
        <row r="1260">
          <cell r="C1260">
            <v>0</v>
          </cell>
        </row>
        <row r="1261">
          <cell r="C1261">
            <v>279</v>
          </cell>
          <cell r="G1261" t="str">
            <v>03-LMP-HARRISONOFFICE (1)</v>
          </cell>
          <cell r="H1261" t="str">
            <v>Katten Muchin Rosenman LLP</v>
          </cell>
          <cell r="I1261" t="str">
            <v>Contract</v>
          </cell>
          <cell r="J1261" t="str">
            <v>0700</v>
          </cell>
          <cell r="K1261">
            <v>41493</v>
          </cell>
          <cell r="L1261">
            <v>42613</v>
          </cell>
          <cell r="M1261">
            <v>9097</v>
          </cell>
          <cell r="O1261" t="e">
            <v>#VALUE!</v>
          </cell>
          <cell r="Q1261">
            <v>42005</v>
          </cell>
          <cell r="R1261">
            <v>9097</v>
          </cell>
          <cell r="S1261">
            <v>30.049466857205672</v>
          </cell>
          <cell r="T1261">
            <v>273360</v>
          </cell>
          <cell r="U1261" t="str">
            <v>0700 - Katten BY13</v>
          </cell>
          <cell r="V1261">
            <v>33.119999999999997</v>
          </cell>
          <cell r="W1261">
            <v>48</v>
          </cell>
          <cell r="X1261">
            <v>0.69</v>
          </cell>
          <cell r="Y1261" t="str">
            <v>Market</v>
          </cell>
          <cell r="Z1261" t="str">
            <v>Floors 5-11</v>
          </cell>
          <cell r="AA1261">
            <v>0</v>
          </cell>
        </row>
        <row r="1262">
          <cell r="C1262">
            <v>0</v>
          </cell>
          <cell r="Q1262">
            <v>42064</v>
          </cell>
          <cell r="S1262">
            <v>32.160052764647688</v>
          </cell>
        </row>
        <row r="1263">
          <cell r="C1263">
            <v>0</v>
          </cell>
          <cell r="Q1263">
            <v>42248</v>
          </cell>
          <cell r="S1263">
            <v>33.1203693525338</v>
          </cell>
        </row>
        <row r="1264">
          <cell r="C1264">
            <v>0</v>
          </cell>
        </row>
        <row r="1265">
          <cell r="C1265">
            <v>280</v>
          </cell>
          <cell r="G1265" t="str">
            <v>03-LMP-HARRISONOFFICE (1)</v>
          </cell>
          <cell r="H1265" t="str">
            <v>Lombardi Loper &amp; Conant LLP</v>
          </cell>
          <cell r="I1265" t="str">
            <v>Contract</v>
          </cell>
          <cell r="J1265" t="str">
            <v>2600</v>
          </cell>
          <cell r="K1265">
            <v>41518</v>
          </cell>
          <cell r="L1265">
            <v>43555</v>
          </cell>
          <cell r="M1265">
            <v>14472</v>
          </cell>
          <cell r="O1265" t="e">
            <v>#VALUE!</v>
          </cell>
          <cell r="Q1265">
            <v>42005</v>
          </cell>
          <cell r="R1265">
            <v>14472</v>
          </cell>
          <cell r="S1265">
            <v>33.359867330016584</v>
          </cell>
          <cell r="T1265">
            <v>482784</v>
          </cell>
          <cell r="U1265" t="str">
            <v>2600 - Lombardi BY14</v>
          </cell>
          <cell r="V1265">
            <v>37.56</v>
          </cell>
          <cell r="W1265">
            <v>50.94</v>
          </cell>
          <cell r="X1265">
            <v>0.73733804475853959</v>
          </cell>
          <cell r="Y1265" t="str">
            <v>Market</v>
          </cell>
          <cell r="Z1265" t="str">
            <v>Floors 20-27</v>
          </cell>
          <cell r="AA1265">
            <v>0</v>
          </cell>
        </row>
        <row r="1266">
          <cell r="C1266">
            <v>0</v>
          </cell>
          <cell r="Q1266">
            <v>42248</v>
          </cell>
          <cell r="S1266">
            <v>34.320066334991708</v>
          </cell>
        </row>
        <row r="1267">
          <cell r="C1267">
            <v>0</v>
          </cell>
          <cell r="Q1267">
            <v>42614</v>
          </cell>
          <cell r="S1267">
            <v>35.399668325041461</v>
          </cell>
        </row>
        <row r="1268">
          <cell r="C1268">
            <v>0</v>
          </cell>
          <cell r="Q1268">
            <v>42979</v>
          </cell>
          <cell r="S1268">
            <v>36.480099502487562</v>
          </cell>
        </row>
        <row r="1269">
          <cell r="C1269">
            <v>0</v>
          </cell>
          <cell r="Q1269">
            <v>43344</v>
          </cell>
          <cell r="S1269">
            <v>37.559701492537314</v>
          </cell>
        </row>
        <row r="1270">
          <cell r="C1270">
            <v>0</v>
          </cell>
        </row>
        <row r="1271">
          <cell r="C1271">
            <v>281</v>
          </cell>
          <cell r="G1271" t="str">
            <v>03-LMP-HARRISONOFFICE (1)</v>
          </cell>
          <cell r="H1271" t="str">
            <v>Mainz Brady Group Inc.</v>
          </cell>
          <cell r="I1271" t="str">
            <v>Contract</v>
          </cell>
          <cell r="J1271" t="str">
            <v>1475</v>
          </cell>
          <cell r="K1271">
            <v>41110</v>
          </cell>
          <cell r="L1271">
            <v>43039</v>
          </cell>
          <cell r="M1271">
            <v>3192</v>
          </cell>
          <cell r="O1271" t="e">
            <v>#VALUE!</v>
          </cell>
          <cell r="Q1271">
            <v>42005</v>
          </cell>
          <cell r="R1271">
            <v>3192</v>
          </cell>
          <cell r="S1271">
            <v>35.646616541353382</v>
          </cell>
          <cell r="T1271">
            <v>113784</v>
          </cell>
          <cell r="U1271" t="str">
            <v>1475 - Mainz Brady</v>
          </cell>
          <cell r="V1271">
            <v>38.950000000000003</v>
          </cell>
          <cell r="W1271">
            <v>48.96</v>
          </cell>
          <cell r="X1271">
            <v>0.79554738562091509</v>
          </cell>
          <cell r="Y1271" t="str">
            <v>Market</v>
          </cell>
          <cell r="Z1271" t="str">
            <v>Floors 12-19</v>
          </cell>
          <cell r="AA1271">
            <v>0</v>
          </cell>
        </row>
        <row r="1272">
          <cell r="C1272">
            <v>0</v>
          </cell>
          <cell r="Q1272">
            <v>42186</v>
          </cell>
          <cell r="S1272">
            <v>36.060150375939848</v>
          </cell>
        </row>
        <row r="1273">
          <cell r="C1273">
            <v>0</v>
          </cell>
          <cell r="Q1273">
            <v>42217</v>
          </cell>
          <cell r="S1273">
            <v>36.714285714285715</v>
          </cell>
        </row>
        <row r="1274">
          <cell r="C1274">
            <v>0</v>
          </cell>
          <cell r="Q1274">
            <v>42552</v>
          </cell>
          <cell r="S1274">
            <v>37.142857142857146</v>
          </cell>
        </row>
        <row r="1275">
          <cell r="C1275">
            <v>0</v>
          </cell>
          <cell r="Q1275">
            <v>42583</v>
          </cell>
          <cell r="S1275">
            <v>37.815789473684212</v>
          </cell>
        </row>
        <row r="1276">
          <cell r="C1276">
            <v>0</v>
          </cell>
          <cell r="Q1276">
            <v>42917</v>
          </cell>
          <cell r="S1276">
            <v>38.255639097744364</v>
          </cell>
        </row>
        <row r="1277">
          <cell r="C1277">
            <v>0</v>
          </cell>
          <cell r="Q1277">
            <v>42948</v>
          </cell>
          <cell r="S1277">
            <v>38.951127819548873</v>
          </cell>
        </row>
        <row r="1278">
          <cell r="C1278">
            <v>0</v>
          </cell>
        </row>
        <row r="1279">
          <cell r="C1279">
            <v>282</v>
          </cell>
          <cell r="G1279" t="str">
            <v>03-LMP-HARRISONOFFICE (1)</v>
          </cell>
          <cell r="H1279" t="str">
            <v>Management Office</v>
          </cell>
          <cell r="I1279" t="str">
            <v>Contract</v>
          </cell>
          <cell r="J1279" t="str">
            <v>0110</v>
          </cell>
          <cell r="K1279">
            <v>40909</v>
          </cell>
          <cell r="L1279">
            <v>46022</v>
          </cell>
          <cell r="M1279">
            <v>3432</v>
          </cell>
          <cell r="O1279" t="e">
            <v>#VALUE!</v>
          </cell>
          <cell r="Q1279">
            <v>42005</v>
          </cell>
          <cell r="R1279">
            <v>3432</v>
          </cell>
          <cell r="S1279">
            <v>0</v>
          </cell>
          <cell r="T1279">
            <v>0</v>
          </cell>
          <cell r="U1279" t="str">
            <v>None</v>
          </cell>
          <cell r="V1279">
            <v>0</v>
          </cell>
          <cell r="W1279">
            <v>57.36</v>
          </cell>
          <cell r="X1279">
            <v>0</v>
          </cell>
          <cell r="Y1279" t="str">
            <v>Market</v>
          </cell>
          <cell r="Z1279" t="str">
            <v>Floors 5-11</v>
          </cell>
          <cell r="AA1279">
            <v>0</v>
          </cell>
        </row>
        <row r="1280">
          <cell r="C1280">
            <v>0</v>
          </cell>
        </row>
        <row r="1281">
          <cell r="C1281">
            <v>283</v>
          </cell>
          <cell r="G1281" t="str">
            <v>03-LMP-HARRISONOFFICE (1)</v>
          </cell>
          <cell r="H1281" t="str">
            <v>Management Office</v>
          </cell>
          <cell r="I1281" t="str">
            <v>Contract</v>
          </cell>
          <cell r="J1281" t="str">
            <v>2030B</v>
          </cell>
          <cell r="K1281">
            <v>41214</v>
          </cell>
          <cell r="L1281">
            <v>46022</v>
          </cell>
          <cell r="M1281">
            <v>338</v>
          </cell>
          <cell r="O1281" t="e">
            <v>#VALUE!</v>
          </cell>
          <cell r="Q1281">
            <v>42005</v>
          </cell>
          <cell r="R1281">
            <v>338</v>
          </cell>
          <cell r="S1281">
            <v>0</v>
          </cell>
          <cell r="T1281">
            <v>0</v>
          </cell>
          <cell r="U1281" t="str">
            <v>None</v>
          </cell>
          <cell r="V1281">
            <v>0</v>
          </cell>
          <cell r="W1281">
            <v>15.54</v>
          </cell>
          <cell r="X1281">
            <v>0</v>
          </cell>
          <cell r="Y1281" t="str">
            <v>Market</v>
          </cell>
          <cell r="Z1281" t="str">
            <v>Storage</v>
          </cell>
          <cell r="AA1281">
            <v>0</v>
          </cell>
        </row>
        <row r="1282">
          <cell r="C1282">
            <v>0</v>
          </cell>
        </row>
        <row r="1283">
          <cell r="C1283">
            <v>284</v>
          </cell>
          <cell r="G1283" t="str">
            <v>03-LMP-HARRISONOFFICE (1)</v>
          </cell>
          <cell r="H1283" t="str">
            <v>Mason Tillman Associates Limit</v>
          </cell>
          <cell r="I1283" t="str">
            <v>Contract</v>
          </cell>
          <cell r="J1283" t="str">
            <v>1440</v>
          </cell>
          <cell r="K1283">
            <v>41122</v>
          </cell>
          <cell r="L1283">
            <v>42308</v>
          </cell>
          <cell r="M1283">
            <v>3861</v>
          </cell>
          <cell r="O1283" t="e">
            <v>#VALUE!</v>
          </cell>
          <cell r="Q1283">
            <v>42005</v>
          </cell>
          <cell r="R1283">
            <v>3861</v>
          </cell>
          <cell r="S1283">
            <v>35.645687645687644</v>
          </cell>
          <cell r="T1283">
            <v>137628</v>
          </cell>
          <cell r="U1283" t="str">
            <v>1440 - Mason</v>
          </cell>
          <cell r="V1283">
            <v>35.65</v>
          </cell>
          <cell r="W1283">
            <v>48</v>
          </cell>
          <cell r="X1283">
            <v>0.7427083333333333</v>
          </cell>
          <cell r="Y1283" t="str">
            <v>Renew</v>
          </cell>
          <cell r="Z1283" t="str">
            <v>Floors 12-19</v>
          </cell>
          <cell r="AA1283">
            <v>0</v>
          </cell>
        </row>
        <row r="1284">
          <cell r="C1284">
            <v>0</v>
          </cell>
        </row>
        <row r="1285">
          <cell r="C1285">
            <v>285</v>
          </cell>
          <cell r="G1285" t="str">
            <v>03-LMP-HARRISONOFFICE (1)</v>
          </cell>
          <cell r="H1285" t="str">
            <v>Mason Tillman Associates (LOI)</v>
          </cell>
          <cell r="I1285" t="str">
            <v>Contract</v>
          </cell>
          <cell r="J1285" t="str">
            <v>1440</v>
          </cell>
          <cell r="K1285">
            <v>42005</v>
          </cell>
          <cell r="L1285">
            <v>43100</v>
          </cell>
          <cell r="M1285">
            <v>3986</v>
          </cell>
          <cell r="O1285" t="e">
            <v>#VALUE!</v>
          </cell>
          <cell r="Q1285">
            <v>42005</v>
          </cell>
          <cell r="R1285">
            <v>3986</v>
          </cell>
          <cell r="S1285">
            <v>34.527847466131462</v>
          </cell>
          <cell r="T1285">
            <v>137628</v>
          </cell>
          <cell r="U1285" t="str">
            <v>New BY 95% GU +1</v>
          </cell>
          <cell r="V1285">
            <v>43.92</v>
          </cell>
          <cell r="W1285">
            <v>48.96</v>
          </cell>
          <cell r="X1285">
            <v>0.8970588235294118</v>
          </cell>
          <cell r="Y1285" t="str">
            <v>Market</v>
          </cell>
          <cell r="Z1285" t="str">
            <v>Floors 12-19</v>
          </cell>
          <cell r="AA1285">
            <v>0</v>
          </cell>
        </row>
        <row r="1286">
          <cell r="C1286">
            <v>0</v>
          </cell>
          <cell r="Q1286">
            <v>42309</v>
          </cell>
          <cell r="S1286">
            <v>41.400903161063724</v>
          </cell>
        </row>
        <row r="1287">
          <cell r="C1287">
            <v>0</v>
          </cell>
          <cell r="Q1287">
            <v>42675</v>
          </cell>
          <cell r="S1287">
            <v>42.641244355243352</v>
          </cell>
        </row>
        <row r="1288">
          <cell r="C1288">
            <v>0</v>
          </cell>
          <cell r="Q1288">
            <v>43040</v>
          </cell>
          <cell r="S1288">
            <v>43.92072252885098</v>
          </cell>
        </row>
        <row r="1289">
          <cell r="C1289">
            <v>0</v>
          </cell>
        </row>
        <row r="1290">
          <cell r="C1290">
            <v>286</v>
          </cell>
          <cell r="G1290" t="str">
            <v>03-LMP-HARRISONOFFICE (1)</v>
          </cell>
          <cell r="H1290" t="str">
            <v>MCImetro Access Transmission S</v>
          </cell>
          <cell r="I1290" t="str">
            <v>Contract</v>
          </cell>
          <cell r="J1290" t="str">
            <v>0820</v>
          </cell>
          <cell r="K1290">
            <v>40269</v>
          </cell>
          <cell r="L1290">
            <v>42185</v>
          </cell>
          <cell r="M1290">
            <v>8878</v>
          </cell>
          <cell r="O1290" t="e">
            <v>#VALUE!</v>
          </cell>
          <cell r="Q1290">
            <v>42005</v>
          </cell>
          <cell r="R1290">
            <v>8878</v>
          </cell>
          <cell r="S1290">
            <v>38.492453255237663</v>
          </cell>
          <cell r="T1290">
            <v>341736</v>
          </cell>
          <cell r="U1290" t="str">
            <v>0820 - MCI</v>
          </cell>
          <cell r="V1290">
            <v>39.65</v>
          </cell>
          <cell r="W1290">
            <v>48</v>
          </cell>
          <cell r="X1290">
            <v>0.82604166666666667</v>
          </cell>
          <cell r="Y1290" t="str">
            <v>Reabsorb</v>
          </cell>
          <cell r="Z1290" t="str">
            <v>Floors 5-11</v>
          </cell>
          <cell r="AA1290">
            <v>0</v>
          </cell>
        </row>
        <row r="1291">
          <cell r="C1291">
            <v>0</v>
          </cell>
          <cell r="Q1291">
            <v>42095</v>
          </cell>
          <cell r="S1291">
            <v>39.646767289930168</v>
          </cell>
        </row>
        <row r="1292">
          <cell r="C1292">
            <v>0</v>
          </cell>
        </row>
        <row r="1293">
          <cell r="C1293">
            <v>287</v>
          </cell>
          <cell r="G1293" t="str">
            <v>03-LMP-HARRISONOFFICE (1)</v>
          </cell>
          <cell r="H1293" t="str">
            <v>MCImetro Access Transmission S</v>
          </cell>
          <cell r="I1293" t="str">
            <v>Contract</v>
          </cell>
          <cell r="J1293" t="str">
            <v>0820</v>
          </cell>
          <cell r="K1293">
            <v>42186</v>
          </cell>
          <cell r="L1293">
            <v>44012</v>
          </cell>
          <cell r="M1293">
            <v>9041</v>
          </cell>
          <cell r="O1293" t="str">
            <v> </v>
          </cell>
          <cell r="Q1293">
            <v>42186</v>
          </cell>
          <cell r="R1293">
            <v>9041</v>
          </cell>
          <cell r="S1293">
            <v>37.199867271319548</v>
          </cell>
          <cell r="U1293" t="str">
            <v>New BY 95% GU</v>
          </cell>
          <cell r="V1293">
            <v>41.87</v>
          </cell>
          <cell r="W1293">
            <v>51.96</v>
          </cell>
          <cell r="X1293">
            <v>0.80581216320246341</v>
          </cell>
          <cell r="Y1293" t="str">
            <v>Market</v>
          </cell>
          <cell r="Z1293" t="str">
            <v>Floors 5-11</v>
          </cell>
          <cell r="AA1293">
            <v>0</v>
          </cell>
        </row>
        <row r="1294">
          <cell r="C1294">
            <v>0</v>
          </cell>
          <cell r="Q1294">
            <v>42552</v>
          </cell>
          <cell r="S1294">
            <v>38.316115473951996</v>
          </cell>
        </row>
        <row r="1295">
          <cell r="C1295">
            <v>0</v>
          </cell>
          <cell r="Q1295">
            <v>42917</v>
          </cell>
          <cell r="S1295">
            <v>39.465545846698376</v>
          </cell>
        </row>
        <row r="1296">
          <cell r="C1296">
            <v>0</v>
          </cell>
          <cell r="Q1296">
            <v>43282</v>
          </cell>
          <cell r="S1296">
            <v>40.649485676363234</v>
          </cell>
        </row>
        <row r="1297">
          <cell r="C1297">
            <v>0</v>
          </cell>
          <cell r="Q1297">
            <v>43647</v>
          </cell>
          <cell r="S1297">
            <v>41.869262249751131</v>
          </cell>
        </row>
        <row r="1298">
          <cell r="C1298">
            <v>0</v>
          </cell>
        </row>
        <row r="1299">
          <cell r="C1299">
            <v>288</v>
          </cell>
          <cell r="G1299" t="str">
            <v>03-LMP-HARRISONOFFICE (1)</v>
          </cell>
          <cell r="H1299" t="str">
            <v>McInerney &amp; Dillon PC</v>
          </cell>
          <cell r="I1299" t="str">
            <v>Contract</v>
          </cell>
          <cell r="J1299" t="str">
            <v>1720</v>
          </cell>
          <cell r="K1299">
            <v>42186</v>
          </cell>
          <cell r="L1299">
            <v>44347</v>
          </cell>
          <cell r="M1299">
            <v>8618</v>
          </cell>
          <cell r="O1299" t="str">
            <v> </v>
          </cell>
          <cell r="Q1299">
            <v>42186</v>
          </cell>
          <cell r="R1299">
            <v>8618</v>
          </cell>
          <cell r="S1299">
            <v>39.960083546066372</v>
          </cell>
          <cell r="U1299" t="str">
            <v>New BY 95% GU</v>
          </cell>
          <cell r="V1299">
            <v>46.32</v>
          </cell>
          <cell r="W1299">
            <v>53</v>
          </cell>
          <cell r="X1299">
            <v>0.87396226415094336</v>
          </cell>
          <cell r="Y1299" t="str">
            <v>Market</v>
          </cell>
          <cell r="Z1299" t="str">
            <v>Floors 12-19</v>
          </cell>
          <cell r="AA1299">
            <v>0</v>
          </cell>
        </row>
        <row r="1300">
          <cell r="C1300">
            <v>0</v>
          </cell>
          <cell r="Q1300">
            <v>42491</v>
          </cell>
          <cell r="S1300">
            <v>41.158969598514737</v>
          </cell>
        </row>
        <row r="1301">
          <cell r="C1301">
            <v>0</v>
          </cell>
          <cell r="Q1301">
            <v>42856</v>
          </cell>
          <cell r="S1301">
            <v>42.394058946391276</v>
          </cell>
        </row>
        <row r="1302">
          <cell r="C1302">
            <v>0</v>
          </cell>
          <cell r="Q1302">
            <v>43221</v>
          </cell>
          <cell r="S1302">
            <v>43.665351589695987</v>
          </cell>
        </row>
        <row r="1303">
          <cell r="C1303">
            <v>0</v>
          </cell>
          <cell r="Q1303">
            <v>43586</v>
          </cell>
          <cell r="S1303">
            <v>44.975632397307962</v>
          </cell>
        </row>
        <row r="1304">
          <cell r="C1304">
            <v>0</v>
          </cell>
          <cell r="Q1304">
            <v>43952</v>
          </cell>
          <cell r="S1304">
            <v>46.323508934787654</v>
          </cell>
        </row>
        <row r="1305">
          <cell r="C1305">
            <v>0</v>
          </cell>
        </row>
        <row r="1306">
          <cell r="C1306">
            <v>289</v>
          </cell>
          <cell r="G1306" t="str">
            <v>03-LMP-HARRISONOFFICE (1)</v>
          </cell>
          <cell r="H1306" t="str">
            <v>McInerney &amp; Dillon PC</v>
          </cell>
          <cell r="I1306" t="str">
            <v>Contract</v>
          </cell>
          <cell r="J1306" t="str">
            <v>1720</v>
          </cell>
          <cell r="K1306">
            <v>38808</v>
          </cell>
          <cell r="L1306">
            <v>42185</v>
          </cell>
          <cell r="M1306">
            <v>12501</v>
          </cell>
          <cell r="O1306" t="e">
            <v>#VALUE!</v>
          </cell>
          <cell r="Q1306">
            <v>42005</v>
          </cell>
          <cell r="R1306">
            <v>12501</v>
          </cell>
          <cell r="S1306">
            <v>31.76193904487641</v>
          </cell>
          <cell r="T1306">
            <v>397056</v>
          </cell>
          <cell r="U1306" t="str">
            <v>1720 - McInerney</v>
          </cell>
          <cell r="V1306">
            <v>31.76</v>
          </cell>
          <cell r="W1306">
            <v>48</v>
          </cell>
          <cell r="X1306">
            <v>0.66166666666666674</v>
          </cell>
          <cell r="Y1306" t="str">
            <v>Reabsorb</v>
          </cell>
          <cell r="Z1306" t="str">
            <v>Floors 12-19</v>
          </cell>
          <cell r="AA1306">
            <v>0</v>
          </cell>
        </row>
        <row r="1307">
          <cell r="C1307">
            <v>0</v>
          </cell>
        </row>
        <row r="1308">
          <cell r="C1308">
            <v>290</v>
          </cell>
          <cell r="G1308" t="str">
            <v>03-LMP-HARRISONOFFICE (1)</v>
          </cell>
          <cell r="H1308" t="str">
            <v>MedAssets Performance Mgmt. So</v>
          </cell>
          <cell r="I1308" t="str">
            <v>Contract</v>
          </cell>
          <cell r="J1308" t="str">
            <v>0550</v>
          </cell>
          <cell r="K1308">
            <v>41699</v>
          </cell>
          <cell r="L1308">
            <v>43769</v>
          </cell>
          <cell r="M1308">
            <v>2624</v>
          </cell>
          <cell r="O1308" t="e">
            <v>#VALUE!</v>
          </cell>
          <cell r="Q1308">
            <v>42005</v>
          </cell>
          <cell r="R1308">
            <v>2624</v>
          </cell>
          <cell r="S1308">
            <v>35.400914634146339</v>
          </cell>
          <cell r="T1308">
            <v>92892</v>
          </cell>
          <cell r="U1308" t="str">
            <v>0550 - MedAssets BY14</v>
          </cell>
          <cell r="V1308">
            <v>41.04</v>
          </cell>
          <cell r="W1308">
            <v>50.94</v>
          </cell>
          <cell r="X1308">
            <v>0.80565371024734989</v>
          </cell>
          <cell r="Y1308" t="str">
            <v>Market</v>
          </cell>
          <cell r="Z1308" t="str">
            <v>Floors 5-11</v>
          </cell>
          <cell r="AA1308">
            <v>0</v>
          </cell>
        </row>
        <row r="1309">
          <cell r="C1309">
            <v>0</v>
          </cell>
          <cell r="Q1309">
            <v>42156</v>
          </cell>
          <cell r="S1309">
            <v>36.475609756097562</v>
          </cell>
        </row>
        <row r="1310">
          <cell r="C1310">
            <v>0</v>
          </cell>
          <cell r="Q1310">
            <v>42522</v>
          </cell>
          <cell r="S1310">
            <v>37.559451219512198</v>
          </cell>
        </row>
        <row r="1311">
          <cell r="C1311">
            <v>0</v>
          </cell>
          <cell r="Q1311">
            <v>42887</v>
          </cell>
          <cell r="S1311">
            <v>38.638719512195124</v>
          </cell>
        </row>
        <row r="1312">
          <cell r="C1312">
            <v>0</v>
          </cell>
          <cell r="Q1312">
            <v>43252</v>
          </cell>
          <cell r="S1312">
            <v>39.841463414634148</v>
          </cell>
        </row>
        <row r="1313">
          <cell r="C1313">
            <v>0</v>
          </cell>
          <cell r="Q1313">
            <v>43405</v>
          </cell>
          <cell r="S1313">
            <v>41.039634146341463</v>
          </cell>
        </row>
        <row r="1314">
          <cell r="C1314">
            <v>0</v>
          </cell>
        </row>
        <row r="1315">
          <cell r="C1315">
            <v>291</v>
          </cell>
          <cell r="G1315" t="str">
            <v>03-LMP-HARRISONOFFICE (1)</v>
          </cell>
          <cell r="H1315" t="str">
            <v>MedAssets Performance Mgmt. So</v>
          </cell>
          <cell r="I1315" t="str">
            <v>Contract</v>
          </cell>
          <cell r="J1315" t="str">
            <v>0750</v>
          </cell>
          <cell r="K1315">
            <v>40695</v>
          </cell>
          <cell r="L1315">
            <v>43769</v>
          </cell>
          <cell r="M1315">
            <v>6849</v>
          </cell>
          <cell r="O1315" t="e">
            <v>#VALUE!</v>
          </cell>
          <cell r="Q1315">
            <v>42005</v>
          </cell>
          <cell r="R1315">
            <v>6849</v>
          </cell>
          <cell r="S1315">
            <v>35.400788436268066</v>
          </cell>
          <cell r="T1315">
            <v>242460</v>
          </cell>
          <cell r="U1315" t="str">
            <v>0750 - Med Assets</v>
          </cell>
          <cell r="V1315">
            <v>41.04</v>
          </cell>
          <cell r="W1315">
            <v>50.94</v>
          </cell>
          <cell r="X1315">
            <v>0.80565371024734989</v>
          </cell>
          <cell r="Y1315" t="str">
            <v>Market</v>
          </cell>
          <cell r="Z1315" t="str">
            <v>Floors 5-11</v>
          </cell>
          <cell r="AA1315">
            <v>0</v>
          </cell>
        </row>
        <row r="1316">
          <cell r="C1316">
            <v>0</v>
          </cell>
          <cell r="Q1316">
            <v>42156</v>
          </cell>
          <cell r="S1316">
            <v>36.480070083223829</v>
          </cell>
        </row>
        <row r="1317">
          <cell r="C1317">
            <v>0</v>
          </cell>
          <cell r="Q1317">
            <v>42522</v>
          </cell>
          <cell r="S1317">
            <v>37.559351730179586</v>
          </cell>
        </row>
        <row r="1318">
          <cell r="C1318">
            <v>0</v>
          </cell>
          <cell r="Q1318">
            <v>42887</v>
          </cell>
          <cell r="S1318">
            <v>38.640385457731057</v>
          </cell>
        </row>
        <row r="1319">
          <cell r="C1319">
            <v>0</v>
          </cell>
          <cell r="Q1319">
            <v>43252</v>
          </cell>
          <cell r="S1319">
            <v>39.840560665790626</v>
          </cell>
        </row>
        <row r="1320">
          <cell r="C1320">
            <v>0</v>
          </cell>
          <cell r="Q1320">
            <v>43405</v>
          </cell>
          <cell r="S1320">
            <v>41.038983793254488</v>
          </cell>
        </row>
        <row r="1321">
          <cell r="C1321">
            <v>0</v>
          </cell>
        </row>
        <row r="1322">
          <cell r="C1322">
            <v>292</v>
          </cell>
          <cell r="G1322" t="str">
            <v>03-LMP-HARRISONOFFICE (1)</v>
          </cell>
          <cell r="H1322" t="str">
            <v>Morgan Stanley</v>
          </cell>
          <cell r="I1322" t="str">
            <v>Contract</v>
          </cell>
          <cell r="J1322" t="str">
            <v>2100-2200</v>
          </cell>
          <cell r="K1322">
            <v>42036</v>
          </cell>
          <cell r="L1322">
            <v>45777</v>
          </cell>
          <cell r="M1322">
            <v>26013</v>
          </cell>
          <cell r="O1322" t="str">
            <v> </v>
          </cell>
          <cell r="Q1322">
            <v>42036</v>
          </cell>
          <cell r="R1322">
            <v>26013</v>
          </cell>
          <cell r="S1322">
            <v>37.198477684234803</v>
          </cell>
          <cell r="U1322" t="str">
            <v>New BY 100% GU</v>
          </cell>
          <cell r="V1322">
            <v>49.99</v>
          </cell>
          <cell r="W1322">
            <v>57.36</v>
          </cell>
          <cell r="X1322">
            <v>0.87151324965132504</v>
          </cell>
          <cell r="Y1322" t="str">
            <v>Market</v>
          </cell>
          <cell r="Z1322" t="str">
            <v>Floors 20-27</v>
          </cell>
          <cell r="AA1322">
            <v>0</v>
          </cell>
        </row>
        <row r="1323">
          <cell r="C1323">
            <v>0</v>
          </cell>
          <cell r="Q1323">
            <v>42401</v>
          </cell>
          <cell r="S1323">
            <v>38.314381270903013</v>
          </cell>
        </row>
        <row r="1324">
          <cell r="C1324">
            <v>0</v>
          </cell>
          <cell r="Q1324">
            <v>42767</v>
          </cell>
          <cell r="S1324">
            <v>39.463960327528547</v>
          </cell>
        </row>
        <row r="1325">
          <cell r="C1325">
            <v>0</v>
          </cell>
          <cell r="Q1325">
            <v>43132</v>
          </cell>
          <cell r="S1325">
            <v>40.647676161919037</v>
          </cell>
        </row>
        <row r="1326">
          <cell r="C1326">
            <v>0</v>
          </cell>
          <cell r="Q1326">
            <v>43497</v>
          </cell>
          <cell r="S1326">
            <v>41.867374005305038</v>
          </cell>
        </row>
        <row r="1327">
          <cell r="C1327">
            <v>0</v>
          </cell>
          <cell r="Q1327">
            <v>43862</v>
          </cell>
          <cell r="S1327">
            <v>43.123515165494176</v>
          </cell>
        </row>
        <row r="1328">
          <cell r="C1328">
            <v>0</v>
          </cell>
          <cell r="Q1328">
            <v>44228</v>
          </cell>
          <cell r="S1328">
            <v>44.417022258101717</v>
          </cell>
        </row>
        <row r="1329">
          <cell r="C1329">
            <v>0</v>
          </cell>
          <cell r="Q1329">
            <v>44593</v>
          </cell>
          <cell r="S1329">
            <v>45.749740514358209</v>
          </cell>
        </row>
        <row r="1330">
          <cell r="C1330">
            <v>0</v>
          </cell>
          <cell r="Q1330">
            <v>44958</v>
          </cell>
          <cell r="S1330">
            <v>47.122131242071269</v>
          </cell>
        </row>
        <row r="1331">
          <cell r="C1331">
            <v>0</v>
          </cell>
          <cell r="Q1331">
            <v>45323</v>
          </cell>
          <cell r="S1331">
            <v>48.53557836466382</v>
          </cell>
        </row>
        <row r="1332">
          <cell r="C1332">
            <v>0</v>
          </cell>
        </row>
        <row r="1333">
          <cell r="C1333">
            <v>293</v>
          </cell>
          <cell r="G1333" t="str">
            <v>03-LMP-HARRISONOFFICE (1)</v>
          </cell>
          <cell r="H1333" t="str">
            <v>Mowat Mackie &amp; Anderson LLP</v>
          </cell>
          <cell r="I1333" t="str">
            <v>Contract</v>
          </cell>
          <cell r="J1333" t="str">
            <v>1500</v>
          </cell>
          <cell r="K1333">
            <v>41518</v>
          </cell>
          <cell r="L1333">
            <v>43769</v>
          </cell>
          <cell r="M1333">
            <v>11310</v>
          </cell>
          <cell r="O1333" t="e">
            <v>#VALUE!</v>
          </cell>
          <cell r="Q1333">
            <v>42005</v>
          </cell>
          <cell r="R1333">
            <v>11310</v>
          </cell>
          <cell r="S1333">
            <v>33.371883289124668</v>
          </cell>
          <cell r="T1333">
            <v>377436</v>
          </cell>
          <cell r="U1333" t="str">
            <v>1500 - Mowat</v>
          </cell>
          <cell r="V1333">
            <v>37.56</v>
          </cell>
          <cell r="W1333">
            <v>50.94</v>
          </cell>
          <cell r="X1333">
            <v>0.73733804475853959</v>
          </cell>
          <cell r="Y1333" t="str">
            <v>Market</v>
          </cell>
          <cell r="Z1333" t="str">
            <v>Floors 12-19</v>
          </cell>
          <cell r="AA1333">
            <v>0</v>
          </cell>
        </row>
        <row r="1334">
          <cell r="C1334">
            <v>0</v>
          </cell>
          <cell r="Q1334">
            <v>42309</v>
          </cell>
          <cell r="S1334">
            <v>34.372413793103448</v>
          </cell>
        </row>
        <row r="1335">
          <cell r="C1335">
            <v>0</v>
          </cell>
          <cell r="Q1335">
            <v>42675</v>
          </cell>
          <cell r="S1335">
            <v>35.404774535809018</v>
          </cell>
        </row>
        <row r="1336">
          <cell r="C1336">
            <v>0</v>
          </cell>
          <cell r="Q1336">
            <v>43040</v>
          </cell>
          <cell r="S1336">
            <v>36.46684350132626</v>
          </cell>
        </row>
        <row r="1337">
          <cell r="C1337">
            <v>0</v>
          </cell>
          <cell r="Q1337">
            <v>43405</v>
          </cell>
          <cell r="S1337">
            <v>37.559681697612731</v>
          </cell>
        </row>
        <row r="1338">
          <cell r="C1338">
            <v>0</v>
          </cell>
        </row>
        <row r="1339">
          <cell r="C1339">
            <v>294</v>
          </cell>
          <cell r="G1339" t="str">
            <v>03-LMP-HARRISONOFFICE (1)</v>
          </cell>
          <cell r="H1339" t="str">
            <v>Navigant Consulting Inc.</v>
          </cell>
          <cell r="I1339" t="str">
            <v>Contract</v>
          </cell>
          <cell r="J1339" t="str">
            <v>2700</v>
          </cell>
          <cell r="K1339">
            <v>40525</v>
          </cell>
          <cell r="L1339">
            <v>43220</v>
          </cell>
          <cell r="M1339">
            <v>8140</v>
          </cell>
          <cell r="O1339" t="e">
            <v>#VALUE!</v>
          </cell>
          <cell r="Q1339">
            <v>42005</v>
          </cell>
          <cell r="R1339">
            <v>8140</v>
          </cell>
          <cell r="S1339">
            <v>39.573464373464375</v>
          </cell>
          <cell r="T1339">
            <v>322128</v>
          </cell>
          <cell r="U1339" t="str">
            <v>2700 - AFE</v>
          </cell>
          <cell r="V1339">
            <v>43.24</v>
          </cell>
          <cell r="W1339">
            <v>49.94</v>
          </cell>
          <cell r="X1339">
            <v>0.86583900680816983</v>
          </cell>
          <cell r="Y1339" t="str">
            <v>Market</v>
          </cell>
          <cell r="Z1339" t="str">
            <v>Floors 20-27</v>
          </cell>
          <cell r="AA1339">
            <v>0</v>
          </cell>
        </row>
        <row r="1340">
          <cell r="C1340">
            <v>0</v>
          </cell>
          <cell r="Q1340">
            <v>42339</v>
          </cell>
          <cell r="S1340">
            <v>40.300245700245704</v>
          </cell>
        </row>
        <row r="1341">
          <cell r="C1341">
            <v>0</v>
          </cell>
          <cell r="Q1341">
            <v>42370</v>
          </cell>
          <cell r="S1341">
            <v>40.760196560196562</v>
          </cell>
        </row>
        <row r="1342">
          <cell r="C1342">
            <v>0</v>
          </cell>
          <cell r="Q1342">
            <v>42705</v>
          </cell>
          <cell r="S1342">
            <v>41.507616707616705</v>
          </cell>
        </row>
        <row r="1343">
          <cell r="C1343">
            <v>0</v>
          </cell>
          <cell r="Q1343">
            <v>42736</v>
          </cell>
          <cell r="S1343">
            <v>41.982309582309583</v>
          </cell>
        </row>
        <row r="1344">
          <cell r="C1344">
            <v>0</v>
          </cell>
          <cell r="Q1344">
            <v>43070</v>
          </cell>
          <cell r="S1344">
            <v>42.754791154791157</v>
          </cell>
        </row>
        <row r="1345">
          <cell r="C1345">
            <v>0</v>
          </cell>
          <cell r="Q1345">
            <v>43101</v>
          </cell>
          <cell r="S1345">
            <v>43.242751842751844</v>
          </cell>
        </row>
        <row r="1346">
          <cell r="C1346">
            <v>0</v>
          </cell>
        </row>
        <row r="1347">
          <cell r="C1347">
            <v>295</v>
          </cell>
          <cell r="G1347" t="str">
            <v>03-LMP-HARRISONOFFICE (1)</v>
          </cell>
          <cell r="H1347" t="str">
            <v>NPM</v>
          </cell>
          <cell r="I1347" t="str">
            <v>Contract</v>
          </cell>
          <cell r="J1347" t="str">
            <v>1150</v>
          </cell>
          <cell r="K1347">
            <v>42217</v>
          </cell>
          <cell r="L1347">
            <v>44104</v>
          </cell>
          <cell r="M1347">
            <v>6238</v>
          </cell>
          <cell r="O1347" t="str">
            <v> </v>
          </cell>
          <cell r="Q1347">
            <v>42217</v>
          </cell>
          <cell r="R1347">
            <v>6238</v>
          </cell>
          <cell r="S1347">
            <v>42</v>
          </cell>
          <cell r="U1347" t="str">
            <v>New BY 95% GU</v>
          </cell>
          <cell r="V1347">
            <v>48.69</v>
          </cell>
          <cell r="W1347">
            <v>51.96</v>
          </cell>
          <cell r="X1347">
            <v>0.93706697459584287</v>
          </cell>
          <cell r="Y1347" t="str">
            <v>Market</v>
          </cell>
          <cell r="Z1347" t="str">
            <v>Floors 5-11</v>
          </cell>
          <cell r="AA1347">
            <v>0</v>
          </cell>
        </row>
        <row r="1348">
          <cell r="C1348">
            <v>0</v>
          </cell>
          <cell r="Q1348">
            <v>42583</v>
          </cell>
          <cell r="S1348">
            <v>43.260019236934916</v>
          </cell>
        </row>
        <row r="1349">
          <cell r="C1349">
            <v>0</v>
          </cell>
          <cell r="Q1349">
            <v>42948</v>
          </cell>
          <cell r="S1349">
            <v>44.558512343699903</v>
          </cell>
        </row>
        <row r="1350">
          <cell r="C1350">
            <v>0</v>
          </cell>
          <cell r="Q1350">
            <v>43313</v>
          </cell>
          <cell r="S1350">
            <v>45.893555626803462</v>
          </cell>
        </row>
        <row r="1351">
          <cell r="C1351">
            <v>0</v>
          </cell>
          <cell r="Q1351">
            <v>43678</v>
          </cell>
          <cell r="S1351">
            <v>47.270920166720103</v>
          </cell>
        </row>
        <row r="1352">
          <cell r="C1352">
            <v>0</v>
          </cell>
          <cell r="Q1352">
            <v>44044</v>
          </cell>
          <cell r="S1352">
            <v>48.690605963449826</v>
          </cell>
        </row>
        <row r="1353">
          <cell r="C1353">
            <v>0</v>
          </cell>
        </row>
        <row r="1354">
          <cell r="C1354">
            <v>296</v>
          </cell>
          <cell r="G1354" t="str">
            <v>03-LMP-HARRISONOFFICE (1)</v>
          </cell>
          <cell r="H1354" t="str">
            <v>Opinion Dynamics Corporation</v>
          </cell>
          <cell r="I1354" t="str">
            <v>Contract</v>
          </cell>
          <cell r="J1354" t="str">
            <v>1420</v>
          </cell>
          <cell r="K1354">
            <v>40390</v>
          </cell>
          <cell r="L1354">
            <v>42947</v>
          </cell>
          <cell r="M1354">
            <v>3220</v>
          </cell>
          <cell r="O1354" t="e">
            <v>#VALUE!</v>
          </cell>
          <cell r="Q1354">
            <v>42005</v>
          </cell>
          <cell r="R1354">
            <v>3220</v>
          </cell>
          <cell r="S1354">
            <v>42.987577639751549</v>
          </cell>
          <cell r="T1354">
            <v>138420</v>
          </cell>
          <cell r="U1354" t="str">
            <v>1420 - Opinion Dynamics</v>
          </cell>
          <cell r="V1354">
            <v>45.6</v>
          </cell>
          <cell r="W1354">
            <v>48.96</v>
          </cell>
          <cell r="X1354">
            <v>0.93137254901960786</v>
          </cell>
          <cell r="Y1354" t="str">
            <v>Market</v>
          </cell>
          <cell r="Z1354" t="str">
            <v>Floors 12-19</v>
          </cell>
          <cell r="AA1354">
            <v>0</v>
          </cell>
        </row>
        <row r="1355">
          <cell r="C1355">
            <v>0</v>
          </cell>
          <cell r="Q1355">
            <v>42217</v>
          </cell>
          <cell r="S1355">
            <v>44.28074534161491</v>
          </cell>
        </row>
        <row r="1356">
          <cell r="C1356">
            <v>0</v>
          </cell>
          <cell r="Q1356">
            <v>42644</v>
          </cell>
          <cell r="S1356">
            <v>45.6</v>
          </cell>
        </row>
        <row r="1357">
          <cell r="C1357">
            <v>0</v>
          </cell>
        </row>
        <row r="1358">
          <cell r="C1358">
            <v>297</v>
          </cell>
          <cell r="G1358" t="str">
            <v>03-LMP-HARRISONOFFICE (1)</v>
          </cell>
          <cell r="H1358" t="str">
            <v>Opinion Dynamics Corporation</v>
          </cell>
          <cell r="I1358" t="str">
            <v>Contract</v>
          </cell>
          <cell r="J1358" t="str">
            <v>1445</v>
          </cell>
          <cell r="K1358">
            <v>40969</v>
          </cell>
          <cell r="L1358">
            <v>42947</v>
          </cell>
          <cell r="M1358">
            <v>1954</v>
          </cell>
          <cell r="O1358" t="e">
            <v>#VALUE!</v>
          </cell>
          <cell r="Q1358">
            <v>42005</v>
          </cell>
          <cell r="R1358">
            <v>1954</v>
          </cell>
          <cell r="S1358">
            <v>43.031729785056292</v>
          </cell>
          <cell r="T1358">
            <v>84084</v>
          </cell>
          <cell r="U1358" t="str">
            <v>1445 - Opinion Dynamics</v>
          </cell>
          <cell r="V1358">
            <v>45.65</v>
          </cell>
          <cell r="W1358">
            <v>48.96</v>
          </cell>
          <cell r="X1358">
            <v>0.93239379084967311</v>
          </cell>
          <cell r="Y1358" t="str">
            <v>Market</v>
          </cell>
          <cell r="Z1358" t="str">
            <v>Floors 12-19</v>
          </cell>
          <cell r="AA1358">
            <v>0</v>
          </cell>
        </row>
        <row r="1359">
          <cell r="C1359">
            <v>0</v>
          </cell>
          <cell r="Q1359">
            <v>42278</v>
          </cell>
          <cell r="S1359">
            <v>44.321392016376663</v>
          </cell>
        </row>
        <row r="1360">
          <cell r="C1360">
            <v>0</v>
          </cell>
          <cell r="Q1360">
            <v>42644</v>
          </cell>
          <cell r="S1360">
            <v>45.647901740020473</v>
          </cell>
        </row>
        <row r="1361">
          <cell r="C1361">
            <v>0</v>
          </cell>
        </row>
        <row r="1362">
          <cell r="C1362">
            <v>298</v>
          </cell>
          <cell r="G1362" t="str">
            <v>03-LMP-HARRISONOFFICE (1)</v>
          </cell>
          <cell r="H1362" t="str">
            <v>Oracle America, Inc</v>
          </cell>
          <cell r="I1362" t="str">
            <v>Contract</v>
          </cell>
          <cell r="J1362" t="str">
            <v>0740</v>
          </cell>
          <cell r="K1362">
            <v>42278</v>
          </cell>
          <cell r="L1362">
            <v>43434</v>
          </cell>
          <cell r="M1362">
            <v>4451</v>
          </cell>
          <cell r="O1362" t="str">
            <v> </v>
          </cell>
          <cell r="Q1362">
            <v>42278</v>
          </cell>
          <cell r="R1362">
            <v>4451</v>
          </cell>
          <cell r="S1362">
            <v>47.398786789485506</v>
          </cell>
          <cell r="U1362" t="str">
            <v>New BY 100% GU</v>
          </cell>
          <cell r="V1362">
            <v>51.8</v>
          </cell>
          <cell r="W1362">
            <v>49.94</v>
          </cell>
          <cell r="X1362">
            <v>1.0372446936323587</v>
          </cell>
          <cell r="Y1362" t="str">
            <v>Market</v>
          </cell>
          <cell r="Z1362" t="str">
            <v>Floors 5-11</v>
          </cell>
          <cell r="AA1362">
            <v>0</v>
          </cell>
        </row>
        <row r="1363">
          <cell r="C1363">
            <v>0</v>
          </cell>
          <cell r="Q1363">
            <v>42644</v>
          </cell>
          <cell r="S1363">
            <v>48.822287126488426</v>
          </cell>
        </row>
        <row r="1364">
          <cell r="C1364">
            <v>0</v>
          </cell>
          <cell r="Q1364">
            <v>43009</v>
          </cell>
          <cell r="S1364">
            <v>50.286227813974385</v>
          </cell>
        </row>
        <row r="1365">
          <cell r="C1365">
            <v>0</v>
          </cell>
          <cell r="Q1365">
            <v>43374</v>
          </cell>
          <cell r="S1365">
            <v>51.796000898674457</v>
          </cell>
        </row>
        <row r="1366">
          <cell r="C1366">
            <v>0</v>
          </cell>
        </row>
        <row r="1367">
          <cell r="C1367">
            <v>299</v>
          </cell>
          <cell r="G1367" t="str">
            <v>03-LMP-HARRISONOFFICE (1)</v>
          </cell>
          <cell r="H1367" t="str">
            <v>Patton Wolan Carlise LLP</v>
          </cell>
          <cell r="I1367" t="str">
            <v>Contract</v>
          </cell>
          <cell r="J1367" t="str">
            <v>1350</v>
          </cell>
          <cell r="K1367">
            <v>41275</v>
          </cell>
          <cell r="L1367">
            <v>43281</v>
          </cell>
          <cell r="M1367">
            <v>4932</v>
          </cell>
          <cell r="O1367" t="e">
            <v>#VALUE!</v>
          </cell>
          <cell r="Q1367">
            <v>42005</v>
          </cell>
          <cell r="R1367">
            <v>4932</v>
          </cell>
          <cell r="S1367">
            <v>34.321167883211679</v>
          </cell>
          <cell r="T1367">
            <v>169272</v>
          </cell>
          <cell r="U1367" t="str">
            <v>1350 - Patton BY13</v>
          </cell>
          <cell r="V1367">
            <v>37.56</v>
          </cell>
          <cell r="W1367">
            <v>49.94</v>
          </cell>
          <cell r="X1367">
            <v>0.75210252302763325</v>
          </cell>
          <cell r="Y1367" t="str">
            <v>Market</v>
          </cell>
          <cell r="Z1367" t="str">
            <v>Floors 12-19</v>
          </cell>
          <cell r="AA1367">
            <v>0</v>
          </cell>
        </row>
        <row r="1368">
          <cell r="C1368">
            <v>0</v>
          </cell>
          <cell r="Q1368">
            <v>42370</v>
          </cell>
          <cell r="S1368">
            <v>35.399026763990271</v>
          </cell>
        </row>
        <row r="1369">
          <cell r="C1369">
            <v>0</v>
          </cell>
          <cell r="Q1369">
            <v>42736</v>
          </cell>
          <cell r="S1369">
            <v>36.479318734793189</v>
          </cell>
        </row>
        <row r="1370">
          <cell r="C1370">
            <v>0</v>
          </cell>
          <cell r="Q1370">
            <v>43101</v>
          </cell>
          <cell r="S1370">
            <v>37.559610705596107</v>
          </cell>
        </row>
        <row r="1371">
          <cell r="C1371">
            <v>0</v>
          </cell>
        </row>
        <row r="1372">
          <cell r="C1372">
            <v>300</v>
          </cell>
          <cell r="G1372" t="str">
            <v>03-LMP-HARRISONOFFICE (1)</v>
          </cell>
          <cell r="H1372" t="str">
            <v>Premier Office Centers LLC</v>
          </cell>
          <cell r="I1372" t="str">
            <v>Contract</v>
          </cell>
          <cell r="J1372" t="str">
            <v>1800</v>
          </cell>
          <cell r="K1372">
            <v>41596</v>
          </cell>
          <cell r="L1372">
            <v>45260</v>
          </cell>
          <cell r="M1372">
            <v>20755</v>
          </cell>
          <cell r="O1372" t="e">
            <v>#VALUE!</v>
          </cell>
          <cell r="Q1372">
            <v>42005</v>
          </cell>
          <cell r="R1372">
            <v>20755</v>
          </cell>
          <cell r="S1372">
            <v>32.759913273909902</v>
          </cell>
          <cell r="T1372">
            <v>679932</v>
          </cell>
          <cell r="U1372" t="str">
            <v>1800 - Premier BY14</v>
          </cell>
          <cell r="V1372">
            <v>41.52</v>
          </cell>
          <cell r="W1372">
            <v>55.14</v>
          </cell>
          <cell r="X1372">
            <v>0.75299238302502725</v>
          </cell>
          <cell r="Y1372" t="str">
            <v>Market</v>
          </cell>
          <cell r="Z1372" t="str">
            <v>Floors 12-19</v>
          </cell>
          <cell r="AA1372">
            <v>0</v>
          </cell>
        </row>
        <row r="1373">
          <cell r="C1373">
            <v>0</v>
          </cell>
          <cell r="Q1373">
            <v>42309</v>
          </cell>
          <cell r="S1373">
            <v>33.176198506384004</v>
          </cell>
        </row>
        <row r="1374">
          <cell r="C1374">
            <v>0</v>
          </cell>
          <cell r="Q1374">
            <v>42339</v>
          </cell>
          <cell r="S1374">
            <v>33.720260178270294</v>
          </cell>
        </row>
        <row r="1375">
          <cell r="C1375">
            <v>0</v>
          </cell>
          <cell r="Q1375">
            <v>42675</v>
          </cell>
          <cell r="S1375">
            <v>34.188002890869669</v>
          </cell>
        </row>
        <row r="1376">
          <cell r="C1376">
            <v>0</v>
          </cell>
          <cell r="Q1376">
            <v>42705</v>
          </cell>
          <cell r="S1376">
            <v>34.799710913033003</v>
          </cell>
        </row>
        <row r="1377">
          <cell r="C1377">
            <v>0</v>
          </cell>
          <cell r="Q1377">
            <v>43040</v>
          </cell>
          <cell r="S1377">
            <v>35.215996145507106</v>
          </cell>
        </row>
        <row r="1378">
          <cell r="C1378">
            <v>0</v>
          </cell>
          <cell r="Q1378">
            <v>43070</v>
          </cell>
          <cell r="S1378">
            <v>35.760057817393403</v>
          </cell>
        </row>
        <row r="1379">
          <cell r="C1379">
            <v>0</v>
          </cell>
          <cell r="Q1379">
            <v>43405</v>
          </cell>
          <cell r="S1379">
            <v>36.22780052999277</v>
          </cell>
        </row>
        <row r="1380">
          <cell r="C1380">
            <v>0</v>
          </cell>
          <cell r="Q1380">
            <v>43435</v>
          </cell>
          <cell r="S1380">
            <v>36.839508552156104</v>
          </cell>
        </row>
        <row r="1381">
          <cell r="C1381">
            <v>0</v>
          </cell>
          <cell r="Q1381">
            <v>43770</v>
          </cell>
          <cell r="S1381">
            <v>37.307829438689474</v>
          </cell>
        </row>
        <row r="1382">
          <cell r="C1382">
            <v>0</v>
          </cell>
          <cell r="Q1382">
            <v>43800</v>
          </cell>
          <cell r="S1382">
            <v>37.920115634786796</v>
          </cell>
        </row>
        <row r="1383">
          <cell r="C1383">
            <v>0</v>
          </cell>
          <cell r="Q1383">
            <v>44136</v>
          </cell>
          <cell r="S1383">
            <v>38.439894001445438</v>
          </cell>
        </row>
        <row r="1384">
          <cell r="C1384">
            <v>0</v>
          </cell>
          <cell r="Q1384">
            <v>44166</v>
          </cell>
          <cell r="S1384">
            <v>39.11924837388581</v>
          </cell>
        </row>
        <row r="1385">
          <cell r="C1385">
            <v>0</v>
          </cell>
          <cell r="Q1385">
            <v>44501</v>
          </cell>
          <cell r="S1385">
            <v>39.640183088412428</v>
          </cell>
        </row>
        <row r="1386">
          <cell r="C1386">
            <v>0</v>
          </cell>
          <cell r="Q1386">
            <v>44531</v>
          </cell>
          <cell r="S1386">
            <v>40.319537460852807</v>
          </cell>
        </row>
        <row r="1387">
          <cell r="C1387">
            <v>0</v>
          </cell>
          <cell r="Q1387">
            <v>44866</v>
          </cell>
          <cell r="S1387">
            <v>40.839894001445437</v>
          </cell>
        </row>
        <row r="1388">
          <cell r="C1388">
            <v>0</v>
          </cell>
          <cell r="Q1388">
            <v>44896</v>
          </cell>
          <cell r="S1388">
            <v>41.519248373885809</v>
          </cell>
        </row>
        <row r="1389">
          <cell r="C1389">
            <v>0</v>
          </cell>
        </row>
        <row r="1390">
          <cell r="C1390">
            <v>301</v>
          </cell>
          <cell r="G1390" t="str">
            <v>03-LMP-HARRISONOFFICE (1)</v>
          </cell>
          <cell r="H1390" t="str">
            <v>RBC Capital Markets LLC</v>
          </cell>
          <cell r="I1390" t="str">
            <v>Contract</v>
          </cell>
          <cell r="J1390" t="str">
            <v>1200</v>
          </cell>
          <cell r="K1390">
            <v>41306</v>
          </cell>
          <cell r="L1390">
            <v>43251</v>
          </cell>
          <cell r="M1390">
            <v>7574</v>
          </cell>
          <cell r="O1390" t="e">
            <v>#VALUE!</v>
          </cell>
          <cell r="Q1390">
            <v>42005</v>
          </cell>
          <cell r="R1390">
            <v>7574</v>
          </cell>
          <cell r="S1390">
            <v>35.879588064430948</v>
          </cell>
          <cell r="T1390">
            <v>271752</v>
          </cell>
          <cell r="U1390" t="str">
            <v>1200 - RBC BY13</v>
          </cell>
          <cell r="V1390">
            <v>40.32</v>
          </cell>
          <cell r="W1390">
            <v>49.94</v>
          </cell>
          <cell r="X1390">
            <v>0.8073688426111334</v>
          </cell>
          <cell r="Y1390" t="str">
            <v>Market</v>
          </cell>
          <cell r="Z1390" t="str">
            <v>Floors 12-19</v>
          </cell>
          <cell r="AA1390">
            <v>0</v>
          </cell>
        </row>
        <row r="1391">
          <cell r="C1391">
            <v>0</v>
          </cell>
          <cell r="Q1391">
            <v>42036</v>
          </cell>
          <cell r="S1391">
            <v>36.960126749405859</v>
          </cell>
        </row>
        <row r="1392">
          <cell r="C1392">
            <v>0</v>
          </cell>
          <cell r="Q1392">
            <v>42401</v>
          </cell>
          <cell r="S1392">
            <v>38.040665434380777</v>
          </cell>
        </row>
        <row r="1393">
          <cell r="C1393">
            <v>0</v>
          </cell>
          <cell r="Q1393">
            <v>42767</v>
          </cell>
          <cell r="S1393">
            <v>39.119619751782416</v>
          </cell>
        </row>
        <row r="1394">
          <cell r="C1394">
            <v>0</v>
          </cell>
          <cell r="Q1394">
            <v>43132</v>
          </cell>
          <cell r="S1394">
            <v>40.32057037232638</v>
          </cell>
        </row>
        <row r="1395">
          <cell r="C1395">
            <v>0</v>
          </cell>
        </row>
        <row r="1396">
          <cell r="C1396">
            <v>302</v>
          </cell>
          <cell r="G1396" t="str">
            <v>03-LMP-HARRISONOFFICE (1)</v>
          </cell>
          <cell r="H1396" t="str">
            <v>Redbird</v>
          </cell>
          <cell r="I1396" t="str">
            <v>Contract</v>
          </cell>
          <cell r="J1396" t="str">
            <v>1900</v>
          </cell>
          <cell r="K1396">
            <v>42186</v>
          </cell>
          <cell r="L1396">
            <v>43646</v>
          </cell>
          <cell r="M1396">
            <v>5566</v>
          </cell>
          <cell r="O1396" t="str">
            <v> </v>
          </cell>
          <cell r="Q1396">
            <v>42186</v>
          </cell>
          <cell r="R1396">
            <v>5566</v>
          </cell>
          <cell r="S1396">
            <v>45.001077973409991</v>
          </cell>
          <cell r="U1396" t="str">
            <v>New BY 95% GU</v>
          </cell>
          <cell r="V1396">
            <v>49.17</v>
          </cell>
          <cell r="W1396">
            <v>50.94</v>
          </cell>
          <cell r="X1396">
            <v>0.9652532391048293</v>
          </cell>
          <cell r="Y1396" t="str">
            <v>Market</v>
          </cell>
          <cell r="Z1396" t="str">
            <v>Floors 12-19</v>
          </cell>
          <cell r="AA1396">
            <v>0</v>
          </cell>
        </row>
        <row r="1397">
          <cell r="C1397">
            <v>0</v>
          </cell>
          <cell r="Q1397">
            <v>42552</v>
          </cell>
          <cell r="S1397">
            <v>46.350700682716493</v>
          </cell>
        </row>
        <row r="1398">
          <cell r="C1398">
            <v>0</v>
          </cell>
          <cell r="Q1398">
            <v>42917</v>
          </cell>
          <cell r="S1398">
            <v>47.739130434782609</v>
          </cell>
        </row>
        <row r="1399">
          <cell r="C1399">
            <v>0</v>
          </cell>
          <cell r="Q1399">
            <v>43282</v>
          </cell>
          <cell r="S1399">
            <v>49.172835070068274</v>
          </cell>
        </row>
        <row r="1400">
          <cell r="C1400">
            <v>0</v>
          </cell>
        </row>
        <row r="1401">
          <cell r="C1401">
            <v>303</v>
          </cell>
          <cell r="G1401" t="str">
            <v>03-LMP-HARRISONOFFICE (1)</v>
          </cell>
          <cell r="H1401" t="str">
            <v>RISI Inc.</v>
          </cell>
          <cell r="I1401" t="str">
            <v>Contract</v>
          </cell>
          <cell r="J1401" t="str">
            <v>2010</v>
          </cell>
          <cell r="K1401">
            <v>41502</v>
          </cell>
          <cell r="L1401">
            <v>42674</v>
          </cell>
          <cell r="M1401">
            <v>1433</v>
          </cell>
          <cell r="O1401" t="e">
            <v>#VALUE!</v>
          </cell>
          <cell r="Q1401">
            <v>42005</v>
          </cell>
          <cell r="R1401">
            <v>1433</v>
          </cell>
          <cell r="S1401">
            <v>33.370551290997909</v>
          </cell>
          <cell r="T1401">
            <v>47820</v>
          </cell>
          <cell r="U1401" t="str">
            <v>2010 - RISI BY13 Est</v>
          </cell>
          <cell r="V1401">
            <v>35.4</v>
          </cell>
          <cell r="W1401">
            <v>48</v>
          </cell>
          <cell r="X1401">
            <v>0.73749999999999993</v>
          </cell>
          <cell r="Y1401" t="str">
            <v>Market</v>
          </cell>
          <cell r="Z1401" t="str">
            <v>Floors 20-27</v>
          </cell>
          <cell r="AA1401">
            <v>0</v>
          </cell>
        </row>
        <row r="1402">
          <cell r="C1402">
            <v>0</v>
          </cell>
          <cell r="Q1402">
            <v>42217</v>
          </cell>
          <cell r="S1402">
            <v>33.889741800418705</v>
          </cell>
        </row>
        <row r="1403">
          <cell r="C1403">
            <v>0</v>
          </cell>
          <cell r="Q1403">
            <v>42248</v>
          </cell>
          <cell r="S1403">
            <v>34.375436147941379</v>
          </cell>
        </row>
        <row r="1404">
          <cell r="C1404">
            <v>0</v>
          </cell>
          <cell r="Q1404">
            <v>42583</v>
          </cell>
          <cell r="S1404">
            <v>34.903000697836703</v>
          </cell>
        </row>
        <row r="1405">
          <cell r="C1405">
            <v>0</v>
          </cell>
          <cell r="Q1405">
            <v>42614</v>
          </cell>
          <cell r="S1405">
            <v>35.405443126308441</v>
          </cell>
        </row>
        <row r="1406">
          <cell r="C1406">
            <v>0</v>
          </cell>
        </row>
        <row r="1407">
          <cell r="C1407">
            <v>304</v>
          </cell>
          <cell r="G1407" t="str">
            <v>03-LMP-HARRISONOFFICE (1)</v>
          </cell>
          <cell r="H1407" t="str">
            <v>Robert Half International Inc.</v>
          </cell>
          <cell r="I1407" t="str">
            <v>Contract</v>
          </cell>
          <cell r="J1407" t="str">
            <v>1000</v>
          </cell>
          <cell r="K1407">
            <v>41671</v>
          </cell>
          <cell r="L1407">
            <v>43555</v>
          </cell>
          <cell r="M1407">
            <v>13154</v>
          </cell>
          <cell r="O1407" t="e">
            <v>#VALUE!</v>
          </cell>
          <cell r="Q1407">
            <v>42005</v>
          </cell>
          <cell r="R1407">
            <v>13154</v>
          </cell>
          <cell r="S1407">
            <v>32.400182454006384</v>
          </cell>
          <cell r="T1407">
            <v>426192</v>
          </cell>
          <cell r="U1407" t="str">
            <v>1000 - Robert Half BY14</v>
          </cell>
          <cell r="V1407">
            <v>37.56</v>
          </cell>
          <cell r="W1407">
            <v>50.94</v>
          </cell>
          <cell r="X1407">
            <v>0.73733804475853959</v>
          </cell>
          <cell r="Y1407" t="str">
            <v>Market</v>
          </cell>
          <cell r="Z1407" t="str">
            <v>Floors 5-11</v>
          </cell>
          <cell r="AA1407">
            <v>0</v>
          </cell>
        </row>
        <row r="1408">
          <cell r="C1408">
            <v>0</v>
          </cell>
          <cell r="Q1408">
            <v>42036</v>
          </cell>
          <cell r="S1408">
            <v>33.37175003801125</v>
          </cell>
        </row>
        <row r="1409">
          <cell r="C1409">
            <v>0</v>
          </cell>
          <cell r="Q1409">
            <v>42401</v>
          </cell>
          <cell r="S1409">
            <v>34.37251026303786</v>
          </cell>
        </row>
        <row r="1410">
          <cell r="C1410">
            <v>0</v>
          </cell>
          <cell r="Q1410">
            <v>42767</v>
          </cell>
          <cell r="S1410">
            <v>35.405199939181998</v>
          </cell>
        </row>
        <row r="1411">
          <cell r="C1411">
            <v>0</v>
          </cell>
          <cell r="Q1411">
            <v>43132</v>
          </cell>
          <cell r="S1411">
            <v>36.467082256347879</v>
          </cell>
        </row>
        <row r="1412">
          <cell r="C1412">
            <v>0</v>
          </cell>
          <cell r="Q1412">
            <v>43497</v>
          </cell>
          <cell r="S1412">
            <v>37.559981754599363</v>
          </cell>
        </row>
        <row r="1413">
          <cell r="C1413">
            <v>0</v>
          </cell>
        </row>
        <row r="1414">
          <cell r="C1414">
            <v>305</v>
          </cell>
          <cell r="G1414" t="str">
            <v>03-LMP-HARRISONOFFICE (1)</v>
          </cell>
          <cell r="H1414" t="str">
            <v>Roisman Henel LLP</v>
          </cell>
          <cell r="I1414" t="str">
            <v>Contract</v>
          </cell>
          <cell r="J1414" t="str">
            <v>1400</v>
          </cell>
          <cell r="K1414">
            <v>41944</v>
          </cell>
          <cell r="L1414">
            <v>43890</v>
          </cell>
          <cell r="M1414">
            <v>5962</v>
          </cell>
          <cell r="O1414" t="e">
            <v>#VALUE!</v>
          </cell>
          <cell r="Q1414">
            <v>42005</v>
          </cell>
          <cell r="R1414">
            <v>5962</v>
          </cell>
          <cell r="S1414">
            <v>36</v>
          </cell>
          <cell r="T1414">
            <v>214632</v>
          </cell>
          <cell r="U1414" t="str">
            <v>None</v>
          </cell>
          <cell r="V1414">
            <v>41.73</v>
          </cell>
          <cell r="W1414">
            <v>51.96</v>
          </cell>
          <cell r="X1414">
            <v>0.80311778290993063</v>
          </cell>
          <cell r="Y1414" t="str">
            <v>Market</v>
          </cell>
          <cell r="Z1414" t="str">
            <v>Floors 12-19</v>
          </cell>
          <cell r="AA1414">
            <v>0</v>
          </cell>
        </row>
        <row r="1415">
          <cell r="C1415">
            <v>0</v>
          </cell>
          <cell r="Q1415">
            <v>42309</v>
          </cell>
          <cell r="S1415">
            <v>37.080845353908082</v>
          </cell>
        </row>
        <row r="1416">
          <cell r="C1416">
            <v>0</v>
          </cell>
          <cell r="Q1416">
            <v>42675</v>
          </cell>
          <cell r="S1416">
            <v>38.191881918819185</v>
          </cell>
        </row>
        <row r="1417">
          <cell r="C1417">
            <v>0</v>
          </cell>
          <cell r="Q1417">
            <v>43040</v>
          </cell>
          <cell r="S1417">
            <v>39.339147936933912</v>
          </cell>
        </row>
        <row r="1418">
          <cell r="C1418">
            <v>0</v>
          </cell>
          <cell r="Q1418">
            <v>43405</v>
          </cell>
          <cell r="S1418">
            <v>40.518617913451862</v>
          </cell>
        </row>
        <row r="1419">
          <cell r="C1419">
            <v>0</v>
          </cell>
          <cell r="Q1419">
            <v>43770</v>
          </cell>
          <cell r="S1419">
            <v>41.73431734317343</v>
          </cell>
        </row>
        <row r="1420">
          <cell r="C1420">
            <v>0</v>
          </cell>
        </row>
        <row r="1421">
          <cell r="C1421">
            <v>306</v>
          </cell>
          <cell r="G1421" t="str">
            <v>03-LMP-HARRISONOFFICE (1)</v>
          </cell>
          <cell r="H1421" t="str">
            <v>Ryan LLC</v>
          </cell>
          <cell r="I1421" t="str">
            <v>Contract</v>
          </cell>
          <cell r="J1421" t="str">
            <v>1550</v>
          </cell>
          <cell r="K1421">
            <v>41640</v>
          </cell>
          <cell r="L1421">
            <v>43555</v>
          </cell>
          <cell r="M1421">
            <v>4124</v>
          </cell>
          <cell r="O1421" t="e">
            <v>#VALUE!</v>
          </cell>
          <cell r="Q1421">
            <v>42005</v>
          </cell>
          <cell r="R1421">
            <v>4124</v>
          </cell>
          <cell r="S1421">
            <v>34.559650824442286</v>
          </cell>
          <cell r="T1421">
            <v>142524</v>
          </cell>
          <cell r="U1421" t="str">
            <v>1150 - Ryan BY14</v>
          </cell>
          <cell r="V1421">
            <v>39</v>
          </cell>
          <cell r="W1421">
            <v>50.94</v>
          </cell>
          <cell r="X1421">
            <v>0.76560659599528857</v>
          </cell>
          <cell r="Y1421" t="str">
            <v>Market</v>
          </cell>
          <cell r="Z1421" t="str">
            <v>Floors 12-19</v>
          </cell>
          <cell r="AA1421">
            <v>0</v>
          </cell>
        </row>
        <row r="1422">
          <cell r="C1422">
            <v>0</v>
          </cell>
          <cell r="Q1422">
            <v>42370</v>
          </cell>
          <cell r="S1422">
            <v>35.639185257032011</v>
          </cell>
        </row>
        <row r="1423">
          <cell r="C1423">
            <v>0</v>
          </cell>
          <cell r="Q1423">
            <v>42736</v>
          </cell>
          <cell r="S1423">
            <v>36.718719689621729</v>
          </cell>
        </row>
        <row r="1424">
          <cell r="C1424">
            <v>0</v>
          </cell>
          <cell r="Q1424">
            <v>43101</v>
          </cell>
          <cell r="S1424">
            <v>37.801163918525702</v>
          </cell>
        </row>
        <row r="1425">
          <cell r="C1425">
            <v>0</v>
          </cell>
          <cell r="Q1425">
            <v>43466</v>
          </cell>
          <cell r="S1425">
            <v>39</v>
          </cell>
        </row>
        <row r="1426">
          <cell r="C1426">
            <v>0</v>
          </cell>
        </row>
        <row r="1427">
          <cell r="C1427">
            <v>307</v>
          </cell>
          <cell r="G1427" t="str">
            <v>03-LMP-HARRISONOFFICE (1)</v>
          </cell>
          <cell r="H1427" t="str">
            <v>Self Aware Games LLC</v>
          </cell>
          <cell r="I1427" t="str">
            <v>Contract</v>
          </cell>
          <cell r="J1427" t="str">
            <v>2300</v>
          </cell>
          <cell r="K1427">
            <v>41730</v>
          </cell>
          <cell r="L1427">
            <v>43738</v>
          </cell>
          <cell r="M1427">
            <v>20755</v>
          </cell>
          <cell r="O1427" t="e">
            <v>#VALUE!</v>
          </cell>
          <cell r="Q1427">
            <v>42005</v>
          </cell>
          <cell r="R1427">
            <v>20755</v>
          </cell>
          <cell r="S1427">
            <v>33.6</v>
          </cell>
          <cell r="T1427">
            <v>697368</v>
          </cell>
          <cell r="U1427" t="str">
            <v>2300 - Self Aware Games</v>
          </cell>
          <cell r="V1427">
            <v>38.950000000000003</v>
          </cell>
          <cell r="W1427">
            <v>50.94</v>
          </cell>
          <cell r="X1427">
            <v>0.76462504907734596</v>
          </cell>
          <cell r="Y1427" t="str">
            <v>Market</v>
          </cell>
          <cell r="Z1427" t="str">
            <v>Floors 20-27</v>
          </cell>
          <cell r="AA1427">
            <v>0</v>
          </cell>
        </row>
        <row r="1428">
          <cell r="C1428">
            <v>0</v>
          </cell>
          <cell r="Q1428">
            <v>42095</v>
          </cell>
          <cell r="S1428">
            <v>34.607757166947721</v>
          </cell>
        </row>
        <row r="1429">
          <cell r="C1429">
            <v>0</v>
          </cell>
          <cell r="Q1429">
            <v>42461</v>
          </cell>
          <cell r="S1429">
            <v>35.646157552397014</v>
          </cell>
        </row>
        <row r="1430">
          <cell r="C1430">
            <v>0</v>
          </cell>
          <cell r="Q1430">
            <v>42826</v>
          </cell>
          <cell r="S1430">
            <v>36.715779330281862</v>
          </cell>
        </row>
        <row r="1431">
          <cell r="C1431">
            <v>0</v>
          </cell>
          <cell r="Q1431">
            <v>43191</v>
          </cell>
          <cell r="S1431">
            <v>37.817200674536259</v>
          </cell>
        </row>
        <row r="1432">
          <cell r="C1432">
            <v>0</v>
          </cell>
          <cell r="Q1432">
            <v>43556</v>
          </cell>
          <cell r="S1432">
            <v>38.951577933028183</v>
          </cell>
        </row>
        <row r="1433">
          <cell r="C1433">
            <v>0</v>
          </cell>
        </row>
        <row r="1434">
          <cell r="C1434">
            <v>308</v>
          </cell>
          <cell r="G1434" t="str">
            <v>03-LMP-HARRISONOFFICE (1)</v>
          </cell>
          <cell r="H1434" t="str">
            <v>Siebert Brandford Shank &amp; Co.</v>
          </cell>
          <cell r="I1434" t="str">
            <v>Contract</v>
          </cell>
          <cell r="J1434" t="str">
            <v>2710</v>
          </cell>
          <cell r="K1434">
            <v>41744</v>
          </cell>
          <cell r="L1434">
            <v>42582</v>
          </cell>
          <cell r="M1434">
            <v>1801</v>
          </cell>
          <cell r="O1434" t="e">
            <v>#VALUE!</v>
          </cell>
          <cell r="Q1434">
            <v>42005</v>
          </cell>
          <cell r="R1434">
            <v>1801</v>
          </cell>
          <cell r="S1434">
            <v>37.07940033314825</v>
          </cell>
          <cell r="T1434">
            <v>66780</v>
          </cell>
          <cell r="U1434" t="str">
            <v>2710 - Siebert BY14</v>
          </cell>
          <cell r="V1434">
            <v>39.36</v>
          </cell>
          <cell r="W1434">
            <v>48</v>
          </cell>
          <cell r="X1434">
            <v>0.82</v>
          </cell>
          <cell r="Y1434" t="str">
            <v>Market</v>
          </cell>
          <cell r="Z1434" t="str">
            <v>Floors 20-27</v>
          </cell>
          <cell r="AA1434">
            <v>0</v>
          </cell>
        </row>
        <row r="1435">
          <cell r="C1435">
            <v>0</v>
          </cell>
          <cell r="Q1435">
            <v>42095</v>
          </cell>
          <cell r="S1435">
            <v>37.799000555247083</v>
          </cell>
        </row>
        <row r="1436">
          <cell r="C1436">
            <v>0</v>
          </cell>
          <cell r="Q1436">
            <v>42125</v>
          </cell>
          <cell r="S1436">
            <v>38.1588006662965</v>
          </cell>
        </row>
        <row r="1437">
          <cell r="C1437">
            <v>0</v>
          </cell>
          <cell r="Q1437">
            <v>42461</v>
          </cell>
          <cell r="S1437">
            <v>38.958356468628537</v>
          </cell>
        </row>
        <row r="1438">
          <cell r="C1438">
            <v>0</v>
          </cell>
          <cell r="Q1438">
            <v>42491</v>
          </cell>
          <cell r="S1438">
            <v>39.364797334813993</v>
          </cell>
        </row>
        <row r="1439">
          <cell r="C1439">
            <v>0</v>
          </cell>
        </row>
        <row r="1440">
          <cell r="C1440">
            <v>309</v>
          </cell>
          <cell r="G1440" t="str">
            <v>03-LMP-HARRISONOFFICE (1)</v>
          </cell>
          <cell r="H1440" t="str">
            <v>Siebert Brandford Shank &amp; Co.</v>
          </cell>
          <cell r="I1440" t="str">
            <v>Contract</v>
          </cell>
          <cell r="J1440" t="str">
            <v>2720</v>
          </cell>
          <cell r="K1440">
            <v>41375</v>
          </cell>
          <cell r="L1440">
            <v>42582</v>
          </cell>
          <cell r="M1440">
            <v>4323</v>
          </cell>
          <cell r="O1440" t="e">
            <v>#VALUE!</v>
          </cell>
          <cell r="Q1440">
            <v>42005</v>
          </cell>
          <cell r="R1440">
            <v>4323</v>
          </cell>
          <cell r="S1440">
            <v>37.079805690492712</v>
          </cell>
          <cell r="T1440">
            <v>160296</v>
          </cell>
          <cell r="U1440" t="str">
            <v>2720 - Siebert BY13</v>
          </cell>
          <cell r="V1440">
            <v>39.36</v>
          </cell>
          <cell r="W1440">
            <v>48</v>
          </cell>
          <cell r="X1440">
            <v>0.82</v>
          </cell>
          <cell r="Y1440" t="str">
            <v>Market</v>
          </cell>
          <cell r="Z1440" t="str">
            <v>Floors 20-27</v>
          </cell>
          <cell r="AA1440">
            <v>0</v>
          </cell>
        </row>
        <row r="1441">
          <cell r="C1441">
            <v>0</v>
          </cell>
          <cell r="Q1441">
            <v>42095</v>
          </cell>
          <cell r="S1441">
            <v>37.798750867453158</v>
          </cell>
        </row>
        <row r="1442">
          <cell r="C1442">
            <v>0</v>
          </cell>
          <cell r="Q1442">
            <v>42125</v>
          </cell>
          <cell r="S1442">
            <v>38.159611380985424</v>
          </cell>
        </row>
        <row r="1443">
          <cell r="C1443">
            <v>0</v>
          </cell>
          <cell r="Q1443">
            <v>42461</v>
          </cell>
          <cell r="S1443">
            <v>38.959056210964604</v>
          </cell>
        </row>
        <row r="1444">
          <cell r="C1444">
            <v>0</v>
          </cell>
          <cell r="Q1444">
            <v>42491</v>
          </cell>
          <cell r="S1444">
            <v>39.361554476058295</v>
          </cell>
        </row>
        <row r="1445">
          <cell r="C1445">
            <v>0</v>
          </cell>
        </row>
        <row r="1446">
          <cell r="C1446">
            <v>310</v>
          </cell>
          <cell r="G1446" t="str">
            <v>03-LMP-HARRISONOFFICE (1)</v>
          </cell>
          <cell r="H1446" t="str">
            <v>Skanska USA Building Inc.</v>
          </cell>
          <cell r="I1446" t="str">
            <v>Contract</v>
          </cell>
          <cell r="J1446" t="str">
            <v>1950</v>
          </cell>
          <cell r="K1446">
            <v>40664</v>
          </cell>
          <cell r="L1446">
            <v>43220</v>
          </cell>
          <cell r="M1446">
            <v>9136</v>
          </cell>
          <cell r="O1446" t="e">
            <v>#VALUE!</v>
          </cell>
          <cell r="Q1446">
            <v>42005</v>
          </cell>
          <cell r="R1446">
            <v>9136</v>
          </cell>
          <cell r="S1446">
            <v>34.737740805604204</v>
          </cell>
          <cell r="T1446">
            <v>317364</v>
          </cell>
          <cell r="U1446" t="str">
            <v>1950 - Skanska</v>
          </cell>
          <cell r="V1446">
            <v>37.96</v>
          </cell>
          <cell r="W1446">
            <v>49.94</v>
          </cell>
          <cell r="X1446">
            <v>0.76011213456147386</v>
          </cell>
          <cell r="Y1446" t="str">
            <v>Market</v>
          </cell>
          <cell r="Z1446" t="str">
            <v>Floors 12-19</v>
          </cell>
          <cell r="AA1446">
            <v>0</v>
          </cell>
        </row>
        <row r="1447">
          <cell r="C1447">
            <v>0</v>
          </cell>
          <cell r="Q1447">
            <v>42125</v>
          </cell>
          <cell r="S1447">
            <v>35.779334500875656</v>
          </cell>
        </row>
        <row r="1448">
          <cell r="C1448">
            <v>0</v>
          </cell>
          <cell r="Q1448">
            <v>42491</v>
          </cell>
          <cell r="S1448">
            <v>36.853765323992995</v>
          </cell>
        </row>
        <row r="1449">
          <cell r="C1449">
            <v>0</v>
          </cell>
          <cell r="Q1449">
            <v>42856</v>
          </cell>
          <cell r="S1449">
            <v>37.958406304728548</v>
          </cell>
        </row>
        <row r="1450">
          <cell r="C1450">
            <v>0</v>
          </cell>
        </row>
        <row r="1451">
          <cell r="C1451">
            <v>311</v>
          </cell>
          <cell r="G1451" t="str">
            <v>03-LMP-HARRISONOFFICE (1)</v>
          </cell>
          <cell r="H1451" t="str">
            <v>Skanska USA Building Inc.</v>
          </cell>
          <cell r="I1451" t="str">
            <v>Contract</v>
          </cell>
          <cell r="J1451" t="str">
            <v>1980</v>
          </cell>
          <cell r="K1451">
            <v>42384</v>
          </cell>
          <cell r="L1451">
            <v>43220</v>
          </cell>
          <cell r="M1451">
            <v>3986</v>
          </cell>
          <cell r="O1451" t="str">
            <v> </v>
          </cell>
          <cell r="Q1451">
            <v>42370</v>
          </cell>
          <cell r="R1451">
            <v>3986</v>
          </cell>
          <cell r="S1451">
            <v>20.860010035122929</v>
          </cell>
          <cell r="U1451" t="str">
            <v>New BY 100% GU</v>
          </cell>
          <cell r="V1451">
            <v>40.36</v>
          </cell>
          <cell r="W1451">
            <v>49.94</v>
          </cell>
          <cell r="X1451">
            <v>0.80816980376451741</v>
          </cell>
          <cell r="Y1451" t="str">
            <v>Market</v>
          </cell>
          <cell r="Z1451" t="str">
            <v>Floors 12-19</v>
          </cell>
          <cell r="AA1451">
            <v>0</v>
          </cell>
        </row>
        <row r="1452">
          <cell r="C1452">
            <v>0</v>
          </cell>
          <cell r="Q1452">
            <v>42736</v>
          </cell>
          <cell r="S1452">
            <v>39.182137481184142</v>
          </cell>
        </row>
        <row r="1453">
          <cell r="C1453">
            <v>0</v>
          </cell>
          <cell r="Q1453">
            <v>43101</v>
          </cell>
          <cell r="S1453">
            <v>40.356246864024087</v>
          </cell>
        </row>
        <row r="1454">
          <cell r="C1454">
            <v>0</v>
          </cell>
        </row>
        <row r="1455">
          <cell r="C1455">
            <v>312</v>
          </cell>
          <cell r="G1455" t="str">
            <v>03-LMP-HARRISONOFFICE (1)</v>
          </cell>
          <cell r="H1455" t="str">
            <v>Sunwest Bank</v>
          </cell>
          <cell r="I1455" t="str">
            <v>Contract</v>
          </cell>
          <cell r="J1455" t="str">
            <v>1450</v>
          </cell>
          <cell r="K1455">
            <v>41214</v>
          </cell>
          <cell r="L1455">
            <v>42704</v>
          </cell>
          <cell r="M1455">
            <v>2316</v>
          </cell>
          <cell r="O1455" t="e">
            <v>#VALUE!</v>
          </cell>
          <cell r="Q1455">
            <v>42005</v>
          </cell>
          <cell r="R1455">
            <v>2316</v>
          </cell>
          <cell r="S1455">
            <v>35.642487046632127</v>
          </cell>
          <cell r="T1455">
            <v>82548</v>
          </cell>
          <cell r="U1455" t="str">
            <v>1450 - Sunwest BY13</v>
          </cell>
          <cell r="V1455">
            <v>36.72</v>
          </cell>
          <cell r="W1455">
            <v>48</v>
          </cell>
          <cell r="X1455">
            <v>0.76500000000000001</v>
          </cell>
          <cell r="Y1455" t="str">
            <v>Vacate</v>
          </cell>
          <cell r="Z1455" t="str">
            <v>Floors 12-19</v>
          </cell>
          <cell r="AA1455">
            <v>0</v>
          </cell>
        </row>
        <row r="1456">
          <cell r="C1456">
            <v>0</v>
          </cell>
          <cell r="Q1456">
            <v>42309</v>
          </cell>
          <cell r="S1456">
            <v>36.720207253886009</v>
          </cell>
        </row>
        <row r="1457">
          <cell r="C1457">
            <v>0</v>
          </cell>
        </row>
        <row r="1458">
          <cell r="C1458">
            <v>313</v>
          </cell>
          <cell r="G1458" t="str">
            <v>03-LMP-HARRISONOFFICE (1)</v>
          </cell>
          <cell r="H1458" t="str">
            <v>Sway Management</v>
          </cell>
          <cell r="I1458" t="str">
            <v>Contract</v>
          </cell>
          <cell r="J1458" t="str">
            <v>1980</v>
          </cell>
          <cell r="K1458">
            <v>42010</v>
          </cell>
          <cell r="L1458">
            <v>42383</v>
          </cell>
          <cell r="M1458">
            <v>3986</v>
          </cell>
          <cell r="O1458" t="str">
            <v> </v>
          </cell>
          <cell r="Q1458">
            <v>42005</v>
          </cell>
          <cell r="R1458">
            <v>3986</v>
          </cell>
          <cell r="S1458">
            <v>29.440040140491721</v>
          </cell>
          <cell r="U1458" t="str">
            <v>New BY 100% GU</v>
          </cell>
          <cell r="V1458">
            <v>35.159999999999997</v>
          </cell>
          <cell r="W1458">
            <v>48</v>
          </cell>
          <cell r="X1458">
            <v>0.73249999999999993</v>
          </cell>
          <cell r="Y1458" t="str">
            <v>Reabsorb</v>
          </cell>
          <cell r="Z1458" t="str">
            <v>Floors 12-19</v>
          </cell>
          <cell r="AA1458">
            <v>0</v>
          </cell>
        </row>
        <row r="1459">
          <cell r="C1459">
            <v>0</v>
          </cell>
          <cell r="Q1459">
            <v>42036</v>
          </cell>
          <cell r="S1459">
            <v>34.946312092323133</v>
          </cell>
        </row>
        <row r="1460">
          <cell r="C1460">
            <v>0</v>
          </cell>
          <cell r="Q1460">
            <v>42339</v>
          </cell>
          <cell r="S1460">
            <v>35.163070747616658</v>
          </cell>
        </row>
        <row r="1461">
          <cell r="C1461">
            <v>0</v>
          </cell>
        </row>
        <row r="1462">
          <cell r="C1462">
            <v>314</v>
          </cell>
          <cell r="G1462" t="str">
            <v>03-LMP-HARRISONOFFICE (1)</v>
          </cell>
          <cell r="H1462" t="str">
            <v>Sway Management</v>
          </cell>
          <cell r="I1462" t="str">
            <v>Contract</v>
          </cell>
          <cell r="J1462" t="str">
            <v>2400</v>
          </cell>
          <cell r="K1462">
            <v>42384</v>
          </cell>
          <cell r="L1462">
            <v>43555</v>
          </cell>
          <cell r="M1462">
            <v>20755</v>
          </cell>
          <cell r="O1462" t="str">
            <v> </v>
          </cell>
          <cell r="Q1462">
            <v>42370</v>
          </cell>
          <cell r="R1462">
            <v>20755</v>
          </cell>
          <cell r="S1462">
            <v>21.387231992291014</v>
          </cell>
          <cell r="U1462" t="str">
            <v>New BY 100% GU</v>
          </cell>
          <cell r="V1462">
            <v>42.62</v>
          </cell>
          <cell r="W1462">
            <v>50.94</v>
          </cell>
          <cell r="X1462">
            <v>0.83667059285433842</v>
          </cell>
          <cell r="Y1462" t="str">
            <v>Market</v>
          </cell>
          <cell r="Z1462" t="str">
            <v>Floors 20-27</v>
          </cell>
          <cell r="AA1462">
            <v>0</v>
          </cell>
        </row>
        <row r="1463">
          <cell r="C1463">
            <v>0</v>
          </cell>
          <cell r="Q1463">
            <v>42767</v>
          </cell>
          <cell r="S1463">
            <v>40.169790411948931</v>
          </cell>
        </row>
        <row r="1464">
          <cell r="C1464">
            <v>0</v>
          </cell>
          <cell r="Q1464">
            <v>43132</v>
          </cell>
          <cell r="S1464">
            <v>41.375283064321849</v>
          </cell>
        </row>
        <row r="1465">
          <cell r="C1465">
            <v>0</v>
          </cell>
          <cell r="Q1465">
            <v>43497</v>
          </cell>
          <cell r="S1465">
            <v>42.616622500602261</v>
          </cell>
        </row>
        <row r="1466">
          <cell r="C1466">
            <v>0</v>
          </cell>
        </row>
        <row r="1467">
          <cell r="C1467">
            <v>315</v>
          </cell>
          <cell r="G1467" t="str">
            <v>03-LMP-HARRISONOFFICE (1)</v>
          </cell>
          <cell r="H1467" t="str">
            <v>Tetra Tech Inc.</v>
          </cell>
          <cell r="I1467" t="str">
            <v>Contract</v>
          </cell>
          <cell r="J1467" t="str">
            <v>0500</v>
          </cell>
          <cell r="K1467">
            <v>41518</v>
          </cell>
          <cell r="L1467">
            <v>43465</v>
          </cell>
          <cell r="M1467">
            <v>17554</v>
          </cell>
          <cell r="O1467" t="e">
            <v>#VALUE!</v>
          </cell>
          <cell r="Q1467">
            <v>42005</v>
          </cell>
          <cell r="R1467">
            <v>17554</v>
          </cell>
          <cell r="S1467">
            <v>34.560328130340665</v>
          </cell>
          <cell r="T1467">
            <v>606672</v>
          </cell>
          <cell r="U1467" t="str">
            <v>0500 - Tetratech BY14</v>
          </cell>
          <cell r="V1467">
            <v>39.770000000000003</v>
          </cell>
          <cell r="W1467">
            <v>49.94</v>
          </cell>
          <cell r="X1467">
            <v>0.79635562675210259</v>
          </cell>
          <cell r="Y1467" t="str">
            <v>Market</v>
          </cell>
          <cell r="Z1467" t="str">
            <v>Floors 5-11</v>
          </cell>
          <cell r="AA1467">
            <v>0</v>
          </cell>
        </row>
        <row r="1468">
          <cell r="C1468">
            <v>0</v>
          </cell>
          <cell r="Q1468">
            <v>42248</v>
          </cell>
          <cell r="S1468">
            <v>35.639740230146977</v>
          </cell>
        </row>
        <row r="1469">
          <cell r="C1469">
            <v>0</v>
          </cell>
          <cell r="Q1469">
            <v>42370</v>
          </cell>
          <cell r="S1469">
            <v>36.342486043067105</v>
          </cell>
        </row>
        <row r="1470">
          <cell r="C1470">
            <v>0</v>
          </cell>
          <cell r="Q1470">
            <v>42614</v>
          </cell>
          <cell r="S1470">
            <v>37.443773498917622</v>
          </cell>
        </row>
        <row r="1471">
          <cell r="C1471">
            <v>0</v>
          </cell>
          <cell r="Q1471">
            <v>42979</v>
          </cell>
          <cell r="S1471">
            <v>38.545060954768147</v>
          </cell>
        </row>
        <row r="1472">
          <cell r="C1472">
            <v>0</v>
          </cell>
          <cell r="Q1472">
            <v>43344</v>
          </cell>
          <cell r="S1472">
            <v>39.768713683490944</v>
          </cell>
        </row>
        <row r="1473">
          <cell r="C1473">
            <v>0</v>
          </cell>
        </row>
        <row r="1474">
          <cell r="C1474">
            <v>316</v>
          </cell>
          <cell r="G1474" t="str">
            <v>03-LMP-HARRISONOFFICE (1)</v>
          </cell>
          <cell r="H1474" t="str">
            <v>The Ford Law Firm a P.C.</v>
          </cell>
          <cell r="I1474" t="str">
            <v>Contract</v>
          </cell>
          <cell r="J1474" t="str">
            <v>1970</v>
          </cell>
          <cell r="K1474">
            <v>40360</v>
          </cell>
          <cell r="L1474">
            <v>42247</v>
          </cell>
          <cell r="M1474">
            <v>2030</v>
          </cell>
          <cell r="O1474" t="e">
            <v>#VALUE!</v>
          </cell>
          <cell r="Q1474">
            <v>42005</v>
          </cell>
          <cell r="R1474">
            <v>2030</v>
          </cell>
          <cell r="S1474">
            <v>35.793103448275865</v>
          </cell>
          <cell r="T1474">
            <v>72660</v>
          </cell>
          <cell r="U1474" t="str">
            <v>1970 - Ford Law</v>
          </cell>
          <cell r="V1474">
            <v>35.79</v>
          </cell>
          <cell r="W1474">
            <v>48</v>
          </cell>
          <cell r="X1474">
            <v>0.74562499999999998</v>
          </cell>
          <cell r="Y1474" t="str">
            <v>Reabsorb</v>
          </cell>
          <cell r="Z1474" t="str">
            <v>Floors 12-19</v>
          </cell>
          <cell r="AA1474">
            <v>0</v>
          </cell>
        </row>
        <row r="1475">
          <cell r="C1475">
            <v>0</v>
          </cell>
        </row>
        <row r="1476">
          <cell r="C1476">
            <v>317</v>
          </cell>
          <cell r="G1476" t="str">
            <v>03-LMP-HARRISONOFFICE (1)</v>
          </cell>
          <cell r="H1476" t="str">
            <v>The Ford Law Firm a P.C.</v>
          </cell>
          <cell r="I1476" t="str">
            <v>Contract</v>
          </cell>
          <cell r="J1476" t="str">
            <v>1970</v>
          </cell>
          <cell r="K1476">
            <v>42248</v>
          </cell>
          <cell r="L1476">
            <v>44074</v>
          </cell>
          <cell r="M1476">
            <v>2067</v>
          </cell>
          <cell r="O1476" t="str">
            <v> </v>
          </cell>
          <cell r="Q1476">
            <v>42248</v>
          </cell>
          <cell r="R1476">
            <v>2067</v>
          </cell>
          <cell r="S1476">
            <v>37.20174165457184</v>
          </cell>
          <cell r="U1476" t="str">
            <v>New BY 100% GU</v>
          </cell>
          <cell r="V1476">
            <v>41.87</v>
          </cell>
          <cell r="W1476">
            <v>51.96</v>
          </cell>
          <cell r="X1476">
            <v>0.80581216320246341</v>
          </cell>
          <cell r="Y1476" t="str">
            <v>Market</v>
          </cell>
          <cell r="Z1476" t="str">
            <v>Floors 12-19</v>
          </cell>
          <cell r="AA1476">
            <v>0</v>
          </cell>
        </row>
        <row r="1477">
          <cell r="C1477">
            <v>0</v>
          </cell>
          <cell r="Q1477">
            <v>42614</v>
          </cell>
          <cell r="S1477">
            <v>38.316400580551523</v>
          </cell>
        </row>
        <row r="1478">
          <cell r="C1478">
            <v>0</v>
          </cell>
          <cell r="Q1478">
            <v>42979</v>
          </cell>
          <cell r="S1478">
            <v>39.465892597968072</v>
          </cell>
        </row>
        <row r="1479">
          <cell r="C1479">
            <v>0</v>
          </cell>
          <cell r="Q1479">
            <v>43344</v>
          </cell>
          <cell r="S1479">
            <v>40.650217706821479</v>
          </cell>
        </row>
        <row r="1480">
          <cell r="C1480">
            <v>0</v>
          </cell>
          <cell r="Q1480">
            <v>43709</v>
          </cell>
          <cell r="S1480">
            <v>41.86937590711176</v>
          </cell>
        </row>
        <row r="1481">
          <cell r="C1481">
            <v>0</v>
          </cell>
        </row>
        <row r="1482">
          <cell r="C1482">
            <v>318</v>
          </cell>
          <cell r="G1482" t="str">
            <v>03-LMP-HARRISONOFFICE (1)</v>
          </cell>
          <cell r="H1482" t="str">
            <v>The Mechanics Bank</v>
          </cell>
          <cell r="I1482" t="str">
            <v>Contract</v>
          </cell>
          <cell r="J1482" t="str">
            <v>0100</v>
          </cell>
          <cell r="K1482">
            <v>40909</v>
          </cell>
          <cell r="L1482">
            <v>44926</v>
          </cell>
          <cell r="M1482">
            <v>5906</v>
          </cell>
          <cell r="O1482" t="e">
            <v>#VALUE!</v>
          </cell>
          <cell r="Q1482">
            <v>42005</v>
          </cell>
          <cell r="R1482">
            <v>5906</v>
          </cell>
          <cell r="S1482">
            <v>35.404673213681001</v>
          </cell>
          <cell r="T1482">
            <v>209100</v>
          </cell>
          <cell r="U1482" t="str">
            <v>0100 - Mechanics</v>
          </cell>
          <cell r="V1482">
            <v>43.54</v>
          </cell>
          <cell r="W1482">
            <v>54.06</v>
          </cell>
          <cell r="X1482">
            <v>0.80540140584535691</v>
          </cell>
          <cell r="Y1482" t="str">
            <v>Market</v>
          </cell>
          <cell r="Z1482" t="str">
            <v>Floors 5-11</v>
          </cell>
          <cell r="AA1482">
            <v>0</v>
          </cell>
        </row>
        <row r="1483">
          <cell r="C1483">
            <v>0</v>
          </cell>
          <cell r="Q1483">
            <v>42370</v>
          </cell>
          <cell r="S1483">
            <v>36.467321368100237</v>
          </cell>
        </row>
        <row r="1484">
          <cell r="C1484">
            <v>0</v>
          </cell>
          <cell r="Q1484">
            <v>42736</v>
          </cell>
          <cell r="S1484">
            <v>37.560447003047749</v>
          </cell>
        </row>
        <row r="1485">
          <cell r="C1485">
            <v>0</v>
          </cell>
          <cell r="Q1485">
            <v>43101</v>
          </cell>
          <cell r="S1485">
            <v>38.688113782593973</v>
          </cell>
        </row>
        <row r="1486">
          <cell r="C1486">
            <v>0</v>
          </cell>
          <cell r="Q1486">
            <v>43466</v>
          </cell>
          <cell r="S1486">
            <v>39.848289874703688</v>
          </cell>
        </row>
        <row r="1487">
          <cell r="C1487">
            <v>0</v>
          </cell>
          <cell r="Q1487">
            <v>43831</v>
          </cell>
          <cell r="S1487">
            <v>41.043007111412123</v>
          </cell>
        </row>
        <row r="1488">
          <cell r="C1488">
            <v>0</v>
          </cell>
          <cell r="Q1488">
            <v>44197</v>
          </cell>
          <cell r="S1488">
            <v>42.274297324754485</v>
          </cell>
        </row>
        <row r="1489">
          <cell r="C1489">
            <v>0</v>
          </cell>
          <cell r="Q1489">
            <v>44562</v>
          </cell>
          <cell r="S1489">
            <v>43.542160514730782</v>
          </cell>
        </row>
        <row r="1490">
          <cell r="C1490">
            <v>0</v>
          </cell>
        </row>
        <row r="1491">
          <cell r="C1491">
            <v>319</v>
          </cell>
          <cell r="G1491" t="str">
            <v>03-LMP-HARRISONOFFICE (1)</v>
          </cell>
          <cell r="H1491" t="str">
            <v>The Mechanics Bank</v>
          </cell>
          <cell r="I1491" t="str">
            <v>Contract</v>
          </cell>
          <cell r="J1491" t="str">
            <v>0810</v>
          </cell>
          <cell r="K1491">
            <v>41275</v>
          </cell>
          <cell r="L1491">
            <v>44865</v>
          </cell>
          <cell r="M1491">
            <v>8528</v>
          </cell>
          <cell r="O1491" t="e">
            <v>#VALUE!</v>
          </cell>
          <cell r="Q1491">
            <v>42005</v>
          </cell>
          <cell r="R1491">
            <v>8528</v>
          </cell>
          <cell r="S1491">
            <v>36.599437148217639</v>
          </cell>
          <cell r="T1491">
            <v>312120</v>
          </cell>
          <cell r="U1491" t="str">
            <v>0810 - Mech BY13</v>
          </cell>
          <cell r="V1491">
            <v>45</v>
          </cell>
          <cell r="W1491">
            <v>54.06</v>
          </cell>
          <cell r="X1491">
            <v>0.83240843507214202</v>
          </cell>
          <cell r="Y1491" t="str">
            <v>Market</v>
          </cell>
          <cell r="Z1491" t="str">
            <v>Floors 5-11</v>
          </cell>
          <cell r="AA1491">
            <v>0</v>
          </cell>
        </row>
        <row r="1492">
          <cell r="C1492">
            <v>0</v>
          </cell>
          <cell r="Q1492">
            <v>42370</v>
          </cell>
          <cell r="S1492">
            <v>37.680112570356471</v>
          </cell>
        </row>
        <row r="1493">
          <cell r="C1493">
            <v>0</v>
          </cell>
          <cell r="Q1493">
            <v>42736</v>
          </cell>
          <cell r="S1493">
            <v>38.880393996247655</v>
          </cell>
        </row>
        <row r="1494">
          <cell r="C1494">
            <v>0</v>
          </cell>
          <cell r="Q1494">
            <v>43101</v>
          </cell>
          <cell r="S1494">
            <v>39.959662288930581</v>
          </cell>
        </row>
        <row r="1495">
          <cell r="C1495">
            <v>0</v>
          </cell>
          <cell r="Q1495">
            <v>43466</v>
          </cell>
          <cell r="S1495">
            <v>41.159943714821765</v>
          </cell>
        </row>
        <row r="1496">
          <cell r="C1496">
            <v>0</v>
          </cell>
          <cell r="Q1496">
            <v>43831</v>
          </cell>
          <cell r="S1496">
            <v>42.479831144465294</v>
          </cell>
        </row>
        <row r="1497">
          <cell r="C1497">
            <v>0</v>
          </cell>
          <cell r="Q1497">
            <v>44197</v>
          </cell>
          <cell r="S1497">
            <v>43.680112570356471</v>
          </cell>
        </row>
        <row r="1498">
          <cell r="C1498">
            <v>0</v>
          </cell>
          <cell r="Q1498">
            <v>44562</v>
          </cell>
          <cell r="S1498">
            <v>45</v>
          </cell>
        </row>
        <row r="1499">
          <cell r="C1499">
            <v>0</v>
          </cell>
        </row>
        <row r="1500">
          <cell r="C1500">
            <v>320</v>
          </cell>
          <cell r="G1500" t="str">
            <v>03-LMP-HARRISONOFFICE (1)</v>
          </cell>
          <cell r="H1500" t="str">
            <v>United States Commodity Funds</v>
          </cell>
          <cell r="I1500" t="str">
            <v>Contract</v>
          </cell>
          <cell r="J1500" t="str">
            <v>1530</v>
          </cell>
          <cell r="K1500">
            <v>41122</v>
          </cell>
          <cell r="L1500">
            <v>42308</v>
          </cell>
          <cell r="M1500">
            <v>2848</v>
          </cell>
          <cell r="O1500" t="e">
            <v>#VALUE!</v>
          </cell>
          <cell r="Q1500">
            <v>42005</v>
          </cell>
          <cell r="R1500">
            <v>2848</v>
          </cell>
          <cell r="S1500">
            <v>35.009831460674157</v>
          </cell>
          <cell r="T1500">
            <v>99708</v>
          </cell>
          <cell r="U1500" t="str">
            <v>1530 - USCF BY13</v>
          </cell>
          <cell r="V1500">
            <v>36.06</v>
          </cell>
          <cell r="W1500">
            <v>48</v>
          </cell>
          <cell r="X1500">
            <v>0.75125000000000008</v>
          </cell>
          <cell r="Y1500" t="str">
            <v>Renew</v>
          </cell>
          <cell r="Z1500" t="str">
            <v>Floors 12-19</v>
          </cell>
          <cell r="AA1500">
            <v>0</v>
          </cell>
        </row>
        <row r="1501">
          <cell r="C1501">
            <v>0</v>
          </cell>
          <cell r="Q1501">
            <v>42217</v>
          </cell>
          <cell r="S1501">
            <v>36.05898876404494</v>
          </cell>
        </row>
        <row r="1502">
          <cell r="C1502">
            <v>0</v>
          </cell>
        </row>
        <row r="1503">
          <cell r="C1503">
            <v>321</v>
          </cell>
          <cell r="G1503" t="str">
            <v>03-LMP-HARRISONOFFICE (1)</v>
          </cell>
          <cell r="H1503" t="str">
            <v>United States Commodity Funds</v>
          </cell>
          <cell r="I1503" t="str">
            <v>Contract</v>
          </cell>
          <cell r="J1503" t="str">
            <v>1530</v>
          </cell>
          <cell r="K1503">
            <v>42005</v>
          </cell>
          <cell r="L1503">
            <v>43100</v>
          </cell>
          <cell r="M1503">
            <v>2848</v>
          </cell>
          <cell r="O1503" t="e">
            <v>#VALUE!</v>
          </cell>
          <cell r="Q1503">
            <v>42005</v>
          </cell>
          <cell r="R1503">
            <v>2848</v>
          </cell>
          <cell r="S1503">
            <v>35.009831460674157</v>
          </cell>
          <cell r="T1503">
            <v>99708</v>
          </cell>
          <cell r="U1503" t="str">
            <v>New BY 95% GU</v>
          </cell>
          <cell r="V1503">
            <v>51.6</v>
          </cell>
          <cell r="W1503">
            <v>48.96</v>
          </cell>
          <cell r="X1503">
            <v>1.053921568627451</v>
          </cell>
          <cell r="Y1503" t="str">
            <v>Market</v>
          </cell>
          <cell r="Z1503" t="str">
            <v>Floors 12-19</v>
          </cell>
          <cell r="AA1503">
            <v>0</v>
          </cell>
        </row>
        <row r="1504">
          <cell r="C1504">
            <v>0</v>
          </cell>
          <cell r="Q1504">
            <v>42217</v>
          </cell>
          <cell r="S1504">
            <v>36.05898876404494</v>
          </cell>
        </row>
        <row r="1505">
          <cell r="C1505">
            <v>0</v>
          </cell>
          <cell r="Q1505">
            <v>42309</v>
          </cell>
          <cell r="R1505">
            <v>2635</v>
          </cell>
          <cell r="S1505">
            <v>48.637571157495259</v>
          </cell>
        </row>
        <row r="1506">
          <cell r="C1506">
            <v>0</v>
          </cell>
          <cell r="Q1506">
            <v>42675</v>
          </cell>
          <cell r="S1506">
            <v>50.094876660341555</v>
          </cell>
        </row>
        <row r="1507">
          <cell r="C1507">
            <v>0</v>
          </cell>
          <cell r="Q1507">
            <v>43040</v>
          </cell>
          <cell r="S1507">
            <v>51.602277039848197</v>
          </cell>
        </row>
        <row r="1508">
          <cell r="C1508">
            <v>0</v>
          </cell>
        </row>
        <row r="1509">
          <cell r="C1509">
            <v>322</v>
          </cell>
          <cell r="G1509" t="str">
            <v>03-LMP-HARRISONOFFICE (1)</v>
          </cell>
          <cell r="H1509" t="str">
            <v>Vacant</v>
          </cell>
          <cell r="I1509" t="str">
            <v>Contract</v>
          </cell>
          <cell r="J1509" t="str">
            <v>0660</v>
          </cell>
          <cell r="K1509">
            <v>54424</v>
          </cell>
          <cell r="L1509">
            <v>56249</v>
          </cell>
          <cell r="M1509">
            <v>1438</v>
          </cell>
          <cell r="O1509" t="str">
            <v> </v>
          </cell>
          <cell r="U1509" t="str">
            <v>New BY 100% GU</v>
          </cell>
          <cell r="W1509" t="str">
            <v>Expires after Report Term</v>
          </cell>
          <cell r="Y1509" t="str">
            <v>Market</v>
          </cell>
          <cell r="Z1509" t="str">
            <v>Floors 5-11</v>
          </cell>
          <cell r="AA1509">
            <v>0</v>
          </cell>
        </row>
        <row r="1510">
          <cell r="C1510">
            <v>0</v>
          </cell>
        </row>
        <row r="1511">
          <cell r="C1511">
            <v>0</v>
          </cell>
        </row>
        <row r="1512">
          <cell r="C1512">
            <v>323</v>
          </cell>
          <cell r="G1512" t="str">
            <v>03-LMP-HARRISONOFFICE (1)</v>
          </cell>
          <cell r="H1512" t="str">
            <v>Vacant</v>
          </cell>
          <cell r="I1512" t="str">
            <v>Contract</v>
          </cell>
          <cell r="J1512" t="str">
            <v>1620</v>
          </cell>
          <cell r="K1512">
            <v>54424</v>
          </cell>
          <cell r="L1512">
            <v>56249</v>
          </cell>
          <cell r="M1512">
            <v>2313</v>
          </cell>
          <cell r="O1512" t="str">
            <v> </v>
          </cell>
          <cell r="U1512" t="str">
            <v>New BY 100% GU</v>
          </cell>
          <cell r="W1512" t="str">
            <v>Expires after Report Term</v>
          </cell>
          <cell r="Y1512" t="str">
            <v>Market</v>
          </cell>
          <cell r="Z1512" t="str">
            <v>Floors 12-19</v>
          </cell>
          <cell r="AA1512">
            <v>0</v>
          </cell>
        </row>
        <row r="1513">
          <cell r="C1513">
            <v>0</v>
          </cell>
        </row>
        <row r="1514">
          <cell r="C1514">
            <v>0</v>
          </cell>
        </row>
        <row r="1515">
          <cell r="C1515">
            <v>324</v>
          </cell>
          <cell r="G1515" t="str">
            <v>03-LMP-HARRISONOFFICE (1)</v>
          </cell>
          <cell r="H1515" t="str">
            <v>Vacant</v>
          </cell>
          <cell r="I1515" t="str">
            <v>Contract</v>
          </cell>
          <cell r="J1515" t="str">
            <v>1710</v>
          </cell>
          <cell r="K1515">
            <v>54424</v>
          </cell>
          <cell r="L1515">
            <v>56249</v>
          </cell>
          <cell r="M1515">
            <v>4099</v>
          </cell>
          <cell r="O1515" t="str">
            <v> </v>
          </cell>
          <cell r="U1515" t="str">
            <v>Base Stop</v>
          </cell>
          <cell r="W1515" t="str">
            <v>Expires after Report Term</v>
          </cell>
          <cell r="Y1515" t="str">
            <v>Market</v>
          </cell>
          <cell r="Z1515" t="str">
            <v>Floors 12-19</v>
          </cell>
          <cell r="AA1515">
            <v>0</v>
          </cell>
        </row>
        <row r="1516">
          <cell r="C1516">
            <v>0</v>
          </cell>
        </row>
        <row r="1517">
          <cell r="C1517">
            <v>0</v>
          </cell>
        </row>
        <row r="1518">
          <cell r="C1518">
            <v>325</v>
          </cell>
          <cell r="G1518" t="str">
            <v>03-LMP-HARRISONOFFICE (1)</v>
          </cell>
          <cell r="H1518" t="str">
            <v>Vacant</v>
          </cell>
          <cell r="I1518" t="str">
            <v>Contract</v>
          </cell>
          <cell r="J1518" t="str">
            <v>2030</v>
          </cell>
          <cell r="K1518">
            <v>54424</v>
          </cell>
          <cell r="L1518">
            <v>56249</v>
          </cell>
          <cell r="M1518">
            <v>594</v>
          </cell>
          <cell r="O1518" t="str">
            <v> </v>
          </cell>
          <cell r="U1518" t="str">
            <v>None</v>
          </cell>
          <cell r="W1518" t="str">
            <v>Expires after Report Term</v>
          </cell>
          <cell r="Y1518" t="str">
            <v>Market</v>
          </cell>
          <cell r="Z1518" t="str">
            <v>Storage</v>
          </cell>
          <cell r="AA1518">
            <v>0</v>
          </cell>
        </row>
        <row r="1519">
          <cell r="C1519">
            <v>0</v>
          </cell>
        </row>
        <row r="1520">
          <cell r="C1520">
            <v>0</v>
          </cell>
        </row>
        <row r="1521">
          <cell r="C1521">
            <v>326</v>
          </cell>
          <cell r="G1521" t="str">
            <v>03-LMP-HARRISONOFFICE (1)</v>
          </cell>
          <cell r="H1521" t="str">
            <v>Waypoint Real Estate Group LLC</v>
          </cell>
          <cell r="I1521" t="str">
            <v>Contract</v>
          </cell>
          <cell r="J1521" t="str">
            <v>2400</v>
          </cell>
          <cell r="K1521">
            <v>41289</v>
          </cell>
          <cell r="L1521">
            <v>42383</v>
          </cell>
          <cell r="M1521">
            <v>20755</v>
          </cell>
          <cell r="O1521" t="e">
            <v>#VALUE!</v>
          </cell>
          <cell r="Q1521">
            <v>42005</v>
          </cell>
          <cell r="R1521">
            <v>20755</v>
          </cell>
          <cell r="S1521">
            <v>34.101854974704892</v>
          </cell>
          <cell r="T1521">
            <v>707784</v>
          </cell>
          <cell r="U1521" t="str">
            <v>2400 - Waypoint BY13 Est</v>
          </cell>
          <cell r="V1521">
            <v>35.01</v>
          </cell>
          <cell r="W1521">
            <v>48</v>
          </cell>
          <cell r="X1521">
            <v>0.729375</v>
          </cell>
          <cell r="Y1521" t="str">
            <v>Reabsorb</v>
          </cell>
          <cell r="Z1521" t="str">
            <v>Floors 20-27</v>
          </cell>
          <cell r="AA1521">
            <v>0</v>
          </cell>
        </row>
        <row r="1522">
          <cell r="C1522">
            <v>0</v>
          </cell>
          <cell r="Q1522">
            <v>42036</v>
          </cell>
          <cell r="S1522">
            <v>35.009588051072029</v>
          </cell>
        </row>
        <row r="1523">
          <cell r="C1523">
            <v>0</v>
          </cell>
        </row>
        <row r="1524">
          <cell r="C1524">
            <v>327</v>
          </cell>
          <cell r="G1524" t="str">
            <v>03-LMP-HARRISONOFFICE (1)</v>
          </cell>
          <cell r="H1524" t="str">
            <v>Wells Fargo Advisors LLC</v>
          </cell>
          <cell r="I1524" t="str">
            <v>Contract</v>
          </cell>
          <cell r="J1524" t="str">
            <v>2050</v>
          </cell>
          <cell r="K1524">
            <v>40575</v>
          </cell>
          <cell r="L1524">
            <v>42400</v>
          </cell>
          <cell r="M1524">
            <v>5294</v>
          </cell>
          <cell r="O1524" t="e">
            <v>#VALUE!</v>
          </cell>
          <cell r="Q1524">
            <v>42005</v>
          </cell>
          <cell r="R1524">
            <v>5294</v>
          </cell>
          <cell r="S1524">
            <v>34.748772194937665</v>
          </cell>
          <cell r="T1524">
            <v>183960</v>
          </cell>
          <cell r="U1524" t="str">
            <v>2050 - Wells Fargo</v>
          </cell>
          <cell r="V1524">
            <v>35.79</v>
          </cell>
          <cell r="W1524">
            <v>48</v>
          </cell>
          <cell r="X1524">
            <v>0.74562499999999998</v>
          </cell>
          <cell r="Y1524" t="str">
            <v>Option</v>
          </cell>
          <cell r="Z1524" t="str">
            <v>Floors 20-27</v>
          </cell>
          <cell r="AA1524">
            <v>0</v>
          </cell>
        </row>
        <row r="1525">
          <cell r="C1525">
            <v>0</v>
          </cell>
          <cell r="Q1525">
            <v>42036</v>
          </cell>
          <cell r="S1525">
            <v>35.791462032489612</v>
          </cell>
        </row>
        <row r="1526">
          <cell r="C1526">
            <v>0</v>
          </cell>
        </row>
        <row r="1527">
          <cell r="C1527">
            <v>328</v>
          </cell>
          <cell r="G1527" t="str">
            <v>03-LMP-HARRISONOFFICE (1)</v>
          </cell>
          <cell r="H1527" t="str">
            <v>Wells Fargo Advisors LLC (LOI)</v>
          </cell>
          <cell r="I1527" t="str">
            <v>Contract</v>
          </cell>
          <cell r="J1527" t="str">
            <v>2050</v>
          </cell>
          <cell r="K1527">
            <v>42401</v>
          </cell>
          <cell r="L1527">
            <v>44316</v>
          </cell>
          <cell r="M1527">
            <v>5714</v>
          </cell>
          <cell r="O1527" t="str">
            <v> </v>
          </cell>
          <cell r="Q1527">
            <v>42401</v>
          </cell>
          <cell r="R1527">
            <v>5714</v>
          </cell>
          <cell r="S1527">
            <v>40.8008400420021</v>
          </cell>
          <cell r="U1527" t="str">
            <v>New BY 95% GU</v>
          </cell>
          <cell r="V1527">
            <v>47.3</v>
          </cell>
          <cell r="W1527">
            <v>53</v>
          </cell>
          <cell r="X1527">
            <v>0.89245283018867916</v>
          </cell>
          <cell r="Y1527" t="str">
            <v>Renew</v>
          </cell>
          <cell r="Z1527" t="str">
            <v>Floors 20-27</v>
          </cell>
          <cell r="AA1527">
            <v>0</v>
          </cell>
        </row>
        <row r="1528">
          <cell r="C1528">
            <v>0</v>
          </cell>
          <cell r="Q1528">
            <v>42767</v>
          </cell>
          <cell r="S1528">
            <v>42.023101155057752</v>
          </cell>
        </row>
        <row r="1529">
          <cell r="C1529">
            <v>0</v>
          </cell>
          <cell r="Q1529">
            <v>43132</v>
          </cell>
          <cell r="S1529">
            <v>43.285264263213158</v>
          </cell>
        </row>
        <row r="1530">
          <cell r="C1530">
            <v>0</v>
          </cell>
          <cell r="Q1530">
            <v>43497</v>
          </cell>
          <cell r="S1530">
            <v>44.583129156457822</v>
          </cell>
        </row>
        <row r="1531">
          <cell r="C1531">
            <v>0</v>
          </cell>
          <cell r="Q1531">
            <v>43862</v>
          </cell>
          <cell r="S1531">
            <v>45.920896044802241</v>
          </cell>
        </row>
        <row r="1532">
          <cell r="C1532">
            <v>0</v>
          </cell>
          <cell r="Q1532">
            <v>44228</v>
          </cell>
          <cell r="S1532">
            <v>47.298564928246414</v>
          </cell>
        </row>
        <row r="1533">
          <cell r="C1533">
            <v>0</v>
          </cell>
        </row>
        <row r="1534">
          <cell r="C1534">
            <v>329</v>
          </cell>
          <cell r="G1534" t="str">
            <v>03-LMP-HARRISONOFFICE (1)</v>
          </cell>
          <cell r="H1534" t="str">
            <v>Winer McKenna &amp; Davis LLP</v>
          </cell>
          <cell r="I1534" t="str">
            <v>Contract</v>
          </cell>
          <cell r="J1534" t="str">
            <v>0600</v>
          </cell>
          <cell r="K1534">
            <v>41306</v>
          </cell>
          <cell r="L1534">
            <v>44074</v>
          </cell>
          <cell r="M1534">
            <v>5674</v>
          </cell>
          <cell r="O1534" t="e">
            <v>#VALUE!</v>
          </cell>
          <cell r="Q1534">
            <v>42005</v>
          </cell>
          <cell r="R1534">
            <v>5674</v>
          </cell>
          <cell r="S1534">
            <v>35.280930560451182</v>
          </cell>
          <cell r="T1534">
            <v>200184</v>
          </cell>
          <cell r="U1534" t="str">
            <v>0600 - Winer BY13</v>
          </cell>
          <cell r="V1534">
            <v>42.12</v>
          </cell>
          <cell r="W1534">
            <v>51.96</v>
          </cell>
          <cell r="X1534">
            <v>0.81062355658198604</v>
          </cell>
          <cell r="Y1534" t="str">
            <v>Market</v>
          </cell>
          <cell r="Z1534" t="str">
            <v>Floors 5-11</v>
          </cell>
          <cell r="AA1534">
            <v>0</v>
          </cell>
        </row>
        <row r="1535">
          <cell r="C1535">
            <v>0</v>
          </cell>
          <cell r="Q1535">
            <v>42036</v>
          </cell>
          <cell r="S1535">
            <v>36.238984843144166</v>
          </cell>
        </row>
        <row r="1536">
          <cell r="C1536">
            <v>0</v>
          </cell>
          <cell r="Q1536">
            <v>42401</v>
          </cell>
          <cell r="S1536">
            <v>37.319703912583712</v>
          </cell>
        </row>
        <row r="1537">
          <cell r="C1537">
            <v>0</v>
          </cell>
          <cell r="Q1537">
            <v>42767</v>
          </cell>
          <cell r="S1537">
            <v>38.520972858653508</v>
          </cell>
        </row>
        <row r="1538">
          <cell r="C1538">
            <v>0</v>
          </cell>
          <cell r="Q1538">
            <v>43132</v>
          </cell>
          <cell r="S1538">
            <v>39.599577017976735</v>
          </cell>
        </row>
        <row r="1539">
          <cell r="C1539">
            <v>0</v>
          </cell>
          <cell r="Q1539">
            <v>43497</v>
          </cell>
          <cell r="S1539">
            <v>40.80084596404653</v>
          </cell>
        </row>
        <row r="1540">
          <cell r="C1540">
            <v>0</v>
          </cell>
          <cell r="Q1540">
            <v>43862</v>
          </cell>
          <cell r="S1540">
            <v>42.120549876630243</v>
          </cell>
        </row>
        <row r="1541">
          <cell r="C1541">
            <v>0</v>
          </cell>
        </row>
        <row r="1542">
          <cell r="C1542">
            <v>330</v>
          </cell>
          <cell r="G1542" t="str">
            <v>03-LMP-HARRISONRETAIL (1)</v>
          </cell>
          <cell r="H1542" t="str">
            <v>Vacant</v>
          </cell>
          <cell r="I1542" t="str">
            <v>Speculative</v>
          </cell>
          <cell r="J1542" t="str">
            <v>101</v>
          </cell>
          <cell r="K1542">
            <v>54424</v>
          </cell>
          <cell r="L1542">
            <v>56249</v>
          </cell>
          <cell r="M1542">
            <v>1001</v>
          </cell>
          <cell r="O1542" t="str">
            <v> </v>
          </cell>
          <cell r="U1542" t="str">
            <v>None</v>
          </cell>
          <cell r="W1542" t="str">
            <v>Expires after Report Term</v>
          </cell>
          <cell r="Y1542" t="str">
            <v>Market</v>
          </cell>
          <cell r="Z1542" t="str">
            <v>Retail</v>
          </cell>
          <cell r="AA1542">
            <v>0</v>
          </cell>
        </row>
        <row r="1543">
          <cell r="C1543">
            <v>0</v>
          </cell>
        </row>
        <row r="1544">
          <cell r="C1544">
            <v>0</v>
          </cell>
        </row>
        <row r="1545">
          <cell r="C1545">
            <v>331</v>
          </cell>
          <cell r="G1545" t="str">
            <v>03-LMP-HARRISONRETAIL (1)</v>
          </cell>
          <cell r="H1545" t="str">
            <v>Vacant</v>
          </cell>
          <cell r="I1545" t="str">
            <v>Speculative</v>
          </cell>
          <cell r="J1545" t="str">
            <v>GR307</v>
          </cell>
          <cell r="K1545">
            <v>54424</v>
          </cell>
          <cell r="L1545">
            <v>56249</v>
          </cell>
          <cell r="M1545">
            <v>917</v>
          </cell>
          <cell r="O1545" t="str">
            <v> </v>
          </cell>
          <cell r="U1545" t="str">
            <v>NNN + 15% Admin</v>
          </cell>
          <cell r="W1545" t="str">
            <v>Expires after Report Term</v>
          </cell>
          <cell r="Y1545" t="str">
            <v>Market</v>
          </cell>
          <cell r="Z1545" t="str">
            <v>Retail</v>
          </cell>
          <cell r="AA1545">
            <v>0</v>
          </cell>
        </row>
        <row r="1546">
          <cell r="C1546">
            <v>0</v>
          </cell>
        </row>
        <row r="1547">
          <cell r="C1547">
            <v>0</v>
          </cell>
        </row>
        <row r="1548">
          <cell r="C1548">
            <v>332</v>
          </cell>
          <cell r="G1548" t="str">
            <v>03-LMP-HARRISONRETAIL (1)</v>
          </cell>
          <cell r="H1548" t="str">
            <v>Janko Jewelers</v>
          </cell>
          <cell r="I1548" t="str">
            <v>Contract</v>
          </cell>
          <cell r="J1548" t="str">
            <v>GR309</v>
          </cell>
          <cell r="K1548">
            <v>41061</v>
          </cell>
          <cell r="L1548">
            <v>42155</v>
          </cell>
          <cell r="M1548">
            <v>951</v>
          </cell>
          <cell r="O1548" t="e">
            <v>#VALUE!</v>
          </cell>
          <cell r="Q1548">
            <v>42005</v>
          </cell>
          <cell r="R1548">
            <v>951</v>
          </cell>
          <cell r="S1548">
            <v>25.463722397476342</v>
          </cell>
          <cell r="T1548">
            <v>24216</v>
          </cell>
          <cell r="U1548" t="str">
            <v>GR309 - Janko NNN</v>
          </cell>
          <cell r="V1548">
            <v>25.46</v>
          </cell>
          <cell r="W1548">
            <v>28.5</v>
          </cell>
          <cell r="X1548">
            <v>0.89333333333333331</v>
          </cell>
          <cell r="Y1548" t="str">
            <v>Option</v>
          </cell>
          <cell r="Z1548" t="str">
            <v>Retail</v>
          </cell>
          <cell r="AA1548">
            <v>0</v>
          </cell>
        </row>
        <row r="1549">
          <cell r="C1549">
            <v>0</v>
          </cell>
        </row>
        <row r="1550">
          <cell r="C1550">
            <v>333</v>
          </cell>
          <cell r="G1550" t="str">
            <v>03-LMP-HARRISONRETAIL (1)</v>
          </cell>
          <cell r="H1550" t="str">
            <v>Janko Jewelers</v>
          </cell>
          <cell r="I1550" t="str">
            <v>Contract</v>
          </cell>
          <cell r="J1550" t="str">
            <v>GR309</v>
          </cell>
          <cell r="K1550">
            <v>42156</v>
          </cell>
          <cell r="L1550">
            <v>43251</v>
          </cell>
          <cell r="M1550">
            <v>951</v>
          </cell>
          <cell r="O1550" t="str">
            <v> </v>
          </cell>
          <cell r="Q1550">
            <v>42156</v>
          </cell>
          <cell r="R1550">
            <v>951</v>
          </cell>
          <cell r="S1550">
            <v>30.006309148264986</v>
          </cell>
          <cell r="U1550" t="str">
            <v>GR309 - Janko NNN</v>
          </cell>
          <cell r="V1550">
            <v>31.82</v>
          </cell>
          <cell r="W1550">
            <v>29.65</v>
          </cell>
          <cell r="X1550">
            <v>1.07318718381113</v>
          </cell>
          <cell r="Y1550" t="str">
            <v>Market</v>
          </cell>
          <cell r="Z1550" t="str">
            <v>Retail</v>
          </cell>
          <cell r="AA1550">
            <v>0</v>
          </cell>
        </row>
        <row r="1551">
          <cell r="C1551">
            <v>0</v>
          </cell>
          <cell r="Q1551">
            <v>42522</v>
          </cell>
          <cell r="S1551">
            <v>30.902208201892744</v>
          </cell>
        </row>
        <row r="1552">
          <cell r="C1552">
            <v>0</v>
          </cell>
          <cell r="Q1552">
            <v>42887</v>
          </cell>
          <cell r="S1552">
            <v>31.823343848580443</v>
          </cell>
        </row>
        <row r="1553">
          <cell r="C1553">
            <v>0</v>
          </cell>
        </row>
        <row r="1554">
          <cell r="C1554">
            <v>334</v>
          </cell>
          <cell r="G1554" t="str">
            <v>03-LMP-HARRISONRETAIL (1)</v>
          </cell>
          <cell r="H1554" t="str">
            <v>Vacant</v>
          </cell>
          <cell r="I1554" t="str">
            <v>Speculative</v>
          </cell>
          <cell r="J1554" t="str">
            <v>GR311</v>
          </cell>
          <cell r="K1554">
            <v>54424</v>
          </cell>
          <cell r="L1554">
            <v>56249</v>
          </cell>
          <cell r="M1554">
            <v>2375</v>
          </cell>
          <cell r="O1554" t="str">
            <v> </v>
          </cell>
          <cell r="U1554" t="str">
            <v>NNN + 15% Admin</v>
          </cell>
          <cell r="W1554" t="str">
            <v>Expires after Report Term</v>
          </cell>
          <cell r="Y1554" t="str">
            <v>Market</v>
          </cell>
          <cell r="Z1554" t="str">
            <v>Retail</v>
          </cell>
          <cell r="AA1554">
            <v>0</v>
          </cell>
        </row>
        <row r="1555">
          <cell r="C1555">
            <v>0</v>
          </cell>
        </row>
        <row r="1556">
          <cell r="C1556">
            <v>0</v>
          </cell>
        </row>
        <row r="1557">
          <cell r="C1557">
            <v>335</v>
          </cell>
          <cell r="G1557" t="str">
            <v>03-LMP-HARRISONRETAIL (1)</v>
          </cell>
          <cell r="H1557" t="str">
            <v>Starbucks Corporation</v>
          </cell>
          <cell r="I1557" t="str">
            <v>Contract</v>
          </cell>
          <cell r="J1557" t="str">
            <v>GR315</v>
          </cell>
          <cell r="K1557">
            <v>41730</v>
          </cell>
          <cell r="L1557">
            <v>43555</v>
          </cell>
          <cell r="M1557">
            <v>574</v>
          </cell>
          <cell r="O1557" t="e">
            <v>#VALUE!</v>
          </cell>
          <cell r="Q1557">
            <v>42005</v>
          </cell>
          <cell r="R1557">
            <v>574</v>
          </cell>
          <cell r="S1557">
            <v>39.470383275261327</v>
          </cell>
          <cell r="T1557">
            <v>22656</v>
          </cell>
          <cell r="U1557" t="str">
            <v>GR315 - Sbux NNN Renew</v>
          </cell>
          <cell r="V1557">
            <v>41.39</v>
          </cell>
          <cell r="W1557">
            <v>30.24</v>
          </cell>
          <cell r="X1557">
            <v>1.3687169312169314</v>
          </cell>
          <cell r="Y1557" t="str">
            <v>Market</v>
          </cell>
          <cell r="Z1557" t="str">
            <v>Retail</v>
          </cell>
          <cell r="AA1557">
            <v>0</v>
          </cell>
        </row>
        <row r="1558">
          <cell r="C1558">
            <v>0</v>
          </cell>
          <cell r="Q1558">
            <v>42461</v>
          </cell>
          <cell r="S1558">
            <v>41.393728222996515</v>
          </cell>
        </row>
        <row r="1559">
          <cell r="C1559">
            <v>0</v>
          </cell>
        </row>
        <row r="1560">
          <cell r="C1560">
            <v>336</v>
          </cell>
          <cell r="G1560" t="str">
            <v>03-LMP-HARRISONRETAIL (1)</v>
          </cell>
          <cell r="H1560" t="str">
            <v>Vacant</v>
          </cell>
          <cell r="I1560" t="str">
            <v>Speculative</v>
          </cell>
          <cell r="J1560" t="str">
            <v>GR319</v>
          </cell>
          <cell r="K1560">
            <v>54424</v>
          </cell>
          <cell r="L1560">
            <v>56249</v>
          </cell>
          <cell r="M1560">
            <v>987</v>
          </cell>
          <cell r="O1560" t="str">
            <v> </v>
          </cell>
          <cell r="U1560" t="str">
            <v>NNN + 15% Admin</v>
          </cell>
          <cell r="W1560" t="str">
            <v>Expires after Report Term</v>
          </cell>
          <cell r="Y1560" t="str">
            <v>Market</v>
          </cell>
          <cell r="Z1560" t="str">
            <v>Retail</v>
          </cell>
          <cell r="AA1560">
            <v>0</v>
          </cell>
        </row>
        <row r="1561">
          <cell r="C1561">
            <v>0</v>
          </cell>
        </row>
        <row r="1562">
          <cell r="C1562">
            <v>0</v>
          </cell>
        </row>
        <row r="1563">
          <cell r="C1563">
            <v>337</v>
          </cell>
          <cell r="G1563" t="str">
            <v>03-LMP-HARRISONRETAIL (1)</v>
          </cell>
          <cell r="H1563" t="str">
            <v>First Foundation</v>
          </cell>
          <cell r="I1563" t="str">
            <v>Contract</v>
          </cell>
          <cell r="J1563" t="str">
            <v>GR323</v>
          </cell>
          <cell r="K1563">
            <v>42369</v>
          </cell>
          <cell r="L1563">
            <v>45046</v>
          </cell>
          <cell r="M1563">
            <v>2562</v>
          </cell>
          <cell r="O1563" t="str">
            <v> </v>
          </cell>
          <cell r="Q1563">
            <v>42339</v>
          </cell>
          <cell r="R1563">
            <v>2562</v>
          </cell>
          <cell r="S1563">
            <v>1.3957845433255269</v>
          </cell>
          <cell r="U1563" t="str">
            <v>First Foundation</v>
          </cell>
          <cell r="V1563">
            <v>53.16</v>
          </cell>
          <cell r="W1563">
            <v>32.74</v>
          </cell>
          <cell r="X1563">
            <v>1.6237018937080023</v>
          </cell>
          <cell r="Y1563" t="str">
            <v>Market</v>
          </cell>
          <cell r="Z1563" t="str">
            <v>Retail</v>
          </cell>
          <cell r="AA1563">
            <v>0</v>
          </cell>
        </row>
        <row r="1564">
          <cell r="C1564">
            <v>0</v>
          </cell>
          <cell r="Q1564">
            <v>42705</v>
          </cell>
          <cell r="S1564">
            <v>44.524590163934427</v>
          </cell>
        </row>
        <row r="1565">
          <cell r="C1565">
            <v>0</v>
          </cell>
          <cell r="Q1565">
            <v>43070</v>
          </cell>
          <cell r="S1565">
            <v>45.840749414519905</v>
          </cell>
        </row>
        <row r="1566">
          <cell r="C1566">
            <v>0</v>
          </cell>
          <cell r="Q1566">
            <v>43435</v>
          </cell>
          <cell r="S1566">
            <v>47.156908665105384</v>
          </cell>
        </row>
        <row r="1567">
          <cell r="C1567">
            <v>0</v>
          </cell>
          <cell r="Q1567">
            <v>43800</v>
          </cell>
          <cell r="S1567">
            <v>48.594847775175644</v>
          </cell>
        </row>
        <row r="1568">
          <cell r="C1568">
            <v>0</v>
          </cell>
          <cell r="Q1568">
            <v>44166</v>
          </cell>
          <cell r="S1568">
            <v>50.042154566744728</v>
          </cell>
        </row>
        <row r="1569">
          <cell r="C1569">
            <v>0</v>
          </cell>
          <cell r="Q1569">
            <v>44531</v>
          </cell>
          <cell r="S1569">
            <v>51.601873536299763</v>
          </cell>
        </row>
        <row r="1570">
          <cell r="C1570">
            <v>0</v>
          </cell>
          <cell r="Q1570">
            <v>44896</v>
          </cell>
          <cell r="S1570">
            <v>53.156908665105384</v>
          </cell>
        </row>
        <row r="1571">
          <cell r="C1571">
            <v>0</v>
          </cell>
        </row>
        <row r="1572">
          <cell r="C1572">
            <v>338</v>
          </cell>
          <cell r="G1572" t="str">
            <v>03-LMP-HARRISONRETAIL (1)</v>
          </cell>
          <cell r="H1572" t="str">
            <v>Speedsters Cafe</v>
          </cell>
          <cell r="I1572" t="str">
            <v>Contract</v>
          </cell>
          <cell r="J1572" t="str">
            <v>GR333</v>
          </cell>
          <cell r="K1572">
            <v>41153</v>
          </cell>
          <cell r="L1572">
            <v>42155</v>
          </cell>
          <cell r="M1572">
            <v>2621</v>
          </cell>
          <cell r="O1572" t="e">
            <v>#VALUE!</v>
          </cell>
          <cell r="Q1572">
            <v>42005</v>
          </cell>
          <cell r="R1572">
            <v>2621</v>
          </cell>
          <cell r="S1572">
            <v>25.460511255246089</v>
          </cell>
          <cell r="T1572">
            <v>66732</v>
          </cell>
          <cell r="U1572" t="str">
            <v>GR333 - Speedsters NNN</v>
          </cell>
          <cell r="V1572">
            <v>25.47</v>
          </cell>
          <cell r="W1572">
            <v>28.5</v>
          </cell>
          <cell r="X1572">
            <v>0.89368421052631575</v>
          </cell>
          <cell r="Y1572" t="str">
            <v>Vacate</v>
          </cell>
          <cell r="Z1572" t="str">
            <v>Retail</v>
          </cell>
          <cell r="AA1572">
            <v>0</v>
          </cell>
        </row>
        <row r="1573">
          <cell r="C1573">
            <v>0</v>
          </cell>
        </row>
        <row r="1574">
          <cell r="C1574">
            <v>339</v>
          </cell>
          <cell r="G1574" t="str">
            <v>03-LMP-WEBSTEROFFICE (1)</v>
          </cell>
          <cell r="H1574" t="str">
            <v>AboveNet Communications Inc.</v>
          </cell>
          <cell r="I1574" t="str">
            <v>Contract</v>
          </cell>
          <cell r="J1574" t="str">
            <v>0175</v>
          </cell>
          <cell r="K1574">
            <v>40127</v>
          </cell>
          <cell r="L1574">
            <v>43799</v>
          </cell>
          <cell r="M1574">
            <v>1930</v>
          </cell>
          <cell r="O1574" t="e">
            <v>#VALUE!</v>
          </cell>
          <cell r="Q1574">
            <v>42005</v>
          </cell>
          <cell r="R1574">
            <v>1930</v>
          </cell>
          <cell r="S1574">
            <v>27.823834196891191</v>
          </cell>
          <cell r="T1574">
            <v>53700</v>
          </cell>
          <cell r="U1574" t="str">
            <v>Abovenet</v>
          </cell>
          <cell r="V1574">
            <v>31.32</v>
          </cell>
          <cell r="W1574">
            <v>35.020000000000003</v>
          </cell>
          <cell r="X1574">
            <v>0.89434608794974291</v>
          </cell>
          <cell r="Y1574" t="str">
            <v>Market</v>
          </cell>
          <cell r="Z1574" t="str">
            <v>Office</v>
          </cell>
          <cell r="AA1574">
            <v>0</v>
          </cell>
        </row>
        <row r="1575">
          <cell r="C1575">
            <v>0</v>
          </cell>
          <cell r="Q1575">
            <v>42339</v>
          </cell>
          <cell r="S1575">
            <v>28.656994818652851</v>
          </cell>
        </row>
        <row r="1576">
          <cell r="C1576">
            <v>0</v>
          </cell>
          <cell r="Q1576">
            <v>42705</v>
          </cell>
          <cell r="S1576">
            <v>29.521243523316063</v>
          </cell>
        </row>
        <row r="1577">
          <cell r="C1577">
            <v>0</v>
          </cell>
          <cell r="Q1577">
            <v>43070</v>
          </cell>
          <cell r="S1577">
            <v>30.404145077720209</v>
          </cell>
        </row>
        <row r="1578">
          <cell r="C1578">
            <v>0</v>
          </cell>
          <cell r="Q1578">
            <v>43435</v>
          </cell>
          <cell r="S1578">
            <v>31.305699481865286</v>
          </cell>
        </row>
        <row r="1579">
          <cell r="C1579">
            <v>0</v>
          </cell>
        </row>
        <row r="1580">
          <cell r="C1580">
            <v>340</v>
          </cell>
          <cell r="G1580" t="str">
            <v>03-LMP-WEBSTEROFFICE (1)</v>
          </cell>
          <cell r="H1580" t="str">
            <v>Haley &amp; Aldrich Inc.</v>
          </cell>
          <cell r="I1580" t="str">
            <v>Contract</v>
          </cell>
          <cell r="J1580" t="str">
            <v>0300</v>
          </cell>
          <cell r="K1580">
            <v>42339</v>
          </cell>
          <cell r="L1580">
            <v>44165</v>
          </cell>
          <cell r="M1580">
            <v>11070</v>
          </cell>
          <cell r="O1580" t="str">
            <v> </v>
          </cell>
          <cell r="Q1580">
            <v>42339</v>
          </cell>
          <cell r="R1580">
            <v>11070</v>
          </cell>
          <cell r="S1580">
            <v>24.71978319783198</v>
          </cell>
          <cell r="U1580" t="str">
            <v>BY 2016</v>
          </cell>
          <cell r="V1580">
            <v>38.520000000000003</v>
          </cell>
          <cell r="W1580">
            <v>35.72</v>
          </cell>
          <cell r="X1580">
            <v>1.078387458006719</v>
          </cell>
          <cell r="Y1580" t="str">
            <v>Market</v>
          </cell>
          <cell r="Z1580" t="str">
            <v>Office</v>
          </cell>
          <cell r="AA1580">
            <v>0</v>
          </cell>
        </row>
        <row r="1581">
          <cell r="C1581">
            <v>0</v>
          </cell>
          <cell r="Q1581">
            <v>42705</v>
          </cell>
          <cell r="S1581">
            <v>31.919783197831979</v>
          </cell>
        </row>
        <row r="1582">
          <cell r="C1582">
            <v>0</v>
          </cell>
          <cell r="Q1582">
            <v>43070</v>
          </cell>
          <cell r="S1582">
            <v>36.240650406504066</v>
          </cell>
        </row>
        <row r="1583">
          <cell r="C1583">
            <v>0</v>
          </cell>
          <cell r="Q1583">
            <v>43435</v>
          </cell>
          <cell r="S1583">
            <v>37.320325203252033</v>
          </cell>
        </row>
        <row r="1584">
          <cell r="C1584">
            <v>0</v>
          </cell>
          <cell r="Q1584">
            <v>43800</v>
          </cell>
          <cell r="S1584">
            <v>38.519241192411926</v>
          </cell>
        </row>
        <row r="1585">
          <cell r="C1585">
            <v>0</v>
          </cell>
        </row>
        <row r="1586">
          <cell r="C1586">
            <v>341</v>
          </cell>
          <cell r="G1586" t="str">
            <v>03-LMP-WEBSTEROFFICE (1)</v>
          </cell>
          <cell r="H1586" t="str">
            <v>Haley &amp; Aldrich Inc.</v>
          </cell>
          <cell r="I1586" t="str">
            <v>Contract</v>
          </cell>
          <cell r="J1586" t="str">
            <v>0450</v>
          </cell>
          <cell r="K1586">
            <v>41158</v>
          </cell>
          <cell r="L1586">
            <v>42338</v>
          </cell>
          <cell r="M1586">
            <v>4012</v>
          </cell>
          <cell r="O1586" t="e">
            <v>#VALUE!</v>
          </cell>
          <cell r="Q1586">
            <v>42005</v>
          </cell>
          <cell r="R1586">
            <v>4012</v>
          </cell>
          <cell r="S1586">
            <v>27.358923230309074</v>
          </cell>
          <cell r="T1586">
            <v>109764</v>
          </cell>
          <cell r="U1586" t="str">
            <v>Haley</v>
          </cell>
          <cell r="V1586">
            <v>27.36</v>
          </cell>
          <cell r="W1586">
            <v>33</v>
          </cell>
          <cell r="X1586">
            <v>0.8290909090909091</v>
          </cell>
          <cell r="Y1586" t="str">
            <v>Vacate</v>
          </cell>
          <cell r="Z1586" t="str">
            <v>Office</v>
          </cell>
          <cell r="AA1586">
            <v>0</v>
          </cell>
        </row>
        <row r="1587">
          <cell r="C1587">
            <v>0</v>
          </cell>
        </row>
        <row r="1588">
          <cell r="C1588">
            <v>342</v>
          </cell>
          <cell r="G1588" t="str">
            <v>03-LMP-WEBSTEROFFICE (1)</v>
          </cell>
          <cell r="H1588" t="str">
            <v>Haley &amp; Aldrich Inc.</v>
          </cell>
          <cell r="I1588" t="str">
            <v>Contract</v>
          </cell>
          <cell r="J1588" t="str">
            <v>STS-7</v>
          </cell>
          <cell r="K1588">
            <v>41640</v>
          </cell>
          <cell r="L1588">
            <v>42369</v>
          </cell>
          <cell r="M1588">
            <v>250</v>
          </cell>
          <cell r="O1588" t="e">
            <v>#VALUE!</v>
          </cell>
          <cell r="Q1588">
            <v>42005</v>
          </cell>
          <cell r="R1588">
            <v>250</v>
          </cell>
          <cell r="S1588">
            <v>18.527999999999999</v>
          </cell>
          <cell r="T1588">
            <v>4632</v>
          </cell>
          <cell r="U1588" t="str">
            <v>None</v>
          </cell>
          <cell r="V1588">
            <v>18.579999999999998</v>
          </cell>
          <cell r="W1588">
            <v>13</v>
          </cell>
          <cell r="X1588">
            <v>1.4292307692307691</v>
          </cell>
          <cell r="Y1588" t="str">
            <v>Market</v>
          </cell>
          <cell r="Z1588" t="str">
            <v>Storage</v>
          </cell>
          <cell r="AA1588">
            <v>0</v>
          </cell>
        </row>
        <row r="1589">
          <cell r="C1589">
            <v>0</v>
          </cell>
        </row>
        <row r="1590">
          <cell r="C1590">
            <v>343</v>
          </cell>
          <cell r="G1590" t="str">
            <v>03-LMP-WEBSTEROFFICE (1)</v>
          </cell>
          <cell r="H1590" t="str">
            <v>Joseph S. Nierenberg a Profess</v>
          </cell>
          <cell r="I1590" t="str">
            <v>Contract</v>
          </cell>
          <cell r="J1590" t="str">
            <v>STS-3</v>
          </cell>
          <cell r="K1590">
            <v>41640</v>
          </cell>
          <cell r="L1590">
            <v>42704</v>
          </cell>
          <cell r="M1590">
            <v>125</v>
          </cell>
          <cell r="O1590" t="e">
            <v>#VALUE!</v>
          </cell>
          <cell r="Q1590">
            <v>42005</v>
          </cell>
          <cell r="R1590">
            <v>125</v>
          </cell>
          <cell r="S1590">
            <v>12.48</v>
          </cell>
          <cell r="T1590">
            <v>1560</v>
          </cell>
          <cell r="U1590" t="str">
            <v>None</v>
          </cell>
          <cell r="V1590">
            <v>12.48</v>
          </cell>
          <cell r="W1590">
            <v>13</v>
          </cell>
          <cell r="X1590">
            <v>0.96000000000000008</v>
          </cell>
          <cell r="Y1590" t="str">
            <v>Market</v>
          </cell>
          <cell r="Z1590" t="str">
            <v>Storage</v>
          </cell>
          <cell r="AA1590">
            <v>0</v>
          </cell>
        </row>
        <row r="1591">
          <cell r="C1591">
            <v>0</v>
          </cell>
        </row>
        <row r="1592">
          <cell r="C1592">
            <v>344</v>
          </cell>
          <cell r="G1592" t="str">
            <v>03-LMP-WEBSTEROFFICE (1)</v>
          </cell>
          <cell r="H1592" t="str">
            <v>Management Office</v>
          </cell>
          <cell r="I1592" t="str">
            <v>Contract</v>
          </cell>
          <cell r="J1592" t="str">
            <v>STS-6</v>
          </cell>
          <cell r="K1592">
            <v>41640</v>
          </cell>
          <cell r="L1592">
            <v>47483</v>
          </cell>
          <cell r="M1592">
            <v>251</v>
          </cell>
          <cell r="O1592" t="e">
            <v>#VALUE!</v>
          </cell>
          <cell r="Q1592">
            <v>42005</v>
          </cell>
          <cell r="R1592">
            <v>251</v>
          </cell>
          <cell r="S1592">
            <v>0</v>
          </cell>
          <cell r="T1592">
            <v>0</v>
          </cell>
          <cell r="U1592" t="str">
            <v>None</v>
          </cell>
          <cell r="W1592" t="str">
            <v>Expires after Report Term</v>
          </cell>
          <cell r="Y1592" t="str">
            <v>Market</v>
          </cell>
          <cell r="Z1592" t="str">
            <v>Storage</v>
          </cell>
          <cell r="AA1592">
            <v>0</v>
          </cell>
        </row>
        <row r="1593">
          <cell r="C1593">
            <v>0</v>
          </cell>
          <cell r="S1593" t="str">
            <v>Rent continues after Report Term</v>
          </cell>
        </row>
        <row r="1594">
          <cell r="C1594">
            <v>0</v>
          </cell>
        </row>
        <row r="1595">
          <cell r="C1595">
            <v>345</v>
          </cell>
          <cell r="G1595" t="str">
            <v>03-LMP-WEBSTEROFFICE (1)</v>
          </cell>
          <cell r="H1595" t="str">
            <v>Mowat Mackie &amp; Anderson LLP</v>
          </cell>
          <cell r="I1595" t="str">
            <v>Contract</v>
          </cell>
          <cell r="J1595" t="str">
            <v>STS-4</v>
          </cell>
          <cell r="K1595">
            <v>41640</v>
          </cell>
          <cell r="L1595">
            <v>43769</v>
          </cell>
          <cell r="M1595">
            <v>127</v>
          </cell>
          <cell r="O1595" t="e">
            <v>#VALUE!</v>
          </cell>
          <cell r="Q1595">
            <v>42005</v>
          </cell>
          <cell r="R1595">
            <v>127</v>
          </cell>
          <cell r="S1595">
            <v>18.897637795275589</v>
          </cell>
          <cell r="T1595">
            <v>2400</v>
          </cell>
          <cell r="U1595" t="str">
            <v>None</v>
          </cell>
          <cell r="V1595">
            <v>18.899999999999999</v>
          </cell>
          <cell r="W1595">
            <v>13.8</v>
          </cell>
          <cell r="X1595">
            <v>1.3695652173913042</v>
          </cell>
          <cell r="Y1595" t="str">
            <v>Market</v>
          </cell>
          <cell r="Z1595" t="str">
            <v>Storage</v>
          </cell>
          <cell r="AA1595">
            <v>0</v>
          </cell>
        </row>
        <row r="1596">
          <cell r="C1596">
            <v>0</v>
          </cell>
        </row>
        <row r="1597">
          <cell r="C1597">
            <v>346</v>
          </cell>
          <cell r="G1597" t="str">
            <v>03-LMP-WEBSTEROFFICE (1)</v>
          </cell>
          <cell r="H1597" t="str">
            <v>Ninyo &amp; Moore Geotechnical Con</v>
          </cell>
          <cell r="I1597" t="str">
            <v>Contract</v>
          </cell>
          <cell r="J1597" t="str">
            <v>0400</v>
          </cell>
          <cell r="K1597">
            <v>41699</v>
          </cell>
          <cell r="L1597">
            <v>43220</v>
          </cell>
          <cell r="M1597">
            <v>7244</v>
          </cell>
          <cell r="O1597" t="e">
            <v>#VALUE!</v>
          </cell>
          <cell r="Q1597">
            <v>42005</v>
          </cell>
          <cell r="R1597">
            <v>7244</v>
          </cell>
          <cell r="S1597">
            <v>27</v>
          </cell>
          <cell r="T1597">
            <v>195588</v>
          </cell>
          <cell r="U1597" t="str">
            <v>Ninyo - 400 2014</v>
          </cell>
          <cell r="V1597">
            <v>30.36</v>
          </cell>
          <cell r="W1597">
            <v>34.33</v>
          </cell>
          <cell r="X1597">
            <v>0.88435770463151764</v>
          </cell>
          <cell r="Y1597" t="str">
            <v>Market</v>
          </cell>
          <cell r="Z1597" t="str">
            <v>Office</v>
          </cell>
          <cell r="AA1597">
            <v>0</v>
          </cell>
        </row>
        <row r="1598">
          <cell r="C1598">
            <v>0</v>
          </cell>
          <cell r="Q1598">
            <v>42064</v>
          </cell>
          <cell r="S1598">
            <v>27.839867476532302</v>
          </cell>
        </row>
        <row r="1599">
          <cell r="C1599">
            <v>0</v>
          </cell>
          <cell r="Q1599">
            <v>42430</v>
          </cell>
          <cell r="S1599">
            <v>28.679734953064607</v>
          </cell>
        </row>
        <row r="1600">
          <cell r="C1600">
            <v>0</v>
          </cell>
          <cell r="Q1600">
            <v>42795</v>
          </cell>
          <cell r="S1600">
            <v>29.519602429596908</v>
          </cell>
        </row>
        <row r="1601">
          <cell r="C1601">
            <v>0</v>
          </cell>
          <cell r="Q1601">
            <v>43160</v>
          </cell>
          <cell r="S1601">
            <v>30.35946990612921</v>
          </cell>
        </row>
        <row r="1602">
          <cell r="C1602">
            <v>0</v>
          </cell>
        </row>
        <row r="1603">
          <cell r="C1603">
            <v>347</v>
          </cell>
          <cell r="G1603" t="str">
            <v>03-LMP-WEBSTEROFFICE (1)</v>
          </cell>
          <cell r="H1603" t="str">
            <v>Ninyo &amp; Moore Geotechnical Con</v>
          </cell>
          <cell r="I1603" t="str">
            <v>Contract</v>
          </cell>
          <cell r="J1603" t="str">
            <v>STS-1</v>
          </cell>
          <cell r="K1603">
            <v>41913</v>
          </cell>
          <cell r="L1603">
            <v>43220</v>
          </cell>
          <cell r="M1603">
            <v>221</v>
          </cell>
          <cell r="O1603" t="e">
            <v>#VALUE!</v>
          </cell>
          <cell r="Q1603">
            <v>42005</v>
          </cell>
          <cell r="R1603">
            <v>221</v>
          </cell>
          <cell r="S1603">
            <v>18.027149321266968</v>
          </cell>
          <cell r="T1603">
            <v>3984</v>
          </cell>
          <cell r="U1603" t="str">
            <v>None</v>
          </cell>
          <cell r="V1603">
            <v>17.97</v>
          </cell>
          <cell r="W1603">
            <v>13.53</v>
          </cell>
          <cell r="X1603">
            <v>1.3281596452328159</v>
          </cell>
          <cell r="Y1603" t="str">
            <v>Market</v>
          </cell>
          <cell r="Z1603" t="str">
            <v>Storage</v>
          </cell>
          <cell r="AA1603">
            <v>0</v>
          </cell>
        </row>
        <row r="1604">
          <cell r="C1604">
            <v>0</v>
          </cell>
        </row>
        <row r="1605">
          <cell r="C1605">
            <v>348</v>
          </cell>
          <cell r="G1605" t="str">
            <v>03-LMP-WEBSTEROFFICE (1)</v>
          </cell>
          <cell r="H1605" t="str">
            <v>Ninyo &amp; Moore Geotechnical Con</v>
          </cell>
          <cell r="I1605" t="str">
            <v>Contract</v>
          </cell>
          <cell r="J1605" t="str">
            <v>STS-5</v>
          </cell>
          <cell r="K1605">
            <v>41640</v>
          </cell>
          <cell r="L1605">
            <v>43220</v>
          </cell>
          <cell r="M1605">
            <v>200</v>
          </cell>
          <cell r="O1605" t="e">
            <v>#VALUE!</v>
          </cell>
          <cell r="Q1605">
            <v>42005</v>
          </cell>
          <cell r="R1605">
            <v>200</v>
          </cell>
          <cell r="S1605">
            <v>18</v>
          </cell>
          <cell r="T1605">
            <v>3600</v>
          </cell>
          <cell r="U1605" t="str">
            <v>None</v>
          </cell>
          <cell r="V1605">
            <v>18</v>
          </cell>
          <cell r="W1605">
            <v>13.53</v>
          </cell>
          <cell r="X1605">
            <v>1.3303769401330379</v>
          </cell>
          <cell r="Y1605" t="str">
            <v>Market</v>
          </cell>
          <cell r="Z1605" t="str">
            <v>Storage</v>
          </cell>
          <cell r="AA1605">
            <v>0</v>
          </cell>
        </row>
        <row r="1606">
          <cell r="C1606">
            <v>0</v>
          </cell>
        </row>
        <row r="1607">
          <cell r="C1607">
            <v>349</v>
          </cell>
          <cell r="G1607" t="str">
            <v>03-LMP-WEBSTEROFFICE (1)</v>
          </cell>
          <cell r="H1607" t="str">
            <v>Pape Chiropractic</v>
          </cell>
          <cell r="I1607" t="str">
            <v>Contract</v>
          </cell>
          <cell r="J1607" t="str">
            <v>0250</v>
          </cell>
          <cell r="K1607">
            <v>41944</v>
          </cell>
          <cell r="L1607">
            <v>43951</v>
          </cell>
          <cell r="M1607">
            <v>2013</v>
          </cell>
          <cell r="O1607" t="e">
            <v>#VALUE!</v>
          </cell>
          <cell r="Q1607">
            <v>42005</v>
          </cell>
          <cell r="R1607">
            <v>2013</v>
          </cell>
          <cell r="S1607">
            <v>28.2026825633383</v>
          </cell>
          <cell r="T1607">
            <v>56772</v>
          </cell>
          <cell r="U1607" t="str">
            <v>Pape Chiropractic</v>
          </cell>
          <cell r="V1607">
            <v>32.69</v>
          </cell>
          <cell r="W1607">
            <v>35.72</v>
          </cell>
          <cell r="X1607">
            <v>0.91517357222844342</v>
          </cell>
          <cell r="Y1607" t="str">
            <v>Market</v>
          </cell>
          <cell r="Z1607" t="str">
            <v>Office</v>
          </cell>
          <cell r="AA1607">
            <v>0</v>
          </cell>
        </row>
        <row r="1608">
          <cell r="C1608">
            <v>0</v>
          </cell>
          <cell r="Q1608">
            <v>42339</v>
          </cell>
          <cell r="S1608">
            <v>29.043219076005961</v>
          </cell>
        </row>
        <row r="1609">
          <cell r="C1609">
            <v>0</v>
          </cell>
          <cell r="Q1609">
            <v>42705</v>
          </cell>
          <cell r="S1609">
            <v>29.91952309985097</v>
          </cell>
        </row>
        <row r="1610">
          <cell r="C1610">
            <v>0</v>
          </cell>
          <cell r="Q1610">
            <v>43070</v>
          </cell>
          <cell r="S1610">
            <v>30.80774962742176</v>
          </cell>
        </row>
        <row r="1611">
          <cell r="C1611">
            <v>0</v>
          </cell>
          <cell r="Q1611">
            <v>43435</v>
          </cell>
          <cell r="S1611">
            <v>31.737704918032787</v>
          </cell>
        </row>
        <row r="1612">
          <cell r="C1612">
            <v>0</v>
          </cell>
          <cell r="Q1612">
            <v>43800</v>
          </cell>
          <cell r="S1612">
            <v>32.691505216095379</v>
          </cell>
        </row>
        <row r="1613">
          <cell r="C1613">
            <v>0</v>
          </cell>
        </row>
        <row r="1614">
          <cell r="C1614">
            <v>350</v>
          </cell>
          <cell r="G1614" t="str">
            <v>03-LMP-WEBSTEROFFICE (1)</v>
          </cell>
          <cell r="H1614" t="str">
            <v>Scientific Learning Corporatio</v>
          </cell>
          <cell r="I1614" t="str">
            <v>Contract</v>
          </cell>
          <cell r="J1614" t="str">
            <v>0200</v>
          </cell>
          <cell r="K1614">
            <v>42339</v>
          </cell>
          <cell r="L1614">
            <v>44255</v>
          </cell>
          <cell r="M1614">
            <v>7226</v>
          </cell>
          <cell r="O1614" t="str">
            <v> </v>
          </cell>
          <cell r="Q1614">
            <v>42339</v>
          </cell>
          <cell r="R1614">
            <v>7226</v>
          </cell>
          <cell r="S1614">
            <v>33.000830334901742</v>
          </cell>
          <cell r="U1614" t="str">
            <v>2016 BY</v>
          </cell>
          <cell r="V1614">
            <v>38.26</v>
          </cell>
          <cell r="W1614">
            <v>36.43</v>
          </cell>
          <cell r="X1614">
            <v>1.0502333241833652</v>
          </cell>
          <cell r="Y1614" t="str">
            <v>Market</v>
          </cell>
          <cell r="Z1614" t="str">
            <v>Office</v>
          </cell>
          <cell r="AA1614">
            <v>0</v>
          </cell>
        </row>
        <row r="1615">
          <cell r="C1615">
            <v>0</v>
          </cell>
          <cell r="Q1615">
            <v>42705</v>
          </cell>
          <cell r="S1615">
            <v>33.988928867976753</v>
          </cell>
        </row>
        <row r="1616">
          <cell r="C1616">
            <v>0</v>
          </cell>
          <cell r="Q1616">
            <v>43070</v>
          </cell>
          <cell r="S1616">
            <v>35.008580127318019</v>
          </cell>
        </row>
        <row r="1617">
          <cell r="C1617">
            <v>0</v>
          </cell>
          <cell r="Q1617">
            <v>43435</v>
          </cell>
          <cell r="S1617">
            <v>36.058123443122057</v>
          </cell>
        </row>
        <row r="1618">
          <cell r="C1618">
            <v>0</v>
          </cell>
          <cell r="Q1618">
            <v>43800</v>
          </cell>
          <cell r="S1618">
            <v>37.142540824799333</v>
          </cell>
        </row>
        <row r="1619">
          <cell r="C1619">
            <v>0</v>
          </cell>
          <cell r="Q1619">
            <v>44166</v>
          </cell>
          <cell r="S1619">
            <v>38.255189593135896</v>
          </cell>
        </row>
        <row r="1620">
          <cell r="C1620">
            <v>0</v>
          </cell>
        </row>
        <row r="1621">
          <cell r="C1621">
            <v>351</v>
          </cell>
          <cell r="G1621" t="str">
            <v>03-LMP-WEBSTEROFFICE (1)</v>
          </cell>
          <cell r="H1621" t="str">
            <v>Tetra Tech Inc.</v>
          </cell>
          <cell r="I1621" t="str">
            <v>Contract</v>
          </cell>
          <cell r="J1621" t="str">
            <v>STS-2</v>
          </cell>
          <cell r="K1621">
            <v>41640</v>
          </cell>
          <cell r="L1621">
            <v>47483</v>
          </cell>
          <cell r="M1621">
            <v>660</v>
          </cell>
          <cell r="O1621" t="e">
            <v>#VALUE!</v>
          </cell>
          <cell r="Q1621">
            <v>42005</v>
          </cell>
          <cell r="R1621">
            <v>660</v>
          </cell>
          <cell r="S1621">
            <v>18</v>
          </cell>
          <cell r="T1621">
            <v>11880</v>
          </cell>
          <cell r="U1621" t="str">
            <v>None</v>
          </cell>
          <cell r="W1621" t="str">
            <v>Expires after Report Term</v>
          </cell>
          <cell r="Y1621" t="str">
            <v>Market</v>
          </cell>
          <cell r="Z1621" t="str">
            <v>Storage</v>
          </cell>
          <cell r="AA1621">
            <v>0</v>
          </cell>
        </row>
        <row r="1622">
          <cell r="C1622">
            <v>0</v>
          </cell>
          <cell r="S1622" t="str">
            <v>Rent continues after Report Term</v>
          </cell>
        </row>
        <row r="1623">
          <cell r="C1623">
            <v>0</v>
          </cell>
        </row>
        <row r="1624">
          <cell r="C1624">
            <v>352</v>
          </cell>
          <cell r="G1624" t="str">
            <v>03-LMP-WEBSTEROFFICE (1)</v>
          </cell>
          <cell r="H1624" t="str">
            <v>Vacant</v>
          </cell>
          <cell r="I1624" t="str">
            <v>Speculative</v>
          </cell>
          <cell r="J1624" t="str">
            <v>0190</v>
          </cell>
          <cell r="K1624">
            <v>54424</v>
          </cell>
          <cell r="L1624">
            <v>56249</v>
          </cell>
          <cell r="M1624">
            <v>1825</v>
          </cell>
          <cell r="O1624" t="str">
            <v> </v>
          </cell>
          <cell r="U1624" t="str">
            <v>New BY</v>
          </cell>
          <cell r="W1624" t="str">
            <v>Expires after Report Term</v>
          </cell>
          <cell r="Y1624" t="str">
            <v>Market</v>
          </cell>
          <cell r="Z1624" t="str">
            <v>Office</v>
          </cell>
          <cell r="AA1624">
            <v>0</v>
          </cell>
        </row>
        <row r="1625">
          <cell r="C1625">
            <v>0</v>
          </cell>
        </row>
        <row r="1626">
          <cell r="C1626">
            <v>0</v>
          </cell>
        </row>
        <row r="1627">
          <cell r="C1627">
            <v>353</v>
          </cell>
          <cell r="G1627" t="str">
            <v>03-LMP-WEBSTEROFFICE (1)</v>
          </cell>
          <cell r="H1627" t="str">
            <v>Vacant</v>
          </cell>
          <cell r="I1627" t="str">
            <v>Speculative</v>
          </cell>
          <cell r="J1627" t="str">
            <v>0275</v>
          </cell>
          <cell r="K1627">
            <v>54424</v>
          </cell>
          <cell r="L1627">
            <v>56249</v>
          </cell>
          <cell r="M1627">
            <v>2023</v>
          </cell>
          <cell r="O1627" t="str">
            <v> </v>
          </cell>
          <cell r="U1627" t="str">
            <v>New BY</v>
          </cell>
          <cell r="W1627" t="str">
            <v>Expires after Report Term</v>
          </cell>
          <cell r="Y1627" t="str">
            <v>Market</v>
          </cell>
          <cell r="Z1627" t="str">
            <v>Office</v>
          </cell>
          <cell r="AA1627">
            <v>0</v>
          </cell>
        </row>
        <row r="1628">
          <cell r="C1628">
            <v>0</v>
          </cell>
        </row>
        <row r="1629">
          <cell r="C1629">
            <v>0</v>
          </cell>
        </row>
        <row r="1630">
          <cell r="C1630">
            <v>354</v>
          </cell>
          <cell r="G1630" t="str">
            <v>03-LMP-WEBSTEROFFICE (1)</v>
          </cell>
          <cell r="H1630" t="str">
            <v>Vacant (Structural)</v>
          </cell>
          <cell r="I1630" t="str">
            <v>Speculative</v>
          </cell>
          <cell r="J1630" t="str">
            <v>0500</v>
          </cell>
          <cell r="K1630">
            <v>54424</v>
          </cell>
          <cell r="L1630">
            <v>56249</v>
          </cell>
          <cell r="M1630">
            <v>1332</v>
          </cell>
          <cell r="O1630" t="str">
            <v> </v>
          </cell>
          <cell r="U1630" t="str">
            <v>New BY</v>
          </cell>
          <cell r="W1630" t="str">
            <v>Expires after Report Term</v>
          </cell>
          <cell r="Y1630" t="str">
            <v>Market</v>
          </cell>
          <cell r="Z1630" t="str">
            <v>Office</v>
          </cell>
          <cell r="AA1630">
            <v>0</v>
          </cell>
        </row>
        <row r="1631">
          <cell r="C1631">
            <v>0</v>
          </cell>
        </row>
        <row r="1632">
          <cell r="C1632">
            <v>0</v>
          </cell>
        </row>
        <row r="1633">
          <cell r="C1633">
            <v>355</v>
          </cell>
          <cell r="G1633" t="str">
            <v>03-LMP-WEBSTERRETAIL (1)</v>
          </cell>
          <cell r="H1633" t="str">
            <v>Intellifit</v>
          </cell>
          <cell r="I1633" t="str">
            <v>Contract</v>
          </cell>
          <cell r="J1633" t="str">
            <v>0100</v>
          </cell>
          <cell r="K1633">
            <v>41334</v>
          </cell>
          <cell r="L1633">
            <v>43159</v>
          </cell>
          <cell r="M1633">
            <v>2500</v>
          </cell>
          <cell r="O1633" t="e">
            <v>#VALUE!</v>
          </cell>
          <cell r="Q1633">
            <v>42005</v>
          </cell>
          <cell r="R1633">
            <v>2500</v>
          </cell>
          <cell r="S1633">
            <v>17.303999999999998</v>
          </cell>
          <cell r="T1633">
            <v>43260</v>
          </cell>
          <cell r="U1633" t="str">
            <v>Intellifit</v>
          </cell>
          <cell r="V1633">
            <v>18.91</v>
          </cell>
          <cell r="W1633">
            <v>29.13</v>
          </cell>
          <cell r="X1633">
            <v>0.64915894267078611</v>
          </cell>
          <cell r="Y1633" t="str">
            <v>Market</v>
          </cell>
          <cell r="Z1633" t="str">
            <v>Retail - 1956-1391</v>
          </cell>
          <cell r="AA1633">
            <v>0</v>
          </cell>
        </row>
        <row r="1634">
          <cell r="C1634">
            <v>0</v>
          </cell>
          <cell r="Q1634">
            <v>42064</v>
          </cell>
          <cell r="S1634">
            <v>17.822399999999998</v>
          </cell>
        </row>
        <row r="1635">
          <cell r="C1635">
            <v>0</v>
          </cell>
          <cell r="Q1635">
            <v>42430</v>
          </cell>
          <cell r="S1635">
            <v>18.36</v>
          </cell>
        </row>
        <row r="1636">
          <cell r="C1636">
            <v>0</v>
          </cell>
          <cell r="Q1636">
            <v>42795</v>
          </cell>
          <cell r="S1636">
            <v>18.9072</v>
          </cell>
        </row>
        <row r="1637">
          <cell r="C1637">
            <v>0</v>
          </cell>
        </row>
        <row r="1638">
          <cell r="C1638">
            <v>356</v>
          </cell>
          <cell r="G1638" t="str">
            <v>03-LMP-WEBSTERRETAIL (1)</v>
          </cell>
          <cell r="H1638" t="str">
            <v>Vacant</v>
          </cell>
          <cell r="I1638" t="str">
            <v>Speculative</v>
          </cell>
          <cell r="J1638" t="str">
            <v>0101</v>
          </cell>
          <cell r="K1638">
            <v>54424</v>
          </cell>
          <cell r="L1638">
            <v>56249</v>
          </cell>
          <cell r="M1638">
            <v>3737</v>
          </cell>
          <cell r="O1638" t="str">
            <v> </v>
          </cell>
          <cell r="U1638" t="str">
            <v>NNN + Admin Fee</v>
          </cell>
          <cell r="W1638" t="str">
            <v>Expires after Report Term</v>
          </cell>
          <cell r="Y1638" t="str">
            <v>Market</v>
          </cell>
          <cell r="Z1638" t="str">
            <v>Retail - 1956-1391</v>
          </cell>
          <cell r="AA1638">
            <v>0</v>
          </cell>
        </row>
        <row r="1639">
          <cell r="C1639">
            <v>0</v>
          </cell>
        </row>
        <row r="1640">
          <cell r="C1640">
            <v>0</v>
          </cell>
        </row>
        <row r="1641">
          <cell r="C1641">
            <v>357</v>
          </cell>
          <cell r="G1641" t="str">
            <v>04-PAC-SHORES-1400 (1)</v>
          </cell>
          <cell r="H1641" t="str">
            <v>AbbVie- Fitness Center</v>
          </cell>
          <cell r="I1641" t="str">
            <v>Contract</v>
          </cell>
          <cell r="J1641" t="str">
            <v>FC</v>
          </cell>
          <cell r="K1641">
            <v>39083</v>
          </cell>
          <cell r="L1641">
            <v>44561</v>
          </cell>
          <cell r="M1641">
            <v>6432</v>
          </cell>
          <cell r="O1641" t="e">
            <v>#VALUE!</v>
          </cell>
          <cell r="Q1641">
            <v>42005</v>
          </cell>
          <cell r="R1641">
            <v>6432</v>
          </cell>
          <cell r="S1641">
            <v>33.360074626865675</v>
          </cell>
          <cell r="T1641">
            <v>214572</v>
          </cell>
          <cell r="U1641" t="str">
            <v>None</v>
          </cell>
          <cell r="V1641">
            <v>44.16</v>
          </cell>
          <cell r="W1641">
            <v>55.65</v>
          </cell>
          <cell r="X1641">
            <v>0.79353099730458221</v>
          </cell>
          <cell r="Y1641" t="str">
            <v>Market</v>
          </cell>
          <cell r="Z1641" t="str">
            <v>Fitness Center</v>
          </cell>
          <cell r="AA1641">
            <v>0</v>
          </cell>
        </row>
        <row r="1642">
          <cell r="C1642">
            <v>0</v>
          </cell>
          <cell r="Q1642">
            <v>42370</v>
          </cell>
          <cell r="S1642">
            <v>35.039179104477611</v>
          </cell>
        </row>
        <row r="1643">
          <cell r="C1643">
            <v>0</v>
          </cell>
          <cell r="Q1643">
            <v>42736</v>
          </cell>
          <cell r="S1643">
            <v>36.839552238805972</v>
          </cell>
        </row>
        <row r="1644">
          <cell r="C1644">
            <v>0</v>
          </cell>
          <cell r="Q1644">
            <v>43101</v>
          </cell>
          <cell r="S1644">
            <v>38.639925373134325</v>
          </cell>
        </row>
        <row r="1645">
          <cell r="C1645">
            <v>0</v>
          </cell>
          <cell r="Q1645">
            <v>43466</v>
          </cell>
          <cell r="S1645">
            <v>40.440298507462686</v>
          </cell>
        </row>
        <row r="1646">
          <cell r="C1646">
            <v>0</v>
          </cell>
          <cell r="Q1646">
            <v>43831</v>
          </cell>
          <cell r="S1646">
            <v>42.240671641791046</v>
          </cell>
        </row>
        <row r="1647">
          <cell r="C1647">
            <v>0</v>
          </cell>
          <cell r="Q1647">
            <v>44197</v>
          </cell>
          <cell r="S1647">
            <v>44.160447761194028</v>
          </cell>
        </row>
        <row r="1648">
          <cell r="C1648">
            <v>0</v>
          </cell>
        </row>
        <row r="1649">
          <cell r="C1649">
            <v>358</v>
          </cell>
          <cell r="G1649" t="str">
            <v>04-PAC-SHORES-1400 (1)</v>
          </cell>
          <cell r="H1649" t="str">
            <v>AbbVie Biotherapeutics Corp</v>
          </cell>
          <cell r="I1649" t="str">
            <v>Contract</v>
          </cell>
          <cell r="J1649" t="str">
            <v>1400</v>
          </cell>
          <cell r="K1649">
            <v>41394</v>
          </cell>
          <cell r="L1649">
            <v>44561</v>
          </cell>
          <cell r="M1649">
            <v>283015</v>
          </cell>
          <cell r="O1649" t="e">
            <v>#VALUE!</v>
          </cell>
          <cell r="Q1649">
            <v>42005</v>
          </cell>
          <cell r="R1649">
            <v>283015</v>
          </cell>
          <cell r="S1649">
            <v>33.360012720173842</v>
          </cell>
          <cell r="T1649">
            <v>9441384</v>
          </cell>
          <cell r="U1649" t="str">
            <v>NNN</v>
          </cell>
          <cell r="V1649">
            <v>44.16</v>
          </cell>
          <cell r="W1649">
            <v>55.65</v>
          </cell>
          <cell r="X1649">
            <v>0.79353099730458221</v>
          </cell>
          <cell r="Y1649" t="str">
            <v>Market</v>
          </cell>
          <cell r="Z1649" t="str">
            <v>Single Tenant</v>
          </cell>
          <cell r="AA1649">
            <v>0</v>
          </cell>
        </row>
        <row r="1650">
          <cell r="C1650">
            <v>0</v>
          </cell>
          <cell r="Q1650">
            <v>42370</v>
          </cell>
          <cell r="S1650">
            <v>35.040008480115894</v>
          </cell>
        </row>
        <row r="1651">
          <cell r="C1651">
            <v>0</v>
          </cell>
          <cell r="Q1651">
            <v>42736</v>
          </cell>
          <cell r="S1651">
            <v>36.83999787997103</v>
          </cell>
        </row>
        <row r="1652">
          <cell r="C1652">
            <v>0</v>
          </cell>
          <cell r="Q1652">
            <v>43101</v>
          </cell>
          <cell r="S1652">
            <v>38.639987279826158</v>
          </cell>
        </row>
        <row r="1653">
          <cell r="C1653">
            <v>0</v>
          </cell>
          <cell r="Q1653">
            <v>43466</v>
          </cell>
          <cell r="S1653">
            <v>40.440019080260761</v>
          </cell>
        </row>
        <row r="1654">
          <cell r="C1654">
            <v>0</v>
          </cell>
          <cell r="Q1654">
            <v>43831</v>
          </cell>
          <cell r="S1654">
            <v>42.240008480115897</v>
          </cell>
        </row>
        <row r="1655">
          <cell r="C1655">
            <v>0</v>
          </cell>
          <cell r="Q1655">
            <v>44197</v>
          </cell>
          <cell r="S1655">
            <v>44.159991519884102</v>
          </cell>
        </row>
        <row r="1656">
          <cell r="C1656">
            <v>0</v>
          </cell>
        </row>
        <row r="1657">
          <cell r="C1657">
            <v>359</v>
          </cell>
          <cell r="G1657" t="str">
            <v>04-PAC-SHORES-1500 (1)</v>
          </cell>
          <cell r="H1657" t="str">
            <v>AbbVie Biotherapeutics Corp</v>
          </cell>
          <cell r="I1657" t="str">
            <v>Contract</v>
          </cell>
          <cell r="J1657" t="str">
            <v>1500</v>
          </cell>
          <cell r="K1657">
            <v>39083</v>
          </cell>
          <cell r="L1657">
            <v>44561</v>
          </cell>
          <cell r="M1657">
            <v>164732</v>
          </cell>
          <cell r="O1657" t="e">
            <v>#VALUE!</v>
          </cell>
          <cell r="Q1657">
            <v>42005</v>
          </cell>
          <cell r="R1657">
            <v>164732</v>
          </cell>
          <cell r="S1657">
            <v>33.360002913823664</v>
          </cell>
          <cell r="T1657">
            <v>5495460</v>
          </cell>
          <cell r="U1657" t="str">
            <v>NNN</v>
          </cell>
          <cell r="V1657">
            <v>44.16</v>
          </cell>
          <cell r="W1657">
            <v>55.65</v>
          </cell>
          <cell r="X1657">
            <v>0.79353099730458221</v>
          </cell>
          <cell r="Y1657" t="str">
            <v>Market</v>
          </cell>
          <cell r="Z1657" t="str">
            <v>Single Tenant</v>
          </cell>
          <cell r="AA1657">
            <v>0</v>
          </cell>
        </row>
        <row r="1658">
          <cell r="C1658">
            <v>0</v>
          </cell>
          <cell r="Q1658">
            <v>42370</v>
          </cell>
          <cell r="S1658">
            <v>35.039967947939687</v>
          </cell>
        </row>
        <row r="1659">
          <cell r="C1659">
            <v>0</v>
          </cell>
          <cell r="Q1659">
            <v>42736</v>
          </cell>
          <cell r="S1659">
            <v>36.839982517058012</v>
          </cell>
        </row>
        <row r="1660">
          <cell r="C1660">
            <v>0</v>
          </cell>
          <cell r="Q1660">
            <v>43101</v>
          </cell>
          <cell r="S1660">
            <v>38.639997086176336</v>
          </cell>
        </row>
        <row r="1661">
          <cell r="C1661">
            <v>0</v>
          </cell>
          <cell r="Q1661">
            <v>43466</v>
          </cell>
          <cell r="S1661">
            <v>40.440011655294661</v>
          </cell>
        </row>
        <row r="1662">
          <cell r="C1662">
            <v>0</v>
          </cell>
          <cell r="Q1662">
            <v>43831</v>
          </cell>
          <cell r="S1662">
            <v>42.240026224412986</v>
          </cell>
        </row>
        <row r="1663">
          <cell r="C1663">
            <v>0</v>
          </cell>
          <cell r="Q1663">
            <v>44197</v>
          </cell>
          <cell r="S1663">
            <v>44.160017482941988</v>
          </cell>
        </row>
        <row r="1664">
          <cell r="C1664">
            <v>0</v>
          </cell>
        </row>
        <row r="1665">
          <cell r="C1665">
            <v>360</v>
          </cell>
          <cell r="G1665" t="str">
            <v>04-PAC-SHORES-1500 (1)</v>
          </cell>
          <cell r="H1665" t="str">
            <v>AbbVie Fitness Center</v>
          </cell>
          <cell r="I1665" t="str">
            <v>Contract</v>
          </cell>
          <cell r="J1665" t="str">
            <v>FC</v>
          </cell>
          <cell r="K1665">
            <v>39083</v>
          </cell>
          <cell r="L1665">
            <v>44561</v>
          </cell>
          <cell r="M1665">
            <v>3744</v>
          </cell>
          <cell r="O1665" t="e">
            <v>#VALUE!</v>
          </cell>
          <cell r="Q1665">
            <v>42005</v>
          </cell>
          <cell r="R1665">
            <v>3744</v>
          </cell>
          <cell r="S1665">
            <v>33.358974358974358</v>
          </cell>
          <cell r="T1665">
            <v>124896</v>
          </cell>
          <cell r="U1665" t="str">
            <v>None</v>
          </cell>
          <cell r="V1665">
            <v>44.16</v>
          </cell>
          <cell r="W1665">
            <v>55.65</v>
          </cell>
          <cell r="X1665">
            <v>0.79353099730458221</v>
          </cell>
          <cell r="Y1665" t="str">
            <v>Market</v>
          </cell>
          <cell r="Z1665" t="str">
            <v>Fitness Center</v>
          </cell>
          <cell r="AA1665">
            <v>0</v>
          </cell>
        </row>
        <row r="1666">
          <cell r="C1666">
            <v>0</v>
          </cell>
          <cell r="Q1666">
            <v>42370</v>
          </cell>
          <cell r="S1666">
            <v>35.03846153846154</v>
          </cell>
        </row>
        <row r="1667">
          <cell r="C1667">
            <v>0</v>
          </cell>
          <cell r="Q1667">
            <v>42736</v>
          </cell>
          <cell r="S1667">
            <v>36.839743589743591</v>
          </cell>
        </row>
        <row r="1668">
          <cell r="C1668">
            <v>0</v>
          </cell>
          <cell r="Q1668">
            <v>43101</v>
          </cell>
          <cell r="S1668">
            <v>38.641025641025642</v>
          </cell>
        </row>
        <row r="1669">
          <cell r="C1669">
            <v>0</v>
          </cell>
          <cell r="Q1669">
            <v>43466</v>
          </cell>
          <cell r="S1669">
            <v>40.439102564102562</v>
          </cell>
        </row>
        <row r="1670">
          <cell r="C1670">
            <v>0</v>
          </cell>
          <cell r="Q1670">
            <v>43831</v>
          </cell>
          <cell r="S1670">
            <v>42.240384615384613</v>
          </cell>
        </row>
        <row r="1671">
          <cell r="C1671">
            <v>0</v>
          </cell>
          <cell r="Q1671">
            <v>44197</v>
          </cell>
          <cell r="S1671">
            <v>44.160256410256409</v>
          </cell>
        </row>
        <row r="1672">
          <cell r="C1672">
            <v>0</v>
          </cell>
        </row>
        <row r="1673">
          <cell r="C1673">
            <v>361</v>
          </cell>
          <cell r="G1673" t="str">
            <v>05-CENTURY-PLAZA (1)</v>
          </cell>
          <cell r="H1673" t="str">
            <v>Acquire Web</v>
          </cell>
          <cell r="I1673" t="str">
            <v>Contract</v>
          </cell>
          <cell r="J1673" t="str">
            <v>305</v>
          </cell>
          <cell r="K1673">
            <v>42217</v>
          </cell>
          <cell r="L1673">
            <v>42582</v>
          </cell>
          <cell r="M1673">
            <v>917</v>
          </cell>
          <cell r="O1673" t="str">
            <v> </v>
          </cell>
          <cell r="Q1673">
            <v>42217</v>
          </cell>
          <cell r="R1673">
            <v>917</v>
          </cell>
          <cell r="S1673">
            <v>40.200654307524538</v>
          </cell>
          <cell r="U1673" t="str">
            <v>Standard BY</v>
          </cell>
          <cell r="V1673">
            <v>40.200000000000003</v>
          </cell>
          <cell r="W1673">
            <v>48</v>
          </cell>
          <cell r="X1673">
            <v>0.83750000000000002</v>
          </cell>
          <cell r="Y1673" t="str">
            <v>Market</v>
          </cell>
          <cell r="Z1673" t="str">
            <v>Office MLA</v>
          </cell>
          <cell r="AA1673">
            <v>0</v>
          </cell>
        </row>
        <row r="1674">
          <cell r="C1674">
            <v>0</v>
          </cell>
        </row>
        <row r="1675">
          <cell r="C1675">
            <v>362</v>
          </cell>
          <cell r="G1675" t="str">
            <v>05-CENTURY-PLAZA (1)</v>
          </cell>
          <cell r="H1675" t="str">
            <v>Augmentum</v>
          </cell>
          <cell r="I1675" t="str">
            <v>Contract</v>
          </cell>
          <cell r="J1675" t="str">
            <v>413</v>
          </cell>
          <cell r="K1675">
            <v>40544</v>
          </cell>
          <cell r="L1675">
            <v>42704</v>
          </cell>
          <cell r="M1675">
            <v>1780</v>
          </cell>
          <cell r="O1675" t="e">
            <v>#VALUE!</v>
          </cell>
          <cell r="Q1675">
            <v>42005</v>
          </cell>
          <cell r="R1675">
            <v>1780</v>
          </cell>
          <cell r="S1675">
            <v>33.957303370786519</v>
          </cell>
          <cell r="T1675">
            <v>60444</v>
          </cell>
          <cell r="U1675" t="str">
            <v>Augmentum #413 BY-08</v>
          </cell>
          <cell r="V1675">
            <v>35.04</v>
          </cell>
          <cell r="W1675">
            <v>48</v>
          </cell>
          <cell r="X1675">
            <v>0.73</v>
          </cell>
          <cell r="Y1675" t="str">
            <v>Market</v>
          </cell>
          <cell r="Z1675" t="str">
            <v>Office MLA</v>
          </cell>
          <cell r="AA1675">
            <v>0</v>
          </cell>
        </row>
        <row r="1676">
          <cell r="C1676">
            <v>0</v>
          </cell>
          <cell r="Q1676">
            <v>42339</v>
          </cell>
          <cell r="S1676">
            <v>35.042696629213481</v>
          </cell>
        </row>
        <row r="1677">
          <cell r="C1677">
            <v>0</v>
          </cell>
        </row>
        <row r="1678">
          <cell r="C1678">
            <v>363</v>
          </cell>
          <cell r="G1678" t="str">
            <v>05-CENTURY-PLAZA (1)</v>
          </cell>
          <cell r="H1678" t="str">
            <v>Bank of America</v>
          </cell>
          <cell r="I1678" t="str">
            <v>Contract</v>
          </cell>
          <cell r="J1678" t="str">
            <v>103</v>
          </cell>
          <cell r="K1678">
            <v>42125</v>
          </cell>
          <cell r="L1678">
            <v>43951</v>
          </cell>
          <cell r="M1678">
            <v>8297</v>
          </cell>
          <cell r="O1678" t="str">
            <v> </v>
          </cell>
          <cell r="Q1678">
            <v>42125</v>
          </cell>
          <cell r="R1678">
            <v>8297</v>
          </cell>
          <cell r="S1678">
            <v>35.399783054115943</v>
          </cell>
          <cell r="U1678" t="str">
            <v>BofA #103 BY-15</v>
          </cell>
          <cell r="V1678">
            <v>39.840000000000003</v>
          </cell>
          <cell r="W1678">
            <v>54.02</v>
          </cell>
          <cell r="X1678">
            <v>0.7375046279155868</v>
          </cell>
          <cell r="Y1678" t="str">
            <v>Market</v>
          </cell>
          <cell r="Z1678" t="str">
            <v>Office MLA</v>
          </cell>
          <cell r="AA1678">
            <v>0</v>
          </cell>
        </row>
        <row r="1679">
          <cell r="C1679">
            <v>0</v>
          </cell>
          <cell r="Q1679">
            <v>42491</v>
          </cell>
          <cell r="S1679">
            <v>36.480173556707243</v>
          </cell>
        </row>
        <row r="1680">
          <cell r="C1680">
            <v>0</v>
          </cell>
          <cell r="Q1680">
            <v>42856</v>
          </cell>
          <cell r="S1680">
            <v>37.560564059298542</v>
          </cell>
        </row>
        <row r="1681">
          <cell r="C1681">
            <v>0</v>
          </cell>
          <cell r="Q1681">
            <v>43221</v>
          </cell>
          <cell r="S1681">
            <v>38.639508255996141</v>
          </cell>
        </row>
        <row r="1682">
          <cell r="C1682">
            <v>0</v>
          </cell>
          <cell r="Q1682">
            <v>43586</v>
          </cell>
          <cell r="S1682">
            <v>39.839942147764255</v>
          </cell>
        </row>
        <row r="1683">
          <cell r="C1683">
            <v>0</v>
          </cell>
        </row>
        <row r="1684">
          <cell r="C1684">
            <v>364</v>
          </cell>
          <cell r="G1684" t="str">
            <v>05-CENTURY-PLAZA (1)</v>
          </cell>
          <cell r="H1684" t="str">
            <v>Buidling Conference Room</v>
          </cell>
          <cell r="I1684" t="str">
            <v>Contract</v>
          </cell>
          <cell r="J1684" t="str">
            <v>311</v>
          </cell>
          <cell r="K1684">
            <v>36526</v>
          </cell>
          <cell r="L1684">
            <v>47483</v>
          </cell>
          <cell r="M1684">
            <v>467</v>
          </cell>
          <cell r="O1684" t="e">
            <v>#VALUE!</v>
          </cell>
          <cell r="Q1684">
            <v>42005</v>
          </cell>
          <cell r="R1684">
            <v>467</v>
          </cell>
          <cell r="S1684">
            <v>0</v>
          </cell>
          <cell r="T1684">
            <v>0</v>
          </cell>
          <cell r="U1684" t="str">
            <v>None</v>
          </cell>
          <cell r="W1684" t="str">
            <v>Expires after Report Term</v>
          </cell>
          <cell r="Y1684" t="str">
            <v>Market</v>
          </cell>
          <cell r="Z1684" t="str">
            <v>Office MLA</v>
          </cell>
          <cell r="AA1684">
            <v>0</v>
          </cell>
        </row>
        <row r="1685">
          <cell r="C1685">
            <v>0</v>
          </cell>
          <cell r="S1685" t="str">
            <v>Rent continues after Report Term</v>
          </cell>
        </row>
        <row r="1686">
          <cell r="C1686">
            <v>0</v>
          </cell>
        </row>
        <row r="1687">
          <cell r="C1687">
            <v>365</v>
          </cell>
          <cell r="G1687" t="str">
            <v>05-CENTURY-PLAZA (1)</v>
          </cell>
          <cell r="H1687" t="str">
            <v>Buidling Maintenance</v>
          </cell>
          <cell r="I1687" t="str">
            <v>Contract</v>
          </cell>
          <cell r="J1687" t="str">
            <v>113</v>
          </cell>
          <cell r="K1687">
            <v>36526</v>
          </cell>
          <cell r="L1687">
            <v>47483</v>
          </cell>
          <cell r="M1687">
            <v>200</v>
          </cell>
          <cell r="O1687" t="e">
            <v>#VALUE!</v>
          </cell>
          <cell r="Q1687">
            <v>42005</v>
          </cell>
          <cell r="R1687">
            <v>200</v>
          </cell>
          <cell r="S1687">
            <v>0</v>
          </cell>
          <cell r="T1687">
            <v>0</v>
          </cell>
          <cell r="U1687" t="str">
            <v>None</v>
          </cell>
          <cell r="W1687" t="str">
            <v>Expires after Report Term</v>
          </cell>
          <cell r="Y1687" t="str">
            <v>Market</v>
          </cell>
          <cell r="Z1687" t="str">
            <v>Office MLA</v>
          </cell>
          <cell r="AA1687">
            <v>0</v>
          </cell>
        </row>
        <row r="1688">
          <cell r="C1688">
            <v>0</v>
          </cell>
          <cell r="S1688" t="str">
            <v>Rent continues after Report Term</v>
          </cell>
        </row>
        <row r="1689">
          <cell r="C1689">
            <v>0</v>
          </cell>
        </row>
        <row r="1690">
          <cell r="C1690">
            <v>366</v>
          </cell>
          <cell r="G1690" t="str">
            <v>05-CENTURY-PLAZA (1)</v>
          </cell>
          <cell r="H1690" t="str">
            <v>Building IQ</v>
          </cell>
          <cell r="I1690" t="str">
            <v>Contract</v>
          </cell>
          <cell r="J1690" t="str">
            <v>310</v>
          </cell>
          <cell r="K1690">
            <v>41426</v>
          </cell>
          <cell r="L1690">
            <v>42582</v>
          </cell>
          <cell r="M1690">
            <v>2593</v>
          </cell>
          <cell r="O1690" t="e">
            <v>#VALUE!</v>
          </cell>
          <cell r="Q1690">
            <v>42005</v>
          </cell>
          <cell r="R1690">
            <v>2593</v>
          </cell>
          <cell r="S1690">
            <v>33.36212880833012</v>
          </cell>
          <cell r="T1690">
            <v>86508</v>
          </cell>
          <cell r="U1690" t="str">
            <v>BuildingIQ #310 BY-13</v>
          </cell>
          <cell r="V1690">
            <v>35.28</v>
          </cell>
          <cell r="W1690">
            <v>48</v>
          </cell>
          <cell r="X1690">
            <v>0.73499999999999999</v>
          </cell>
          <cell r="Y1690" t="str">
            <v>Market</v>
          </cell>
          <cell r="Z1690" t="str">
            <v>Office MLA</v>
          </cell>
          <cell r="AA1690">
            <v>0</v>
          </cell>
        </row>
        <row r="1691">
          <cell r="C1691">
            <v>0</v>
          </cell>
          <cell r="Q1691">
            <v>42156</v>
          </cell>
          <cell r="S1691">
            <v>34.320092556883921</v>
          </cell>
        </row>
        <row r="1692">
          <cell r="C1692">
            <v>0</v>
          </cell>
          <cell r="Q1692">
            <v>42522</v>
          </cell>
          <cell r="S1692">
            <v>35.278056305437715</v>
          </cell>
        </row>
        <row r="1693">
          <cell r="C1693">
            <v>0</v>
          </cell>
        </row>
        <row r="1694">
          <cell r="C1694">
            <v>367</v>
          </cell>
          <cell r="G1694" t="str">
            <v>05-CENTURY-PLAZA (1)</v>
          </cell>
          <cell r="H1694" t="str">
            <v>Building Storage</v>
          </cell>
          <cell r="I1694" t="str">
            <v>Contract</v>
          </cell>
          <cell r="J1694" t="str">
            <v>409</v>
          </cell>
          <cell r="K1694">
            <v>36526</v>
          </cell>
          <cell r="L1694">
            <v>47483</v>
          </cell>
          <cell r="M1694">
            <v>153</v>
          </cell>
          <cell r="O1694" t="e">
            <v>#VALUE!</v>
          </cell>
          <cell r="Q1694">
            <v>42005</v>
          </cell>
          <cell r="R1694">
            <v>153</v>
          </cell>
          <cell r="S1694">
            <v>0</v>
          </cell>
          <cell r="T1694">
            <v>0</v>
          </cell>
          <cell r="U1694" t="str">
            <v>None</v>
          </cell>
          <cell r="W1694" t="str">
            <v>Expires after Report Term</v>
          </cell>
          <cell r="Y1694" t="str">
            <v>Market</v>
          </cell>
          <cell r="Z1694" t="str">
            <v>Office MLA</v>
          </cell>
          <cell r="AA1694">
            <v>0</v>
          </cell>
        </row>
        <row r="1695">
          <cell r="C1695">
            <v>0</v>
          </cell>
          <cell r="S1695" t="str">
            <v>Rent continues after Report Term</v>
          </cell>
        </row>
        <row r="1696">
          <cell r="C1696">
            <v>0</v>
          </cell>
        </row>
        <row r="1697">
          <cell r="C1697">
            <v>368</v>
          </cell>
          <cell r="G1697" t="str">
            <v>05-CENTURY-PLAZA (1)</v>
          </cell>
          <cell r="H1697" t="str">
            <v>Caleb Michael Enterprises</v>
          </cell>
          <cell r="I1697" t="str">
            <v>Contract</v>
          </cell>
          <cell r="J1697" t="str">
            <v>101</v>
          </cell>
          <cell r="K1697">
            <v>41275</v>
          </cell>
          <cell r="L1697">
            <v>42369</v>
          </cell>
          <cell r="M1697">
            <v>700</v>
          </cell>
          <cell r="O1697" t="e">
            <v>#VALUE!</v>
          </cell>
          <cell r="Q1697">
            <v>42005</v>
          </cell>
          <cell r="R1697">
            <v>700</v>
          </cell>
          <cell r="S1697">
            <v>12.737142857142857</v>
          </cell>
          <cell r="T1697">
            <v>8916</v>
          </cell>
          <cell r="U1697" t="str">
            <v>None</v>
          </cell>
          <cell r="V1697">
            <v>12.72</v>
          </cell>
          <cell r="W1697">
            <v>48</v>
          </cell>
          <cell r="X1697">
            <v>0.26500000000000001</v>
          </cell>
          <cell r="Y1697" t="str">
            <v>Market</v>
          </cell>
          <cell r="Z1697" t="str">
            <v>Office MLA</v>
          </cell>
          <cell r="AA1697">
            <v>0</v>
          </cell>
        </row>
        <row r="1698">
          <cell r="C1698">
            <v>0</v>
          </cell>
        </row>
        <row r="1699">
          <cell r="C1699">
            <v>369</v>
          </cell>
          <cell r="G1699" t="str">
            <v>05-CENTURY-PLAZA (1)</v>
          </cell>
          <cell r="H1699" t="str">
            <v>Chapter 13 Trustee</v>
          </cell>
          <cell r="I1699" t="str">
            <v>Contract</v>
          </cell>
          <cell r="J1699" t="str">
            <v>200</v>
          </cell>
          <cell r="K1699">
            <v>41883</v>
          </cell>
          <cell r="L1699">
            <v>43738</v>
          </cell>
          <cell r="M1699">
            <v>5601</v>
          </cell>
          <cell r="O1699" t="e">
            <v>#VALUE!</v>
          </cell>
          <cell r="Q1699">
            <v>42005</v>
          </cell>
          <cell r="R1699">
            <v>5601</v>
          </cell>
          <cell r="S1699">
            <v>36.599892876272094</v>
          </cell>
          <cell r="T1699">
            <v>204996</v>
          </cell>
          <cell r="U1699" t="str">
            <v>None</v>
          </cell>
          <cell r="V1699">
            <v>42.84</v>
          </cell>
          <cell r="W1699">
            <v>52.45</v>
          </cell>
          <cell r="X1699">
            <v>0.8167778836987607</v>
          </cell>
          <cell r="Y1699" t="str">
            <v>Market</v>
          </cell>
          <cell r="Z1699" t="str">
            <v>Office MLA</v>
          </cell>
          <cell r="AA1699">
            <v>0</v>
          </cell>
        </row>
        <row r="1700">
          <cell r="C1700">
            <v>0</v>
          </cell>
          <cell r="Q1700">
            <v>42248</v>
          </cell>
          <cell r="S1700">
            <v>38.039635779325117</v>
          </cell>
        </row>
        <row r="1701">
          <cell r="C1701">
            <v>0</v>
          </cell>
          <cell r="Q1701">
            <v>42614</v>
          </cell>
          <cell r="S1701">
            <v>39.599357257632569</v>
          </cell>
        </row>
        <row r="1702">
          <cell r="C1702">
            <v>0</v>
          </cell>
          <cell r="Q1702">
            <v>42979</v>
          </cell>
          <cell r="S1702">
            <v>41.159078735940014</v>
          </cell>
        </row>
        <row r="1703">
          <cell r="C1703">
            <v>0</v>
          </cell>
          <cell r="Q1703">
            <v>43344</v>
          </cell>
          <cell r="S1703">
            <v>42.840921264059986</v>
          </cell>
        </row>
        <row r="1704">
          <cell r="C1704">
            <v>0</v>
          </cell>
        </row>
        <row r="1705">
          <cell r="C1705">
            <v>370</v>
          </cell>
          <cell r="G1705" t="str">
            <v>05-CENTURY-PLAZA (1)</v>
          </cell>
          <cell r="H1705" t="str">
            <v>Cordell Practice LLC</v>
          </cell>
          <cell r="I1705" t="str">
            <v>Contract</v>
          </cell>
          <cell r="J1705" t="str">
            <v>308</v>
          </cell>
          <cell r="K1705">
            <v>42026</v>
          </cell>
          <cell r="L1705">
            <v>43861</v>
          </cell>
          <cell r="M1705">
            <v>3279</v>
          </cell>
          <cell r="O1705" t="str">
            <v> </v>
          </cell>
          <cell r="Q1705">
            <v>42005</v>
          </cell>
          <cell r="R1705">
            <v>3279</v>
          </cell>
          <cell r="S1705">
            <v>12.581884720951509</v>
          </cell>
          <cell r="U1705" t="str">
            <v>Cordell</v>
          </cell>
          <cell r="V1705">
            <v>43.89</v>
          </cell>
          <cell r="W1705">
            <v>54.02</v>
          </cell>
          <cell r="X1705">
            <v>0.81247686042206591</v>
          </cell>
          <cell r="Y1705" t="str">
            <v>Market</v>
          </cell>
          <cell r="Z1705" t="str">
            <v>Office MLA</v>
          </cell>
          <cell r="AA1705">
            <v>0</v>
          </cell>
        </row>
        <row r="1706">
          <cell r="C1706">
            <v>0</v>
          </cell>
          <cell r="Q1706">
            <v>42370</v>
          </cell>
          <cell r="S1706">
            <v>39.377859103385177</v>
          </cell>
        </row>
        <row r="1707">
          <cell r="C1707">
            <v>0</v>
          </cell>
          <cell r="Q1707">
            <v>42401</v>
          </cell>
          <cell r="S1707">
            <v>40.168344007319305</v>
          </cell>
        </row>
        <row r="1708">
          <cell r="C1708">
            <v>0</v>
          </cell>
          <cell r="Q1708">
            <v>42736</v>
          </cell>
          <cell r="S1708">
            <v>40.559926806953342</v>
          </cell>
        </row>
        <row r="1709">
          <cell r="C1709">
            <v>0</v>
          </cell>
          <cell r="Q1709">
            <v>42767</v>
          </cell>
          <cell r="S1709">
            <v>41.376029277218663</v>
          </cell>
        </row>
        <row r="1710">
          <cell r="C1710">
            <v>0</v>
          </cell>
          <cell r="Q1710">
            <v>43101</v>
          </cell>
          <cell r="S1710">
            <v>41.774931381518755</v>
          </cell>
        </row>
        <row r="1711">
          <cell r="C1711">
            <v>0</v>
          </cell>
          <cell r="Q1711">
            <v>43132</v>
          </cell>
          <cell r="S1711">
            <v>42.616651418115282</v>
          </cell>
        </row>
        <row r="1712">
          <cell r="C1712">
            <v>0</v>
          </cell>
          <cell r="Q1712">
            <v>43466</v>
          </cell>
          <cell r="S1712">
            <v>43.030192131747484</v>
          </cell>
        </row>
        <row r="1713">
          <cell r="C1713">
            <v>0</v>
          </cell>
          <cell r="Q1713">
            <v>43497</v>
          </cell>
          <cell r="S1713">
            <v>43.893870082342175</v>
          </cell>
        </row>
        <row r="1714">
          <cell r="C1714">
            <v>0</v>
          </cell>
        </row>
        <row r="1715">
          <cell r="C1715">
            <v>371</v>
          </cell>
          <cell r="G1715" t="str">
            <v>05-CENTURY-PLAZA (1)</v>
          </cell>
          <cell r="H1715" t="str">
            <v>Direct Surety - Renewal</v>
          </cell>
          <cell r="I1715" t="str">
            <v>Contract</v>
          </cell>
          <cell r="J1715" t="str">
            <v>230</v>
          </cell>
          <cell r="K1715">
            <v>42309</v>
          </cell>
          <cell r="L1715">
            <v>42674</v>
          </cell>
          <cell r="M1715">
            <v>2331</v>
          </cell>
          <cell r="O1715" t="str">
            <v> </v>
          </cell>
          <cell r="Q1715">
            <v>42309</v>
          </cell>
          <cell r="R1715">
            <v>2331</v>
          </cell>
          <cell r="S1715">
            <v>43.202059202059203</v>
          </cell>
          <cell r="U1715" t="str">
            <v>Standard BY + 1</v>
          </cell>
          <cell r="V1715">
            <v>43.2</v>
          </cell>
          <cell r="W1715">
            <v>48</v>
          </cell>
          <cell r="X1715">
            <v>0.9</v>
          </cell>
          <cell r="Y1715" t="str">
            <v>Market</v>
          </cell>
          <cell r="Z1715" t="str">
            <v>Office MLA</v>
          </cell>
          <cell r="AA1715">
            <v>0</v>
          </cell>
        </row>
        <row r="1716">
          <cell r="C1716">
            <v>0</v>
          </cell>
        </row>
        <row r="1717">
          <cell r="C1717">
            <v>372</v>
          </cell>
          <cell r="G1717" t="str">
            <v>05-CENTURY-PLAZA (1)</v>
          </cell>
          <cell r="H1717" t="str">
            <v>Etheric Networks</v>
          </cell>
          <cell r="I1717" t="str">
            <v>Contract</v>
          </cell>
          <cell r="J1717" t="str">
            <v>ROOF3</v>
          </cell>
          <cell r="K1717">
            <v>41105</v>
          </cell>
          <cell r="L1717">
            <v>42900</v>
          </cell>
          <cell r="M1717">
            <v>1</v>
          </cell>
          <cell r="O1717" t="e">
            <v>#VALUE!</v>
          </cell>
          <cell r="Q1717">
            <v>42005</v>
          </cell>
          <cell r="R1717">
            <v>1</v>
          </cell>
          <cell r="S1717">
            <v>8988</v>
          </cell>
          <cell r="T1717">
            <v>8988</v>
          </cell>
          <cell r="U1717" t="str">
            <v>None</v>
          </cell>
          <cell r="V1717">
            <v>15017.14</v>
          </cell>
          <cell r="W1717">
            <v>9257.64</v>
          </cell>
          <cell r="X1717">
            <v>1.6221347989336377</v>
          </cell>
          <cell r="Y1717" t="str">
            <v>Market</v>
          </cell>
          <cell r="Z1717" t="str">
            <v>ROOF3</v>
          </cell>
          <cell r="AA1717">
            <v>0</v>
          </cell>
        </row>
        <row r="1718">
          <cell r="C1718">
            <v>0</v>
          </cell>
          <cell r="Q1718">
            <v>42064</v>
          </cell>
          <cell r="S1718">
            <v>13884</v>
          </cell>
        </row>
        <row r="1719">
          <cell r="C1719">
            <v>0</v>
          </cell>
          <cell r="Q1719">
            <v>42156</v>
          </cell>
          <cell r="S1719">
            <v>14028</v>
          </cell>
        </row>
        <row r="1720">
          <cell r="C1720">
            <v>0</v>
          </cell>
          <cell r="Q1720">
            <v>42186</v>
          </cell>
          <cell r="S1720">
            <v>14148</v>
          </cell>
        </row>
        <row r="1721">
          <cell r="C1721">
            <v>0</v>
          </cell>
          <cell r="Q1721">
            <v>42430</v>
          </cell>
          <cell r="S1721">
            <v>14436</v>
          </cell>
        </row>
        <row r="1722">
          <cell r="C1722">
            <v>0</v>
          </cell>
          <cell r="Q1722">
            <v>42522</v>
          </cell>
          <cell r="S1722">
            <v>14484</v>
          </cell>
        </row>
        <row r="1723">
          <cell r="C1723">
            <v>0</v>
          </cell>
          <cell r="Q1723">
            <v>42552</v>
          </cell>
          <cell r="S1723">
            <v>14520</v>
          </cell>
        </row>
        <row r="1724">
          <cell r="C1724">
            <v>0</v>
          </cell>
          <cell r="Q1724">
            <v>42795</v>
          </cell>
          <cell r="S1724">
            <v>15024</v>
          </cell>
        </row>
        <row r="1725">
          <cell r="C1725">
            <v>0</v>
          </cell>
        </row>
        <row r="1726">
          <cell r="C1726">
            <v>373</v>
          </cell>
          <cell r="G1726" t="str">
            <v>05-CENTURY-PLAZA (1)</v>
          </cell>
          <cell r="H1726" t="str">
            <v>Funambol</v>
          </cell>
          <cell r="I1726" t="str">
            <v>Contract</v>
          </cell>
          <cell r="J1726" t="str">
            <v>400</v>
          </cell>
          <cell r="K1726">
            <v>40756</v>
          </cell>
          <cell r="L1726">
            <v>42400</v>
          </cell>
          <cell r="M1726">
            <v>2498</v>
          </cell>
          <cell r="O1726" t="e">
            <v>#VALUE!</v>
          </cell>
          <cell r="Q1726">
            <v>42005</v>
          </cell>
          <cell r="R1726">
            <v>2498</v>
          </cell>
          <cell r="S1726">
            <v>0</v>
          </cell>
          <cell r="T1726">
            <v>0</v>
          </cell>
          <cell r="U1726" t="str">
            <v>Funambol #400 BY - 13</v>
          </cell>
          <cell r="V1726">
            <v>39</v>
          </cell>
          <cell r="W1726">
            <v>48</v>
          </cell>
          <cell r="X1726">
            <v>0.8125</v>
          </cell>
          <cell r="Y1726" t="str">
            <v>Market</v>
          </cell>
          <cell r="Z1726" t="str">
            <v>Office MLA</v>
          </cell>
          <cell r="AA1726">
            <v>0</v>
          </cell>
        </row>
        <row r="1727">
          <cell r="C1727">
            <v>0</v>
          </cell>
          <cell r="Q1727">
            <v>42036</v>
          </cell>
          <cell r="S1727">
            <v>39.002401921537228</v>
          </cell>
        </row>
        <row r="1728">
          <cell r="C1728">
            <v>0</v>
          </cell>
        </row>
        <row r="1729">
          <cell r="C1729">
            <v>374</v>
          </cell>
          <cell r="G1729" t="str">
            <v>05-CENTURY-PLAZA (1)</v>
          </cell>
          <cell r="H1729" t="str">
            <v>GridGain Systems</v>
          </cell>
          <cell r="I1729" t="str">
            <v>Contract</v>
          </cell>
          <cell r="J1729" t="str">
            <v>220</v>
          </cell>
          <cell r="K1729">
            <v>40909</v>
          </cell>
          <cell r="L1729">
            <v>42535</v>
          </cell>
          <cell r="M1729">
            <v>5487</v>
          </cell>
          <cell r="O1729" t="e">
            <v>#VALUE!</v>
          </cell>
          <cell r="Q1729">
            <v>42005</v>
          </cell>
          <cell r="R1729">
            <v>5487</v>
          </cell>
          <cell r="S1729">
            <v>33.600874794969926</v>
          </cell>
          <cell r="T1729">
            <v>184368</v>
          </cell>
          <cell r="U1729" t="str">
            <v>Gain #220 BY-12</v>
          </cell>
          <cell r="V1729">
            <v>34.799999999999997</v>
          </cell>
          <cell r="W1729">
            <v>48</v>
          </cell>
          <cell r="X1729">
            <v>0.72499999999999998</v>
          </cell>
          <cell r="Y1729" t="str">
            <v>Market</v>
          </cell>
          <cell r="Z1729" t="str">
            <v>Office MLA</v>
          </cell>
          <cell r="AA1729">
            <v>0</v>
          </cell>
        </row>
        <row r="1730">
          <cell r="C1730">
            <v>0</v>
          </cell>
          <cell r="Q1730">
            <v>42156</v>
          </cell>
          <cell r="S1730">
            <v>34.239475123018046</v>
          </cell>
        </row>
        <row r="1731">
          <cell r="C1731">
            <v>0</v>
          </cell>
          <cell r="Q1731">
            <v>42186</v>
          </cell>
          <cell r="S1731">
            <v>34.799343903772552</v>
          </cell>
        </row>
        <row r="1732">
          <cell r="C1732">
            <v>0</v>
          </cell>
        </row>
        <row r="1733">
          <cell r="C1733">
            <v>375</v>
          </cell>
          <cell r="G1733" t="str">
            <v>05-CENTURY-PLAZA (1)</v>
          </cell>
          <cell r="H1733" t="str">
            <v>Hormone &amp; Longevity</v>
          </cell>
          <cell r="I1733" t="str">
            <v>Contract</v>
          </cell>
          <cell r="J1733" t="str">
            <v>108</v>
          </cell>
          <cell r="K1733">
            <v>40725</v>
          </cell>
          <cell r="L1733">
            <v>42582</v>
          </cell>
          <cell r="M1733">
            <v>1866</v>
          </cell>
          <cell r="O1733" t="e">
            <v>#VALUE!</v>
          </cell>
          <cell r="Q1733">
            <v>42005</v>
          </cell>
          <cell r="R1733">
            <v>1866</v>
          </cell>
          <cell r="S1733">
            <v>36.733118971061096</v>
          </cell>
          <cell r="T1733">
            <v>68544</v>
          </cell>
          <cell r="U1733" t="str">
            <v>Hormone #108 BY-11</v>
          </cell>
          <cell r="V1733">
            <v>38.049999999999997</v>
          </cell>
          <cell r="W1733">
            <v>48</v>
          </cell>
          <cell r="X1733">
            <v>0.79270833333333324</v>
          </cell>
          <cell r="Y1733" t="str">
            <v>Market</v>
          </cell>
          <cell r="Z1733" t="str">
            <v>Office MLA</v>
          </cell>
          <cell r="AA1733">
            <v>0</v>
          </cell>
        </row>
        <row r="1734">
          <cell r="C1734">
            <v>0</v>
          </cell>
          <cell r="Q1734">
            <v>42095</v>
          </cell>
          <cell r="S1734">
            <v>36.881028938906752</v>
          </cell>
        </row>
        <row r="1735">
          <cell r="C1735">
            <v>0</v>
          </cell>
          <cell r="Q1735">
            <v>42217</v>
          </cell>
          <cell r="S1735">
            <v>37.877813504823152</v>
          </cell>
        </row>
        <row r="1736">
          <cell r="C1736">
            <v>0</v>
          </cell>
          <cell r="Q1736">
            <v>42461</v>
          </cell>
          <cell r="S1736">
            <v>38.038585209003216</v>
          </cell>
        </row>
        <row r="1737">
          <cell r="C1737">
            <v>0</v>
          </cell>
        </row>
        <row r="1738">
          <cell r="C1738">
            <v>376</v>
          </cell>
          <cell r="G1738" t="str">
            <v>05-CENTURY-PLAZA (1)</v>
          </cell>
          <cell r="H1738" t="str">
            <v>Hormone &amp; Longevity</v>
          </cell>
          <cell r="I1738" t="str">
            <v>Contract</v>
          </cell>
          <cell r="J1738" t="str">
            <v>109</v>
          </cell>
          <cell r="K1738">
            <v>40725</v>
          </cell>
          <cell r="L1738">
            <v>42582</v>
          </cell>
          <cell r="M1738">
            <v>1526</v>
          </cell>
          <cell r="O1738" t="e">
            <v>#VALUE!</v>
          </cell>
          <cell r="Q1738">
            <v>42005</v>
          </cell>
          <cell r="R1738">
            <v>1526</v>
          </cell>
          <cell r="S1738">
            <v>36.731323722149412</v>
          </cell>
          <cell r="T1738">
            <v>56052</v>
          </cell>
          <cell r="U1738" t="str">
            <v>Hormone #109 BY-11</v>
          </cell>
          <cell r="V1738">
            <v>38.04</v>
          </cell>
          <cell r="W1738">
            <v>48</v>
          </cell>
          <cell r="X1738">
            <v>0.79249999999999998</v>
          </cell>
          <cell r="Y1738" t="str">
            <v>Market</v>
          </cell>
          <cell r="Z1738" t="str">
            <v>Office MLA</v>
          </cell>
          <cell r="AA1738">
            <v>0</v>
          </cell>
        </row>
        <row r="1739">
          <cell r="C1739">
            <v>0</v>
          </cell>
          <cell r="Q1739">
            <v>42095</v>
          </cell>
          <cell r="S1739">
            <v>36.88073394495413</v>
          </cell>
        </row>
        <row r="1740">
          <cell r="C1740">
            <v>0</v>
          </cell>
          <cell r="Q1740">
            <v>42217</v>
          </cell>
          <cell r="S1740">
            <v>37.879423328964613</v>
          </cell>
        </row>
        <row r="1741">
          <cell r="C1741">
            <v>0</v>
          </cell>
          <cell r="Q1741">
            <v>42461</v>
          </cell>
          <cell r="S1741">
            <v>38.036697247706421</v>
          </cell>
        </row>
        <row r="1742">
          <cell r="C1742">
            <v>0</v>
          </cell>
        </row>
        <row r="1743">
          <cell r="C1743">
            <v>377</v>
          </cell>
          <cell r="G1743" t="str">
            <v>05-CENTURY-PLAZA (1)</v>
          </cell>
          <cell r="H1743" t="str">
            <v>IAR System Software</v>
          </cell>
          <cell r="I1743" t="str">
            <v>Contract</v>
          </cell>
          <cell r="J1743" t="str">
            <v>405</v>
          </cell>
          <cell r="K1743">
            <v>41091</v>
          </cell>
          <cell r="L1743">
            <v>42916</v>
          </cell>
          <cell r="M1743">
            <v>1361</v>
          </cell>
          <cell r="O1743" t="e">
            <v>#VALUE!</v>
          </cell>
          <cell r="Q1743">
            <v>42005</v>
          </cell>
          <cell r="R1743">
            <v>1361</v>
          </cell>
          <cell r="S1743">
            <v>38.283614988978691</v>
          </cell>
          <cell r="T1743">
            <v>52104</v>
          </cell>
          <cell r="U1743" t="str">
            <v>IAR #405 BY-08</v>
          </cell>
          <cell r="V1743">
            <v>40.68</v>
          </cell>
          <cell r="W1743">
            <v>49.44</v>
          </cell>
          <cell r="X1743">
            <v>0.8228155339805826</v>
          </cell>
          <cell r="Y1743" t="str">
            <v>Market</v>
          </cell>
          <cell r="Z1743" t="str">
            <v>Office MLA</v>
          </cell>
          <cell r="AA1743">
            <v>0</v>
          </cell>
        </row>
        <row r="1744">
          <cell r="C1744">
            <v>0</v>
          </cell>
          <cell r="Q1744">
            <v>42186</v>
          </cell>
          <cell r="S1744">
            <v>39.482733284349742</v>
          </cell>
        </row>
        <row r="1745">
          <cell r="C1745">
            <v>0</v>
          </cell>
          <cell r="Q1745">
            <v>42552</v>
          </cell>
          <cell r="S1745">
            <v>40.673034533431299</v>
          </cell>
        </row>
        <row r="1746">
          <cell r="C1746">
            <v>0</v>
          </cell>
        </row>
        <row r="1747">
          <cell r="C1747">
            <v>378</v>
          </cell>
          <cell r="G1747" t="str">
            <v>05-CENTURY-PLAZA (1)</v>
          </cell>
          <cell r="H1747" t="str">
            <v>IAR System Software</v>
          </cell>
          <cell r="I1747" t="str">
            <v>Contract</v>
          </cell>
          <cell r="J1747" t="str">
            <v>420</v>
          </cell>
          <cell r="K1747">
            <v>41091</v>
          </cell>
          <cell r="L1747">
            <v>42916</v>
          </cell>
          <cell r="M1747">
            <v>4340</v>
          </cell>
          <cell r="O1747" t="e">
            <v>#VALUE!</v>
          </cell>
          <cell r="Q1747">
            <v>42005</v>
          </cell>
          <cell r="R1747">
            <v>4340</v>
          </cell>
          <cell r="S1747">
            <v>38.281105990783409</v>
          </cell>
          <cell r="T1747">
            <v>166140</v>
          </cell>
          <cell r="U1747" t="str">
            <v>IAR #420 BY-08</v>
          </cell>
          <cell r="V1747">
            <v>40.68</v>
          </cell>
          <cell r="W1747">
            <v>49.44</v>
          </cell>
          <cell r="X1747">
            <v>0.8228155339805826</v>
          </cell>
          <cell r="Y1747" t="str">
            <v>Market</v>
          </cell>
          <cell r="Z1747" t="str">
            <v>Office MLA</v>
          </cell>
          <cell r="AA1747">
            <v>0</v>
          </cell>
        </row>
        <row r="1748">
          <cell r="C1748">
            <v>0</v>
          </cell>
          <cell r="Q1748">
            <v>42186</v>
          </cell>
          <cell r="S1748">
            <v>39.481105990783412</v>
          </cell>
        </row>
        <row r="1749">
          <cell r="C1749">
            <v>0</v>
          </cell>
          <cell r="Q1749">
            <v>42552</v>
          </cell>
          <cell r="S1749">
            <v>40.681105990783408</v>
          </cell>
        </row>
        <row r="1750">
          <cell r="C1750">
            <v>0</v>
          </cell>
        </row>
        <row r="1751">
          <cell r="C1751">
            <v>379</v>
          </cell>
          <cell r="G1751" t="str">
            <v>05-CENTURY-PLAZA (1)</v>
          </cell>
          <cell r="H1751" t="str">
            <v>IC Compliance</v>
          </cell>
          <cell r="I1751" t="str">
            <v>Contract</v>
          </cell>
          <cell r="J1751" t="str">
            <v>300</v>
          </cell>
          <cell r="K1751">
            <v>36094</v>
          </cell>
          <cell r="L1751">
            <v>43265</v>
          </cell>
          <cell r="M1751">
            <v>5119</v>
          </cell>
          <cell r="O1751" t="e">
            <v>#VALUE!</v>
          </cell>
          <cell r="Q1751">
            <v>42005</v>
          </cell>
          <cell r="R1751">
            <v>5119</v>
          </cell>
          <cell r="S1751">
            <v>32.999413948036725</v>
          </cell>
          <cell r="T1751">
            <v>168924</v>
          </cell>
          <cell r="U1751" t="str">
            <v>IC #300 BY-13</v>
          </cell>
          <cell r="V1751">
            <v>36.06</v>
          </cell>
          <cell r="W1751">
            <v>50.92</v>
          </cell>
          <cell r="X1751">
            <v>0.7081696779261587</v>
          </cell>
          <cell r="Y1751" t="str">
            <v>Market</v>
          </cell>
          <cell r="Z1751" t="str">
            <v>Office MLA</v>
          </cell>
          <cell r="AA1751">
            <v>0</v>
          </cell>
        </row>
        <row r="1752">
          <cell r="C1752">
            <v>0</v>
          </cell>
          <cell r="Q1752">
            <v>42156</v>
          </cell>
          <cell r="S1752">
            <v>33.526860714983393</v>
          </cell>
        </row>
        <row r="1753">
          <cell r="C1753">
            <v>0</v>
          </cell>
          <cell r="Q1753">
            <v>42186</v>
          </cell>
          <cell r="S1753">
            <v>33.991013869896463</v>
          </cell>
        </row>
        <row r="1754">
          <cell r="C1754">
            <v>0</v>
          </cell>
          <cell r="Q1754">
            <v>42522</v>
          </cell>
          <cell r="S1754">
            <v>34.53487009181481</v>
          </cell>
        </row>
        <row r="1755">
          <cell r="C1755">
            <v>0</v>
          </cell>
          <cell r="Q1755">
            <v>42552</v>
          </cell>
          <cell r="S1755">
            <v>35.010744285993361</v>
          </cell>
        </row>
        <row r="1756">
          <cell r="C1756">
            <v>0</v>
          </cell>
          <cell r="Q1756">
            <v>42887</v>
          </cell>
          <cell r="S1756">
            <v>35.568665755030281</v>
          </cell>
        </row>
        <row r="1757">
          <cell r="C1757">
            <v>0</v>
          </cell>
          <cell r="Q1757">
            <v>42917</v>
          </cell>
          <cell r="S1757">
            <v>36.060949404180505</v>
          </cell>
        </row>
        <row r="1758">
          <cell r="C1758">
            <v>0</v>
          </cell>
        </row>
        <row r="1759">
          <cell r="C1759">
            <v>380</v>
          </cell>
          <cell r="G1759" t="str">
            <v>05-CENTURY-PLAZA (1)</v>
          </cell>
          <cell r="H1759" t="str">
            <v>Jack Socher Insurance</v>
          </cell>
          <cell r="I1759" t="str">
            <v>Contract</v>
          </cell>
          <cell r="J1759" t="str">
            <v>421</v>
          </cell>
          <cell r="K1759">
            <v>37956</v>
          </cell>
          <cell r="L1759">
            <v>42338</v>
          </cell>
          <cell r="M1759">
            <v>1842</v>
          </cell>
          <cell r="O1759" t="e">
            <v>#VALUE!</v>
          </cell>
          <cell r="Q1759">
            <v>42005</v>
          </cell>
          <cell r="R1759">
            <v>1842</v>
          </cell>
          <cell r="S1759">
            <v>35.960912052117266</v>
          </cell>
          <cell r="T1759">
            <v>66240</v>
          </cell>
          <cell r="U1759" t="str">
            <v>Socher #421 BY-10</v>
          </cell>
          <cell r="V1759">
            <v>35.950000000000003</v>
          </cell>
          <cell r="W1759">
            <v>48</v>
          </cell>
          <cell r="X1759">
            <v>0.74895833333333339</v>
          </cell>
          <cell r="Y1759" t="str">
            <v>Vacate</v>
          </cell>
          <cell r="Z1759" t="str">
            <v>Office MLA</v>
          </cell>
          <cell r="AA1759">
            <v>0</v>
          </cell>
        </row>
        <row r="1760">
          <cell r="C1760">
            <v>0</v>
          </cell>
        </row>
        <row r="1761">
          <cell r="C1761">
            <v>381</v>
          </cell>
          <cell r="G1761" t="str">
            <v>05-CENTURY-PLAZA (1)</v>
          </cell>
          <cell r="H1761" t="str">
            <v>Jack Socher Insurance</v>
          </cell>
          <cell r="I1761" t="str">
            <v>Contract</v>
          </cell>
          <cell r="J1761" t="str">
            <v>425</v>
          </cell>
          <cell r="K1761">
            <v>37956</v>
          </cell>
          <cell r="L1761">
            <v>42338</v>
          </cell>
          <cell r="M1761">
            <v>2958</v>
          </cell>
          <cell r="O1761" t="e">
            <v>#VALUE!</v>
          </cell>
          <cell r="Q1761">
            <v>42005</v>
          </cell>
          <cell r="R1761">
            <v>2958</v>
          </cell>
          <cell r="S1761">
            <v>35.959432048681542</v>
          </cell>
          <cell r="T1761">
            <v>106368</v>
          </cell>
          <cell r="U1761" t="str">
            <v>Socher #425 BY -10</v>
          </cell>
          <cell r="V1761">
            <v>35.96</v>
          </cell>
          <cell r="W1761">
            <v>48</v>
          </cell>
          <cell r="X1761">
            <v>0.74916666666666665</v>
          </cell>
          <cell r="Y1761" t="str">
            <v>Vacate</v>
          </cell>
          <cell r="Z1761" t="str">
            <v>Office MLA</v>
          </cell>
          <cell r="AA1761">
            <v>0</v>
          </cell>
        </row>
        <row r="1762">
          <cell r="C1762">
            <v>0</v>
          </cell>
        </row>
        <row r="1763">
          <cell r="C1763">
            <v>382</v>
          </cell>
          <cell r="G1763" t="str">
            <v>05-CENTURY-PLAZA (1)</v>
          </cell>
          <cell r="H1763" t="str">
            <v>Jocelyne J. Kim Lew</v>
          </cell>
          <cell r="I1763" t="str">
            <v>Contract</v>
          </cell>
          <cell r="J1763" t="str">
            <v>245</v>
          </cell>
          <cell r="K1763">
            <v>39753</v>
          </cell>
          <cell r="L1763">
            <v>42643</v>
          </cell>
          <cell r="M1763">
            <v>1544</v>
          </cell>
          <cell r="O1763" t="e">
            <v>#VALUE!</v>
          </cell>
          <cell r="Q1763">
            <v>42005</v>
          </cell>
          <cell r="R1763">
            <v>1544</v>
          </cell>
          <cell r="S1763">
            <v>33</v>
          </cell>
          <cell r="T1763">
            <v>50952</v>
          </cell>
          <cell r="U1763" t="str">
            <v>Jocelyne #245 BY-14 95% GU</v>
          </cell>
          <cell r="V1763">
            <v>34.200000000000003</v>
          </cell>
          <cell r="W1763">
            <v>48</v>
          </cell>
          <cell r="X1763">
            <v>0.71250000000000002</v>
          </cell>
          <cell r="Y1763" t="str">
            <v>Market</v>
          </cell>
          <cell r="Z1763" t="str">
            <v>Office MLA</v>
          </cell>
          <cell r="AA1763">
            <v>0</v>
          </cell>
        </row>
        <row r="1764">
          <cell r="C1764">
            <v>0</v>
          </cell>
          <cell r="Q1764">
            <v>42278</v>
          </cell>
          <cell r="S1764">
            <v>34.196891191709845</v>
          </cell>
        </row>
        <row r="1765">
          <cell r="C1765">
            <v>0</v>
          </cell>
        </row>
        <row r="1766">
          <cell r="C1766">
            <v>383</v>
          </cell>
          <cell r="G1766" t="str">
            <v>05-CENTURY-PLAZA (1)</v>
          </cell>
          <cell r="H1766" t="str">
            <v>Kony Inc</v>
          </cell>
          <cell r="I1766" t="str">
            <v>Contract</v>
          </cell>
          <cell r="J1766" t="str">
            <v>215</v>
          </cell>
          <cell r="K1766">
            <v>42278</v>
          </cell>
          <cell r="L1766">
            <v>43404</v>
          </cell>
          <cell r="M1766">
            <v>1569</v>
          </cell>
          <cell r="O1766" t="str">
            <v> </v>
          </cell>
          <cell r="Q1766">
            <v>42278</v>
          </cell>
          <cell r="R1766">
            <v>1569</v>
          </cell>
          <cell r="S1766">
            <v>45.598470363288719</v>
          </cell>
          <cell r="U1766" t="str">
            <v>Standard BY + 1</v>
          </cell>
          <cell r="V1766">
            <v>48.38</v>
          </cell>
          <cell r="W1766">
            <v>50.92</v>
          </cell>
          <cell r="X1766">
            <v>0.95011783189316579</v>
          </cell>
          <cell r="Y1766" t="str">
            <v>Market</v>
          </cell>
          <cell r="Z1766" t="str">
            <v>Office MLA</v>
          </cell>
          <cell r="AA1766">
            <v>0</v>
          </cell>
        </row>
        <row r="1767">
          <cell r="C1767">
            <v>0</v>
          </cell>
          <cell r="Q1767">
            <v>42644</v>
          </cell>
          <cell r="S1767">
            <v>46.967495219885279</v>
          </cell>
        </row>
        <row r="1768">
          <cell r="C1768">
            <v>0</v>
          </cell>
          <cell r="Q1768">
            <v>43009</v>
          </cell>
          <cell r="S1768">
            <v>48.374760994263859</v>
          </cell>
        </row>
        <row r="1769">
          <cell r="C1769">
            <v>0</v>
          </cell>
        </row>
        <row r="1770">
          <cell r="C1770">
            <v>384</v>
          </cell>
          <cell r="G1770" t="str">
            <v>05-CENTURY-PLAZA (1)</v>
          </cell>
          <cell r="H1770" t="str">
            <v>Management Office</v>
          </cell>
          <cell r="I1770" t="str">
            <v>Contract</v>
          </cell>
          <cell r="J1770" t="str">
            <v>104</v>
          </cell>
          <cell r="K1770">
            <v>36526</v>
          </cell>
          <cell r="L1770">
            <v>47483</v>
          </cell>
          <cell r="M1770">
            <v>1003</v>
          </cell>
          <cell r="O1770" t="e">
            <v>#VALUE!</v>
          </cell>
          <cell r="Q1770">
            <v>42005</v>
          </cell>
          <cell r="R1770">
            <v>1003</v>
          </cell>
          <cell r="S1770">
            <v>0</v>
          </cell>
          <cell r="T1770">
            <v>0</v>
          </cell>
          <cell r="U1770" t="str">
            <v>None</v>
          </cell>
          <cell r="W1770" t="str">
            <v>Expires after Report Term</v>
          </cell>
          <cell r="Y1770" t="str">
            <v>Market</v>
          </cell>
          <cell r="Z1770" t="str">
            <v>Office MLA</v>
          </cell>
          <cell r="AA1770">
            <v>0</v>
          </cell>
        </row>
        <row r="1771">
          <cell r="C1771">
            <v>0</v>
          </cell>
          <cell r="S1771" t="str">
            <v>Rent continues after Report Term</v>
          </cell>
        </row>
        <row r="1772">
          <cell r="C1772">
            <v>0</v>
          </cell>
        </row>
        <row r="1773">
          <cell r="C1773">
            <v>385</v>
          </cell>
          <cell r="G1773" t="str">
            <v>05-CENTURY-PLAZA (1)</v>
          </cell>
          <cell r="H1773" t="str">
            <v>Metawise Group</v>
          </cell>
          <cell r="I1773" t="str">
            <v>Contract</v>
          </cell>
          <cell r="J1773" t="str">
            <v>315</v>
          </cell>
          <cell r="K1773">
            <v>41730</v>
          </cell>
          <cell r="L1773">
            <v>42886</v>
          </cell>
          <cell r="M1773">
            <v>815</v>
          </cell>
          <cell r="O1773" t="e">
            <v>#VALUE!</v>
          </cell>
          <cell r="Q1773">
            <v>42005</v>
          </cell>
          <cell r="R1773">
            <v>815</v>
          </cell>
          <cell r="S1773">
            <v>32.407361963190183</v>
          </cell>
          <cell r="T1773">
            <v>26412</v>
          </cell>
          <cell r="U1773" t="str">
            <v>Metawise #315 BY-14</v>
          </cell>
          <cell r="V1773">
            <v>36</v>
          </cell>
          <cell r="W1773">
            <v>49.44</v>
          </cell>
          <cell r="X1773">
            <v>0.72815533980582525</v>
          </cell>
          <cell r="Y1773" t="str">
            <v>Vacate</v>
          </cell>
          <cell r="Z1773" t="str">
            <v>Office MLA</v>
          </cell>
          <cell r="AA1773">
            <v>0</v>
          </cell>
        </row>
        <row r="1774">
          <cell r="C1774">
            <v>0</v>
          </cell>
          <cell r="Q1774">
            <v>42095</v>
          </cell>
          <cell r="S1774">
            <v>33.6</v>
          </cell>
        </row>
        <row r="1775">
          <cell r="C1775">
            <v>0</v>
          </cell>
          <cell r="Q1775">
            <v>42461</v>
          </cell>
          <cell r="S1775">
            <v>34.807361963190182</v>
          </cell>
        </row>
        <row r="1776">
          <cell r="C1776">
            <v>0</v>
          </cell>
          <cell r="Q1776">
            <v>42826</v>
          </cell>
          <cell r="S1776">
            <v>36</v>
          </cell>
        </row>
        <row r="1777">
          <cell r="C1777">
            <v>0</v>
          </cell>
        </row>
        <row r="1778">
          <cell r="C1778">
            <v>386</v>
          </cell>
          <cell r="G1778" t="str">
            <v>05-CENTURY-PLAZA (1)</v>
          </cell>
          <cell r="H1778" t="str">
            <v>Metawise Group</v>
          </cell>
          <cell r="I1778" t="str">
            <v>Contract</v>
          </cell>
          <cell r="J1778" t="str">
            <v>318</v>
          </cell>
          <cell r="K1778">
            <v>41730</v>
          </cell>
          <cell r="L1778">
            <v>42886</v>
          </cell>
          <cell r="M1778">
            <v>1351</v>
          </cell>
          <cell r="O1778" t="e">
            <v>#VALUE!</v>
          </cell>
          <cell r="Q1778">
            <v>42005</v>
          </cell>
          <cell r="R1778">
            <v>1351</v>
          </cell>
          <cell r="S1778">
            <v>32.402664692820132</v>
          </cell>
          <cell r="T1778">
            <v>43776</v>
          </cell>
          <cell r="U1778" t="str">
            <v>Metawise #318 BY-14</v>
          </cell>
          <cell r="V1778">
            <v>36</v>
          </cell>
          <cell r="W1778">
            <v>49.44</v>
          </cell>
          <cell r="X1778">
            <v>0.72815533980582525</v>
          </cell>
          <cell r="Y1778" t="str">
            <v>Vacate</v>
          </cell>
          <cell r="Z1778" t="str">
            <v>Office MLA</v>
          </cell>
          <cell r="AA1778">
            <v>0</v>
          </cell>
        </row>
        <row r="1779">
          <cell r="C1779">
            <v>0</v>
          </cell>
          <cell r="Q1779">
            <v>42095</v>
          </cell>
          <cell r="S1779">
            <v>33.592894152479644</v>
          </cell>
        </row>
        <row r="1780">
          <cell r="C1780">
            <v>0</v>
          </cell>
          <cell r="Q1780">
            <v>42461</v>
          </cell>
          <cell r="S1780">
            <v>34.800888230940046</v>
          </cell>
        </row>
        <row r="1781">
          <cell r="C1781">
            <v>0</v>
          </cell>
          <cell r="Q1781">
            <v>42826</v>
          </cell>
          <cell r="S1781">
            <v>36</v>
          </cell>
        </row>
        <row r="1782">
          <cell r="C1782">
            <v>0</v>
          </cell>
        </row>
        <row r="1783">
          <cell r="C1783">
            <v>387</v>
          </cell>
          <cell r="G1783" t="str">
            <v>05-CENTURY-PLAZA (1)</v>
          </cell>
          <cell r="H1783" t="str">
            <v>Metawise Group</v>
          </cell>
          <cell r="I1783" t="str">
            <v>Contract</v>
          </cell>
          <cell r="J1783" t="str">
            <v>320</v>
          </cell>
          <cell r="K1783">
            <v>41730</v>
          </cell>
          <cell r="L1783">
            <v>42886</v>
          </cell>
          <cell r="M1783">
            <v>1835</v>
          </cell>
          <cell r="O1783" t="e">
            <v>#VALUE!</v>
          </cell>
          <cell r="Q1783">
            <v>42005</v>
          </cell>
          <cell r="R1783">
            <v>1835</v>
          </cell>
          <cell r="S1783">
            <v>32.396730245231609</v>
          </cell>
          <cell r="T1783">
            <v>59448</v>
          </cell>
          <cell r="U1783" t="str">
            <v>Metawise #320 BY-14</v>
          </cell>
          <cell r="V1783">
            <v>36</v>
          </cell>
          <cell r="W1783">
            <v>49.44</v>
          </cell>
          <cell r="X1783">
            <v>0.72815533980582525</v>
          </cell>
          <cell r="Y1783" t="str">
            <v>Vacate</v>
          </cell>
          <cell r="Z1783" t="str">
            <v>Office MLA</v>
          </cell>
          <cell r="AA1783">
            <v>0</v>
          </cell>
        </row>
        <row r="1784">
          <cell r="C1784">
            <v>0</v>
          </cell>
          <cell r="Q1784">
            <v>42095</v>
          </cell>
          <cell r="S1784">
            <v>33.6</v>
          </cell>
        </row>
        <row r="1785">
          <cell r="C1785">
            <v>0</v>
          </cell>
          <cell r="Q1785">
            <v>42461</v>
          </cell>
          <cell r="S1785">
            <v>34.803269754768394</v>
          </cell>
        </row>
        <row r="1786">
          <cell r="C1786">
            <v>0</v>
          </cell>
          <cell r="Q1786">
            <v>42826</v>
          </cell>
          <cell r="S1786">
            <v>36</v>
          </cell>
        </row>
        <row r="1787">
          <cell r="C1787">
            <v>0</v>
          </cell>
        </row>
        <row r="1788">
          <cell r="C1788">
            <v>388</v>
          </cell>
          <cell r="G1788" t="str">
            <v>05-CENTURY-PLAZA (1)</v>
          </cell>
          <cell r="H1788" t="str">
            <v>Mipox International</v>
          </cell>
          <cell r="I1788" t="str">
            <v>Speculative</v>
          </cell>
          <cell r="J1788" t="str">
            <v>401</v>
          </cell>
          <cell r="K1788">
            <v>42064</v>
          </cell>
          <cell r="L1788">
            <v>43159</v>
          </cell>
          <cell r="M1788">
            <v>510</v>
          </cell>
          <cell r="O1788" t="str">
            <v> </v>
          </cell>
          <cell r="Q1788">
            <v>42064</v>
          </cell>
          <cell r="R1788">
            <v>510</v>
          </cell>
          <cell r="S1788">
            <v>42</v>
          </cell>
          <cell r="U1788" t="str">
            <v>Mipox #401 BY-15</v>
          </cell>
          <cell r="V1788">
            <v>44.52</v>
          </cell>
          <cell r="W1788">
            <v>50.92</v>
          </cell>
          <cell r="X1788">
            <v>0.87431264728986646</v>
          </cell>
          <cell r="Y1788" t="str">
            <v>Market</v>
          </cell>
          <cell r="Z1788" t="str">
            <v>Office MLA</v>
          </cell>
          <cell r="AA1788">
            <v>0</v>
          </cell>
        </row>
        <row r="1789">
          <cell r="C1789">
            <v>0</v>
          </cell>
          <cell r="Q1789">
            <v>42430</v>
          </cell>
          <cell r="S1789">
            <v>43.317647058823532</v>
          </cell>
        </row>
        <row r="1790">
          <cell r="C1790">
            <v>0</v>
          </cell>
          <cell r="Q1790">
            <v>42795</v>
          </cell>
          <cell r="S1790">
            <v>44.517647058823528</v>
          </cell>
        </row>
        <row r="1791">
          <cell r="C1791">
            <v>0</v>
          </cell>
        </row>
        <row r="1792">
          <cell r="C1792">
            <v>389</v>
          </cell>
          <cell r="G1792" t="str">
            <v>05-CENTURY-PLAZA (1)</v>
          </cell>
          <cell r="H1792" t="str">
            <v>Prodesse Property Group</v>
          </cell>
          <cell r="I1792" t="str">
            <v>Contract</v>
          </cell>
          <cell r="J1792" t="str">
            <v>317</v>
          </cell>
          <cell r="K1792">
            <v>41061</v>
          </cell>
          <cell r="L1792">
            <v>42930</v>
          </cell>
          <cell r="M1792">
            <v>1848</v>
          </cell>
          <cell r="O1792" t="e">
            <v>#VALUE!</v>
          </cell>
          <cell r="Q1792">
            <v>42005</v>
          </cell>
          <cell r="R1792">
            <v>1848</v>
          </cell>
          <cell r="S1792">
            <v>36.720779220779221</v>
          </cell>
          <cell r="T1792">
            <v>67860</v>
          </cell>
          <cell r="U1792" t="str">
            <v>Prodesse #317 BY-12</v>
          </cell>
          <cell r="V1792">
            <v>39.369999999999997</v>
          </cell>
          <cell r="W1792">
            <v>49.44</v>
          </cell>
          <cell r="X1792">
            <v>0.79631877022653719</v>
          </cell>
          <cell r="Y1792" t="str">
            <v>Market</v>
          </cell>
          <cell r="Z1792" t="str">
            <v>Office MLA</v>
          </cell>
          <cell r="AA1792">
            <v>0</v>
          </cell>
        </row>
        <row r="1793">
          <cell r="C1793">
            <v>0</v>
          </cell>
          <cell r="Q1793">
            <v>42186</v>
          </cell>
          <cell r="S1793">
            <v>37.441558441558442</v>
          </cell>
        </row>
        <row r="1794">
          <cell r="C1794">
            <v>0</v>
          </cell>
          <cell r="Q1794">
            <v>42217</v>
          </cell>
          <cell r="S1794">
            <v>38.038961038961041</v>
          </cell>
        </row>
        <row r="1795">
          <cell r="C1795">
            <v>0</v>
          </cell>
          <cell r="Q1795">
            <v>42552</v>
          </cell>
          <cell r="S1795">
            <v>38.766233766233768</v>
          </cell>
        </row>
        <row r="1796">
          <cell r="C1796">
            <v>0</v>
          </cell>
          <cell r="Q1796">
            <v>42583</v>
          </cell>
          <cell r="S1796">
            <v>39.363636363636367</v>
          </cell>
        </row>
        <row r="1797">
          <cell r="C1797">
            <v>0</v>
          </cell>
        </row>
        <row r="1798">
          <cell r="C1798">
            <v>390</v>
          </cell>
          <cell r="G1798" t="str">
            <v>05-CENTURY-PLAZA (1)</v>
          </cell>
          <cell r="H1798" t="str">
            <v>Raj Bagga</v>
          </cell>
          <cell r="I1798" t="str">
            <v>Contract</v>
          </cell>
          <cell r="J1798" t="str">
            <v>250</v>
          </cell>
          <cell r="K1798">
            <v>39052</v>
          </cell>
          <cell r="L1798">
            <v>42338</v>
          </cell>
          <cell r="M1798">
            <v>1317</v>
          </cell>
          <cell r="O1798" t="e">
            <v>#VALUE!</v>
          </cell>
          <cell r="Q1798">
            <v>42005</v>
          </cell>
          <cell r="R1798">
            <v>1317</v>
          </cell>
          <cell r="S1798">
            <v>27.927107061503417</v>
          </cell>
          <cell r="T1798">
            <v>36780</v>
          </cell>
          <cell r="U1798" t="str">
            <v>Raj #250 BY-14</v>
          </cell>
          <cell r="V1798">
            <v>27.93</v>
          </cell>
          <cell r="W1798">
            <v>48</v>
          </cell>
          <cell r="X1798">
            <v>0.58187500000000003</v>
          </cell>
          <cell r="Y1798" t="str">
            <v>Market</v>
          </cell>
          <cell r="Z1798" t="str">
            <v>Office MLA</v>
          </cell>
          <cell r="AA1798">
            <v>0</v>
          </cell>
        </row>
        <row r="1799">
          <cell r="C1799">
            <v>0</v>
          </cell>
        </row>
        <row r="1800">
          <cell r="C1800">
            <v>391</v>
          </cell>
          <cell r="G1800" t="str">
            <v>05-CENTURY-PLAZA (1)</v>
          </cell>
          <cell r="H1800" t="str">
            <v>Renew Medical, Inc.</v>
          </cell>
          <cell r="I1800" t="str">
            <v>Contract</v>
          </cell>
          <cell r="J1800" t="str">
            <v>410</v>
          </cell>
          <cell r="K1800">
            <v>41944</v>
          </cell>
          <cell r="L1800">
            <v>43100</v>
          </cell>
          <cell r="M1800">
            <v>1615</v>
          </cell>
          <cell r="O1800" t="e">
            <v>#VALUE!</v>
          </cell>
          <cell r="Q1800">
            <v>42005</v>
          </cell>
          <cell r="R1800">
            <v>1615</v>
          </cell>
          <cell r="S1800">
            <v>40.198142414860683</v>
          </cell>
          <cell r="T1800">
            <v>64920</v>
          </cell>
          <cell r="U1800" t="str">
            <v>Standard BY</v>
          </cell>
          <cell r="V1800">
            <v>43.8</v>
          </cell>
          <cell r="W1800">
            <v>49.44</v>
          </cell>
          <cell r="X1800">
            <v>0.88592233009708732</v>
          </cell>
          <cell r="Y1800" t="str">
            <v>Market</v>
          </cell>
          <cell r="Z1800" t="str">
            <v>Office MLA</v>
          </cell>
          <cell r="AA1800">
            <v>0</v>
          </cell>
        </row>
        <row r="1801">
          <cell r="C1801">
            <v>0</v>
          </cell>
          <cell r="Q1801">
            <v>42309</v>
          </cell>
          <cell r="S1801">
            <v>41.401857585139318</v>
          </cell>
        </row>
        <row r="1802">
          <cell r="C1802">
            <v>0</v>
          </cell>
          <cell r="Q1802">
            <v>42675</v>
          </cell>
          <cell r="S1802">
            <v>42.598142414860682</v>
          </cell>
        </row>
        <row r="1803">
          <cell r="C1803">
            <v>0</v>
          </cell>
          <cell r="Q1803">
            <v>43040</v>
          </cell>
          <cell r="S1803">
            <v>43.801857585139317</v>
          </cell>
        </row>
        <row r="1804">
          <cell r="C1804">
            <v>0</v>
          </cell>
        </row>
        <row r="1805">
          <cell r="C1805">
            <v>392</v>
          </cell>
          <cell r="G1805" t="str">
            <v>05-CENTURY-PLAZA (1)</v>
          </cell>
          <cell r="H1805" t="str">
            <v>Sanzaru Games</v>
          </cell>
          <cell r="I1805" t="str">
            <v>Contract</v>
          </cell>
          <cell r="J1805" t="str">
            <v>205/210</v>
          </cell>
          <cell r="K1805">
            <v>42156</v>
          </cell>
          <cell r="L1805">
            <v>42400</v>
          </cell>
          <cell r="M1805">
            <v>3245</v>
          </cell>
          <cell r="O1805" t="str">
            <v> </v>
          </cell>
          <cell r="Q1805">
            <v>42156</v>
          </cell>
          <cell r="R1805">
            <v>3245</v>
          </cell>
          <cell r="S1805">
            <v>43.2</v>
          </cell>
          <cell r="U1805" t="str">
            <v>Standard BY</v>
          </cell>
          <cell r="V1805">
            <v>43.2</v>
          </cell>
          <cell r="W1805">
            <v>48</v>
          </cell>
          <cell r="X1805">
            <v>0.9</v>
          </cell>
          <cell r="Y1805" t="str">
            <v>Reabsorb</v>
          </cell>
          <cell r="Z1805" t="str">
            <v>Office MLA</v>
          </cell>
          <cell r="AA1805">
            <v>0</v>
          </cell>
        </row>
        <row r="1806">
          <cell r="C1806">
            <v>0</v>
          </cell>
        </row>
        <row r="1807">
          <cell r="C1807">
            <v>393</v>
          </cell>
          <cell r="G1807" t="str">
            <v>05-CENTURY-PLAZA (1)</v>
          </cell>
          <cell r="H1807" t="str">
            <v>Sanzaru Games</v>
          </cell>
          <cell r="I1807" t="str">
            <v>Contract</v>
          </cell>
          <cell r="J1807" t="str">
            <v>301/302/3</v>
          </cell>
          <cell r="K1807">
            <v>42186</v>
          </cell>
          <cell r="L1807">
            <v>43769</v>
          </cell>
          <cell r="M1807">
            <v>1</v>
          </cell>
          <cell r="O1807" t="str">
            <v> </v>
          </cell>
          <cell r="Q1807">
            <v>42186</v>
          </cell>
          <cell r="R1807">
            <v>1</v>
          </cell>
          <cell r="S1807">
            <v>48</v>
          </cell>
          <cell r="U1807" t="str">
            <v>Standard BY</v>
          </cell>
          <cell r="V1807">
            <v>47.27</v>
          </cell>
          <cell r="W1807">
            <v>52.45</v>
          </cell>
          <cell r="X1807">
            <v>0.90123927550047667</v>
          </cell>
          <cell r="Y1807" t="str">
            <v>Market</v>
          </cell>
          <cell r="Z1807" t="str">
            <v>Office MLA</v>
          </cell>
          <cell r="AA1807">
            <v>0</v>
          </cell>
        </row>
        <row r="1808">
          <cell r="C1808">
            <v>0</v>
          </cell>
          <cell r="Q1808">
            <v>42339</v>
          </cell>
          <cell r="R1808">
            <v>11137</v>
          </cell>
          <cell r="S1808">
            <v>41.999461255275207</v>
          </cell>
        </row>
        <row r="1809">
          <cell r="C1809">
            <v>0</v>
          </cell>
          <cell r="Q1809">
            <v>42552</v>
          </cell>
          <cell r="S1809">
            <v>43.260123911286705</v>
          </cell>
        </row>
        <row r="1810">
          <cell r="C1810">
            <v>0</v>
          </cell>
          <cell r="Q1810">
            <v>42917</v>
          </cell>
          <cell r="S1810">
            <v>44.557421208583996</v>
          </cell>
        </row>
        <row r="1811">
          <cell r="C1811">
            <v>0</v>
          </cell>
          <cell r="Q1811">
            <v>43282</v>
          </cell>
          <cell r="S1811">
            <v>45.894585615515851</v>
          </cell>
        </row>
        <row r="1812">
          <cell r="C1812">
            <v>0</v>
          </cell>
          <cell r="Q1812">
            <v>43647</v>
          </cell>
          <cell r="S1812">
            <v>47.271617132082248</v>
          </cell>
        </row>
        <row r="1813">
          <cell r="C1813">
            <v>0</v>
          </cell>
        </row>
        <row r="1814">
          <cell r="C1814">
            <v>394</v>
          </cell>
          <cell r="G1814" t="str">
            <v>05-CENTURY-PLAZA (1)</v>
          </cell>
          <cell r="H1814" t="str">
            <v>Shift Mobility</v>
          </cell>
          <cell r="I1814" t="str">
            <v>Contract</v>
          </cell>
          <cell r="J1814" t="str">
            <v>112</v>
          </cell>
          <cell r="K1814">
            <v>42278</v>
          </cell>
          <cell r="L1814">
            <v>43008</v>
          </cell>
          <cell r="M1814">
            <v>3333</v>
          </cell>
          <cell r="O1814" t="str">
            <v> </v>
          </cell>
          <cell r="Q1814">
            <v>42278</v>
          </cell>
          <cell r="R1814">
            <v>3333</v>
          </cell>
          <cell r="S1814">
            <v>41.400540054005404</v>
          </cell>
          <cell r="U1814" t="str">
            <v>Shift Mobility</v>
          </cell>
          <cell r="V1814">
            <v>42.6</v>
          </cell>
          <cell r="W1814">
            <v>49.44</v>
          </cell>
          <cell r="X1814">
            <v>0.86165048543689327</v>
          </cell>
          <cell r="Y1814" t="str">
            <v>Market</v>
          </cell>
          <cell r="Z1814" t="str">
            <v>Office MLA</v>
          </cell>
          <cell r="AA1814">
            <v>0</v>
          </cell>
        </row>
        <row r="1815">
          <cell r="C1815">
            <v>0</v>
          </cell>
          <cell r="Q1815">
            <v>42644</v>
          </cell>
          <cell r="S1815">
            <v>42.599459945994596</v>
          </cell>
        </row>
        <row r="1816">
          <cell r="C1816">
            <v>0</v>
          </cell>
        </row>
        <row r="1817">
          <cell r="C1817">
            <v>395</v>
          </cell>
          <cell r="G1817" t="str">
            <v>05-CENTURY-PLAZA (1)</v>
          </cell>
          <cell r="H1817" t="str">
            <v>State of CA - EDD</v>
          </cell>
          <cell r="I1817" t="str">
            <v>Contract</v>
          </cell>
          <cell r="J1817" t="str">
            <v>415</v>
          </cell>
          <cell r="K1817">
            <v>38473</v>
          </cell>
          <cell r="L1817">
            <v>43131</v>
          </cell>
          <cell r="M1817">
            <v>2554</v>
          </cell>
          <cell r="O1817" t="e">
            <v>#VALUE!</v>
          </cell>
          <cell r="Q1817">
            <v>42005</v>
          </cell>
          <cell r="R1817">
            <v>2554</v>
          </cell>
          <cell r="S1817">
            <v>30.90211433046202</v>
          </cell>
          <cell r="T1817">
            <v>78924</v>
          </cell>
          <cell r="U1817" t="str">
            <v>None</v>
          </cell>
          <cell r="V1817">
            <v>33.770000000000003</v>
          </cell>
          <cell r="W1817">
            <v>50.92</v>
          </cell>
          <cell r="X1817">
            <v>0.66319717203456408</v>
          </cell>
          <cell r="Y1817" t="str">
            <v>Reabsorb</v>
          </cell>
          <cell r="Z1817" t="str">
            <v>Office MLA</v>
          </cell>
          <cell r="AA1817">
            <v>0</v>
          </cell>
        </row>
        <row r="1818">
          <cell r="C1818">
            <v>0</v>
          </cell>
          <cell r="Q1818">
            <v>42036</v>
          </cell>
          <cell r="S1818">
            <v>31.827721221613157</v>
          </cell>
        </row>
        <row r="1819">
          <cell r="C1819">
            <v>0</v>
          </cell>
          <cell r="Q1819">
            <v>42401</v>
          </cell>
          <cell r="S1819">
            <v>32.781519185591229</v>
          </cell>
        </row>
        <row r="1820">
          <cell r="C1820">
            <v>0</v>
          </cell>
          <cell r="Q1820">
            <v>42767</v>
          </cell>
          <cell r="S1820">
            <v>33.768206734534061</v>
          </cell>
        </row>
        <row r="1821">
          <cell r="C1821">
            <v>0</v>
          </cell>
        </row>
        <row r="1822">
          <cell r="C1822">
            <v>396</v>
          </cell>
          <cell r="G1822" t="str">
            <v>05-CENTURY-PLAZA (1)</v>
          </cell>
          <cell r="H1822" t="str">
            <v>State of CA - EDD</v>
          </cell>
          <cell r="I1822" t="str">
            <v>Contract</v>
          </cell>
          <cell r="J1822" t="str">
            <v>415</v>
          </cell>
          <cell r="K1822">
            <v>43132</v>
          </cell>
          <cell r="L1822">
            <v>44227</v>
          </cell>
          <cell r="M1822">
            <v>2554</v>
          </cell>
          <cell r="O1822" t="str">
            <v> </v>
          </cell>
          <cell r="Q1822">
            <v>43132</v>
          </cell>
          <cell r="R1822">
            <v>2554</v>
          </cell>
          <cell r="S1822">
            <v>34.778386844166015</v>
          </cell>
          <cell r="U1822" t="str">
            <v>None</v>
          </cell>
          <cell r="V1822">
            <v>36.9</v>
          </cell>
          <cell r="W1822">
            <v>55.65</v>
          </cell>
          <cell r="X1822">
            <v>0.66307277628032346</v>
          </cell>
          <cell r="Y1822" t="str">
            <v>Market</v>
          </cell>
          <cell r="Z1822" t="str">
            <v>Office MLA</v>
          </cell>
          <cell r="AA1822">
            <v>0</v>
          </cell>
        </row>
        <row r="1823">
          <cell r="C1823">
            <v>0</v>
          </cell>
          <cell r="Q1823">
            <v>43497</v>
          </cell>
          <cell r="S1823">
            <v>35.821456538762725</v>
          </cell>
        </row>
        <row r="1824">
          <cell r="C1824">
            <v>0</v>
          </cell>
          <cell r="Q1824">
            <v>43862</v>
          </cell>
          <cell r="S1824">
            <v>36.90211433046202</v>
          </cell>
        </row>
        <row r="1825">
          <cell r="C1825">
            <v>0</v>
          </cell>
        </row>
        <row r="1826">
          <cell r="C1826">
            <v>397</v>
          </cell>
          <cell r="G1826" t="str">
            <v>05-CENTURY-PLAZA (1)</v>
          </cell>
          <cell r="H1826" t="str">
            <v>State of CA - OSHA</v>
          </cell>
          <cell r="I1826" t="str">
            <v>Contract</v>
          </cell>
          <cell r="J1826" t="str">
            <v>110</v>
          </cell>
          <cell r="K1826">
            <v>35674</v>
          </cell>
          <cell r="L1826">
            <v>43131</v>
          </cell>
          <cell r="M1826">
            <v>2593</v>
          </cell>
          <cell r="O1826" t="e">
            <v>#VALUE!</v>
          </cell>
          <cell r="Q1826">
            <v>42005</v>
          </cell>
          <cell r="R1826">
            <v>2593</v>
          </cell>
          <cell r="S1826">
            <v>30.900115696104898</v>
          </cell>
          <cell r="T1826">
            <v>80124</v>
          </cell>
          <cell r="U1826" t="str">
            <v>None</v>
          </cell>
          <cell r="V1826">
            <v>33.770000000000003</v>
          </cell>
          <cell r="W1826">
            <v>50.92</v>
          </cell>
          <cell r="X1826">
            <v>0.66319717203456408</v>
          </cell>
          <cell r="Y1826" t="str">
            <v>Reabsorb</v>
          </cell>
          <cell r="Z1826" t="str">
            <v>Office MLA</v>
          </cell>
          <cell r="AA1826">
            <v>0</v>
          </cell>
        </row>
        <row r="1827">
          <cell r="C1827">
            <v>0</v>
          </cell>
          <cell r="Q1827">
            <v>42036</v>
          </cell>
          <cell r="S1827">
            <v>31.830312379483225</v>
          </cell>
        </row>
        <row r="1828">
          <cell r="C1828">
            <v>0</v>
          </cell>
          <cell r="Q1828">
            <v>42401</v>
          </cell>
          <cell r="S1828">
            <v>32.779020439645201</v>
          </cell>
        </row>
        <row r="1829">
          <cell r="C1829">
            <v>0</v>
          </cell>
          <cell r="Q1829">
            <v>42767</v>
          </cell>
          <cell r="S1829">
            <v>33.769379097570379</v>
          </cell>
        </row>
        <row r="1830">
          <cell r="C1830">
            <v>0</v>
          </cell>
        </row>
        <row r="1831">
          <cell r="C1831">
            <v>398</v>
          </cell>
          <cell r="G1831" t="str">
            <v>05-CENTURY-PLAZA (1)</v>
          </cell>
          <cell r="H1831" t="str">
            <v>State of CA - OSHA</v>
          </cell>
          <cell r="I1831" t="str">
            <v>Contract</v>
          </cell>
          <cell r="J1831" t="str">
            <v>110</v>
          </cell>
          <cell r="K1831">
            <v>43132</v>
          </cell>
          <cell r="L1831">
            <v>44227</v>
          </cell>
          <cell r="M1831">
            <v>2593</v>
          </cell>
          <cell r="O1831" t="str">
            <v> </v>
          </cell>
          <cell r="Q1831">
            <v>43132</v>
          </cell>
          <cell r="R1831">
            <v>2593</v>
          </cell>
          <cell r="S1831">
            <v>34.778249132279214</v>
          </cell>
          <cell r="U1831" t="str">
            <v>None</v>
          </cell>
          <cell r="V1831">
            <v>36.9</v>
          </cell>
          <cell r="W1831">
            <v>55.65</v>
          </cell>
          <cell r="X1831">
            <v>0.66307277628032346</v>
          </cell>
          <cell r="Y1831" t="str">
            <v>Market</v>
          </cell>
          <cell r="Z1831" t="str">
            <v>Office MLA</v>
          </cell>
          <cell r="AA1831">
            <v>0</v>
          </cell>
        </row>
        <row r="1832">
          <cell r="C1832">
            <v>0</v>
          </cell>
          <cell r="Q1832">
            <v>43497</v>
          </cell>
          <cell r="S1832">
            <v>35.819514076359432</v>
          </cell>
        </row>
        <row r="1833">
          <cell r="C1833">
            <v>0</v>
          </cell>
          <cell r="Q1833">
            <v>43862</v>
          </cell>
          <cell r="S1833">
            <v>36.897801774006943</v>
          </cell>
        </row>
        <row r="1834">
          <cell r="C1834">
            <v>0</v>
          </cell>
        </row>
        <row r="1835">
          <cell r="C1835">
            <v>399</v>
          </cell>
          <cell r="G1835" t="str">
            <v>05-CENTURY-PLAZA (1)</v>
          </cell>
          <cell r="H1835" t="str">
            <v>State of CA - REHAB</v>
          </cell>
          <cell r="I1835" t="str">
            <v>Contract</v>
          </cell>
          <cell r="J1835" t="str">
            <v>403</v>
          </cell>
          <cell r="K1835">
            <v>38292</v>
          </cell>
          <cell r="L1835">
            <v>43131</v>
          </cell>
          <cell r="M1835">
            <v>6200</v>
          </cell>
          <cell r="O1835" t="e">
            <v>#VALUE!</v>
          </cell>
          <cell r="Q1835">
            <v>42005</v>
          </cell>
          <cell r="R1835">
            <v>6200</v>
          </cell>
          <cell r="S1835">
            <v>30.9</v>
          </cell>
          <cell r="T1835">
            <v>191580</v>
          </cell>
          <cell r="U1835" t="str">
            <v>None</v>
          </cell>
          <cell r="V1835">
            <v>33.770000000000003</v>
          </cell>
          <cell r="W1835">
            <v>50.92</v>
          </cell>
          <cell r="X1835">
            <v>0.66319717203456408</v>
          </cell>
          <cell r="Y1835" t="str">
            <v>Reabsorb</v>
          </cell>
          <cell r="Z1835" t="str">
            <v>Office MLA</v>
          </cell>
          <cell r="AA1835">
            <v>0</v>
          </cell>
        </row>
        <row r="1836">
          <cell r="C1836">
            <v>0</v>
          </cell>
          <cell r="Q1836">
            <v>42036</v>
          </cell>
          <cell r="S1836">
            <v>31.830967741935485</v>
          </cell>
        </row>
        <row r="1837">
          <cell r="C1837">
            <v>0</v>
          </cell>
          <cell r="Q1837">
            <v>42401</v>
          </cell>
          <cell r="S1837">
            <v>32.779354838709679</v>
          </cell>
        </row>
        <row r="1838">
          <cell r="C1838">
            <v>0</v>
          </cell>
          <cell r="Q1838">
            <v>42767</v>
          </cell>
          <cell r="S1838">
            <v>33.770322580645164</v>
          </cell>
        </row>
        <row r="1839">
          <cell r="C1839">
            <v>0</v>
          </cell>
        </row>
        <row r="1840">
          <cell r="C1840">
            <v>400</v>
          </cell>
          <cell r="G1840" t="str">
            <v>05-CENTURY-PLAZA (1)</v>
          </cell>
          <cell r="H1840" t="str">
            <v>State of CA - REHAB</v>
          </cell>
          <cell r="I1840" t="str">
            <v>Contract</v>
          </cell>
          <cell r="J1840" t="str">
            <v>403</v>
          </cell>
          <cell r="K1840">
            <v>43132</v>
          </cell>
          <cell r="L1840">
            <v>44227</v>
          </cell>
          <cell r="M1840">
            <v>6200</v>
          </cell>
          <cell r="O1840" t="str">
            <v> </v>
          </cell>
          <cell r="Q1840">
            <v>43132</v>
          </cell>
          <cell r="R1840">
            <v>6200</v>
          </cell>
          <cell r="S1840">
            <v>34.780645161290323</v>
          </cell>
          <cell r="U1840" t="str">
            <v>None</v>
          </cell>
          <cell r="V1840">
            <v>36.9</v>
          </cell>
          <cell r="W1840">
            <v>55.65</v>
          </cell>
          <cell r="X1840">
            <v>0.66307277628032346</v>
          </cell>
          <cell r="Y1840" t="str">
            <v>Market</v>
          </cell>
          <cell r="Z1840" t="str">
            <v>Office MLA</v>
          </cell>
          <cell r="AA1840">
            <v>0</v>
          </cell>
        </row>
        <row r="1841">
          <cell r="C1841">
            <v>0</v>
          </cell>
          <cell r="Q1841">
            <v>43497</v>
          </cell>
          <cell r="S1841">
            <v>35.82</v>
          </cell>
        </row>
        <row r="1842">
          <cell r="C1842">
            <v>0</v>
          </cell>
          <cell r="Q1842">
            <v>43862</v>
          </cell>
          <cell r="S1842">
            <v>36.9</v>
          </cell>
        </row>
        <row r="1843">
          <cell r="C1843">
            <v>0</v>
          </cell>
        </row>
        <row r="1844">
          <cell r="C1844">
            <v>401</v>
          </cell>
          <cell r="G1844" t="str">
            <v>05-CENTURY-PLAZA (1)</v>
          </cell>
          <cell r="H1844" t="str">
            <v>Synactive</v>
          </cell>
          <cell r="I1844" t="str">
            <v>Contract</v>
          </cell>
          <cell r="J1844" t="str">
            <v>225</v>
          </cell>
          <cell r="K1844">
            <v>42309</v>
          </cell>
          <cell r="L1844">
            <v>44255</v>
          </cell>
          <cell r="M1844">
            <v>3560</v>
          </cell>
          <cell r="O1844" t="str">
            <v> </v>
          </cell>
          <cell r="Q1844">
            <v>42309</v>
          </cell>
          <cell r="R1844">
            <v>3560</v>
          </cell>
          <cell r="S1844">
            <v>43.2</v>
          </cell>
          <cell r="U1844" t="str">
            <v>Standard BY + 1</v>
          </cell>
          <cell r="V1844">
            <v>50.04</v>
          </cell>
          <cell r="W1844">
            <v>55.65</v>
          </cell>
          <cell r="X1844">
            <v>0.89919137466307275</v>
          </cell>
          <cell r="Y1844" t="str">
            <v>Market</v>
          </cell>
          <cell r="Z1844" t="str">
            <v>Office MLA</v>
          </cell>
          <cell r="AA1844">
            <v>0</v>
          </cell>
        </row>
        <row r="1845">
          <cell r="C1845">
            <v>0</v>
          </cell>
          <cell r="Q1845">
            <v>42675</v>
          </cell>
          <cell r="S1845">
            <v>44.52134831460674</v>
          </cell>
        </row>
        <row r="1846">
          <cell r="C1846">
            <v>0</v>
          </cell>
          <cell r="Q1846">
            <v>43040</v>
          </cell>
          <cell r="S1846">
            <v>45.839325842696631</v>
          </cell>
        </row>
        <row r="1847">
          <cell r="C1847">
            <v>0</v>
          </cell>
          <cell r="Q1847">
            <v>43405</v>
          </cell>
          <cell r="S1847">
            <v>47.160674157303369</v>
          </cell>
        </row>
        <row r="1848">
          <cell r="C1848">
            <v>0</v>
          </cell>
          <cell r="Q1848">
            <v>43770</v>
          </cell>
          <cell r="S1848">
            <v>48.6</v>
          </cell>
        </row>
        <row r="1849">
          <cell r="C1849">
            <v>0</v>
          </cell>
          <cell r="Q1849">
            <v>44136</v>
          </cell>
          <cell r="S1849">
            <v>50.039325842696627</v>
          </cell>
        </row>
        <row r="1850">
          <cell r="C1850">
            <v>0</v>
          </cell>
        </row>
        <row r="1851">
          <cell r="C1851">
            <v>402</v>
          </cell>
          <cell r="G1851" t="str">
            <v>05-CENTURY-PLAZA (1)</v>
          </cell>
          <cell r="H1851" t="str">
            <v>TMobile</v>
          </cell>
          <cell r="I1851" t="str">
            <v>Contract</v>
          </cell>
          <cell r="J1851" t="str">
            <v>ROOF1</v>
          </cell>
          <cell r="K1851">
            <v>41030</v>
          </cell>
          <cell r="L1851">
            <v>42855</v>
          </cell>
          <cell r="M1851">
            <v>1</v>
          </cell>
          <cell r="O1851" t="e">
            <v>#VALUE!</v>
          </cell>
          <cell r="Q1851">
            <v>42005</v>
          </cell>
          <cell r="R1851">
            <v>1</v>
          </cell>
          <cell r="S1851">
            <v>34740</v>
          </cell>
          <cell r="T1851">
            <v>34740</v>
          </cell>
          <cell r="U1851" t="str">
            <v>None</v>
          </cell>
          <cell r="V1851">
            <v>37584</v>
          </cell>
          <cell r="W1851">
            <v>35782.199999999997</v>
          </cell>
          <cell r="X1851">
            <v>1.0503546456059158</v>
          </cell>
          <cell r="Y1851" t="str">
            <v>Market</v>
          </cell>
          <cell r="Z1851" t="str">
            <v>ROOF1</v>
          </cell>
          <cell r="AA1851">
            <v>0</v>
          </cell>
        </row>
        <row r="1852">
          <cell r="C1852">
            <v>0</v>
          </cell>
          <cell r="Q1852">
            <v>42125</v>
          </cell>
          <cell r="S1852">
            <v>36132</v>
          </cell>
        </row>
        <row r="1853">
          <cell r="C1853">
            <v>0</v>
          </cell>
          <cell r="Q1853">
            <v>42491</v>
          </cell>
          <cell r="S1853">
            <v>37572</v>
          </cell>
        </row>
        <row r="1854">
          <cell r="C1854">
            <v>0</v>
          </cell>
        </row>
        <row r="1855">
          <cell r="C1855">
            <v>403</v>
          </cell>
          <cell r="G1855" t="str">
            <v>05-CENTURY-PLAZA (1)</v>
          </cell>
          <cell r="H1855" t="str">
            <v>US Real Estate Inv</v>
          </cell>
          <cell r="I1855" t="str">
            <v>Contract</v>
          </cell>
          <cell r="J1855" t="str">
            <v>416</v>
          </cell>
          <cell r="K1855">
            <v>41699</v>
          </cell>
          <cell r="L1855">
            <v>43220</v>
          </cell>
          <cell r="M1855">
            <v>2890</v>
          </cell>
          <cell r="O1855" t="e">
            <v>#VALUE!</v>
          </cell>
          <cell r="Q1855">
            <v>42005</v>
          </cell>
          <cell r="R1855">
            <v>2890</v>
          </cell>
          <cell r="S1855">
            <v>32.4</v>
          </cell>
          <cell r="T1855">
            <v>93636</v>
          </cell>
          <cell r="U1855" t="str">
            <v>US #416 BY-14</v>
          </cell>
          <cell r="V1855">
            <v>36.47</v>
          </cell>
          <cell r="W1855">
            <v>50.92</v>
          </cell>
          <cell r="X1855">
            <v>0.71622152395915162</v>
          </cell>
          <cell r="Y1855" t="str">
            <v>Market</v>
          </cell>
          <cell r="Z1855" t="str">
            <v>Office MLA</v>
          </cell>
          <cell r="AA1855">
            <v>0</v>
          </cell>
        </row>
        <row r="1856">
          <cell r="C1856">
            <v>0</v>
          </cell>
          <cell r="Q1856">
            <v>42064</v>
          </cell>
          <cell r="S1856">
            <v>33.371626297577855</v>
          </cell>
        </row>
        <row r="1857">
          <cell r="C1857">
            <v>0</v>
          </cell>
          <cell r="Q1857">
            <v>42430</v>
          </cell>
          <cell r="S1857">
            <v>34.368166089965399</v>
          </cell>
        </row>
        <row r="1858">
          <cell r="C1858">
            <v>0</v>
          </cell>
          <cell r="Q1858">
            <v>42795</v>
          </cell>
          <cell r="S1858">
            <v>35.402076124567472</v>
          </cell>
        </row>
        <row r="1859">
          <cell r="C1859">
            <v>0</v>
          </cell>
          <cell r="Q1859">
            <v>43160</v>
          </cell>
          <cell r="S1859">
            <v>36.469204152249134</v>
          </cell>
        </row>
        <row r="1860">
          <cell r="C1860">
            <v>0</v>
          </cell>
        </row>
        <row r="1861">
          <cell r="C1861">
            <v>404</v>
          </cell>
          <cell r="G1861" t="str">
            <v>05-CENTURY-PLAZA (1)</v>
          </cell>
          <cell r="H1861" t="str">
            <v>Vacant</v>
          </cell>
          <cell r="I1861" t="str">
            <v>Speculative</v>
          </cell>
          <cell r="J1861" t="str">
            <v>100</v>
          </cell>
          <cell r="K1861">
            <v>54424</v>
          </cell>
          <cell r="L1861">
            <v>56249</v>
          </cell>
          <cell r="M1861">
            <v>3192</v>
          </cell>
          <cell r="O1861" t="str">
            <v> </v>
          </cell>
          <cell r="U1861" t="str">
            <v>Standard BY</v>
          </cell>
          <cell r="W1861" t="str">
            <v>Expires after Report Term</v>
          </cell>
          <cell r="Y1861" t="str">
            <v>Market</v>
          </cell>
          <cell r="Z1861" t="str">
            <v>Office MLA</v>
          </cell>
          <cell r="AA1861">
            <v>0</v>
          </cell>
        </row>
        <row r="1862">
          <cell r="C1862">
            <v>0</v>
          </cell>
        </row>
        <row r="1863">
          <cell r="C1863">
            <v>0</v>
          </cell>
        </row>
        <row r="1864">
          <cell r="C1864">
            <v>405</v>
          </cell>
          <cell r="G1864" t="str">
            <v>05-CENTURY-PLAZA (1)</v>
          </cell>
          <cell r="H1864" t="str">
            <v>Vacant</v>
          </cell>
          <cell r="I1864" t="str">
            <v>Contract</v>
          </cell>
          <cell r="J1864" t="str">
            <v>105</v>
          </cell>
          <cell r="K1864">
            <v>42736</v>
          </cell>
          <cell r="L1864">
            <v>44561</v>
          </cell>
          <cell r="M1864">
            <v>1538</v>
          </cell>
          <cell r="O1864" t="str">
            <v> </v>
          </cell>
          <cell r="Q1864">
            <v>42736</v>
          </cell>
          <cell r="R1864">
            <v>1538</v>
          </cell>
          <cell r="S1864">
            <v>49.443433029908974</v>
          </cell>
          <cell r="U1864" t="str">
            <v>Standard BY</v>
          </cell>
          <cell r="V1864">
            <v>55.64</v>
          </cell>
          <cell r="W1864">
            <v>55.65</v>
          </cell>
          <cell r="X1864">
            <v>0.9998203054806829</v>
          </cell>
          <cell r="Y1864" t="str">
            <v>Market</v>
          </cell>
          <cell r="Z1864" t="str">
            <v>Office MLA</v>
          </cell>
          <cell r="AA1864">
            <v>0</v>
          </cell>
        </row>
        <row r="1865">
          <cell r="C1865">
            <v>0</v>
          </cell>
          <cell r="Q1865">
            <v>43101</v>
          </cell>
          <cell r="S1865">
            <v>50.925877763328998</v>
          </cell>
        </row>
        <row r="1866">
          <cell r="C1866">
            <v>0</v>
          </cell>
          <cell r="Q1866">
            <v>43466</v>
          </cell>
          <cell r="S1866">
            <v>52.44733420026008</v>
          </cell>
        </row>
        <row r="1867">
          <cell r="C1867">
            <v>0</v>
          </cell>
          <cell r="Q1867">
            <v>43831</v>
          </cell>
          <cell r="S1867">
            <v>54.023407022106632</v>
          </cell>
        </row>
        <row r="1868">
          <cell r="C1868">
            <v>0</v>
          </cell>
          <cell r="Q1868">
            <v>44197</v>
          </cell>
          <cell r="S1868">
            <v>55.646293888166447</v>
          </cell>
        </row>
        <row r="1869">
          <cell r="C1869">
            <v>0</v>
          </cell>
        </row>
        <row r="1870">
          <cell r="C1870">
            <v>406</v>
          </cell>
          <cell r="G1870" t="str">
            <v>05-CENTURY-PLAZA (1)</v>
          </cell>
          <cell r="H1870" t="str">
            <v>Vacant</v>
          </cell>
          <cell r="I1870" t="str">
            <v>Speculative</v>
          </cell>
          <cell r="J1870" t="str">
            <v>111</v>
          </cell>
          <cell r="K1870">
            <v>42826</v>
          </cell>
          <cell r="L1870">
            <v>44651</v>
          </cell>
          <cell r="M1870">
            <v>1508</v>
          </cell>
          <cell r="O1870" t="str">
            <v> </v>
          </cell>
          <cell r="Q1870">
            <v>42826</v>
          </cell>
          <cell r="R1870">
            <v>1508</v>
          </cell>
          <cell r="S1870">
            <v>49.440318302387269</v>
          </cell>
          <cell r="U1870" t="str">
            <v>Standard BY</v>
          </cell>
          <cell r="V1870">
            <v>55.65</v>
          </cell>
          <cell r="W1870">
            <v>57.31</v>
          </cell>
          <cell r="X1870">
            <v>0.97103472343395558</v>
          </cell>
          <cell r="Y1870" t="str">
            <v>Market</v>
          </cell>
          <cell r="Z1870" t="str">
            <v>Office MLA</v>
          </cell>
          <cell r="AA1870">
            <v>0</v>
          </cell>
        </row>
        <row r="1871">
          <cell r="C1871">
            <v>0</v>
          </cell>
          <cell r="Q1871">
            <v>43191</v>
          </cell>
          <cell r="S1871">
            <v>50.920424403183027</v>
          </cell>
        </row>
        <row r="1872">
          <cell r="C1872">
            <v>0</v>
          </cell>
          <cell r="Q1872">
            <v>43556</v>
          </cell>
          <cell r="S1872">
            <v>52.448275862068968</v>
          </cell>
        </row>
        <row r="1873">
          <cell r="C1873">
            <v>0</v>
          </cell>
          <cell r="Q1873">
            <v>43922</v>
          </cell>
          <cell r="S1873">
            <v>54.031830238726791</v>
          </cell>
        </row>
        <row r="1874">
          <cell r="C1874">
            <v>0</v>
          </cell>
          <cell r="Q1874">
            <v>44287</v>
          </cell>
          <cell r="S1874">
            <v>55.647214854111404</v>
          </cell>
        </row>
        <row r="1875">
          <cell r="C1875">
            <v>0</v>
          </cell>
        </row>
        <row r="1876">
          <cell r="C1876">
            <v>407</v>
          </cell>
          <cell r="G1876" t="str">
            <v>05-CENTURY-PLAZA (1)</v>
          </cell>
          <cell r="H1876" t="str">
            <v>Vacant</v>
          </cell>
          <cell r="I1876" t="str">
            <v>Contract</v>
          </cell>
          <cell r="J1876" t="str">
            <v>114</v>
          </cell>
          <cell r="K1876">
            <v>42917</v>
          </cell>
          <cell r="L1876">
            <v>44742</v>
          </cell>
          <cell r="M1876">
            <v>1688</v>
          </cell>
          <cell r="O1876" t="str">
            <v> </v>
          </cell>
          <cell r="Q1876">
            <v>42917</v>
          </cell>
          <cell r="R1876">
            <v>1688</v>
          </cell>
          <cell r="S1876">
            <v>49.443127962085306</v>
          </cell>
          <cell r="U1876" t="str">
            <v>Standard BY</v>
          </cell>
          <cell r="V1876">
            <v>55.64</v>
          </cell>
          <cell r="W1876">
            <v>57.31</v>
          </cell>
          <cell r="X1876">
            <v>0.97086023381608788</v>
          </cell>
          <cell r="Y1876" t="str">
            <v>Market</v>
          </cell>
          <cell r="Z1876" t="str">
            <v>Office MLA</v>
          </cell>
          <cell r="AA1876">
            <v>0</v>
          </cell>
        </row>
        <row r="1877">
          <cell r="C1877">
            <v>0</v>
          </cell>
          <cell r="Q1877">
            <v>43282</v>
          </cell>
          <cell r="S1877">
            <v>50.921800947867297</v>
          </cell>
        </row>
        <row r="1878">
          <cell r="C1878">
            <v>0</v>
          </cell>
          <cell r="Q1878">
            <v>43647</v>
          </cell>
          <cell r="S1878">
            <v>52.450236966824647</v>
          </cell>
        </row>
        <row r="1879">
          <cell r="C1879">
            <v>0</v>
          </cell>
          <cell r="Q1879">
            <v>44013</v>
          </cell>
          <cell r="S1879">
            <v>54.021327014218009</v>
          </cell>
        </row>
        <row r="1880">
          <cell r="C1880">
            <v>0</v>
          </cell>
          <cell r="Q1880">
            <v>44378</v>
          </cell>
          <cell r="S1880">
            <v>55.649289099526065</v>
          </cell>
        </row>
        <row r="1881">
          <cell r="C1881">
            <v>0</v>
          </cell>
        </row>
        <row r="1882">
          <cell r="C1882">
            <v>408</v>
          </cell>
          <cell r="G1882" t="str">
            <v>05-CENTURY-PLAZA (1)</v>
          </cell>
          <cell r="H1882" t="str">
            <v>Vacant</v>
          </cell>
          <cell r="I1882" t="str">
            <v>Speculative</v>
          </cell>
          <cell r="J1882" t="str">
            <v>205/210</v>
          </cell>
          <cell r="K1882">
            <v>54424</v>
          </cell>
          <cell r="L1882">
            <v>56249</v>
          </cell>
          <cell r="M1882">
            <v>3245</v>
          </cell>
          <cell r="O1882" t="str">
            <v> </v>
          </cell>
          <cell r="U1882" t="str">
            <v>Standard BY</v>
          </cell>
          <cell r="W1882" t="str">
            <v>Expires after Report Term</v>
          </cell>
          <cell r="Y1882" t="str">
            <v>Market</v>
          </cell>
          <cell r="Z1882" t="str">
            <v>Office MLA</v>
          </cell>
          <cell r="AA1882">
            <v>0</v>
          </cell>
        </row>
        <row r="1883">
          <cell r="C1883">
            <v>0</v>
          </cell>
        </row>
        <row r="1884">
          <cell r="C1884">
            <v>0</v>
          </cell>
        </row>
        <row r="1885">
          <cell r="C1885">
            <v>409</v>
          </cell>
          <cell r="G1885" t="str">
            <v>05-CENTURY-PLAZA (1)</v>
          </cell>
          <cell r="H1885" t="str">
            <v>Vacant</v>
          </cell>
          <cell r="I1885" t="str">
            <v>Speculative</v>
          </cell>
          <cell r="J1885" t="str">
            <v>255</v>
          </cell>
          <cell r="K1885">
            <v>43009</v>
          </cell>
          <cell r="L1885">
            <v>44834</v>
          </cell>
          <cell r="M1885">
            <v>1908</v>
          </cell>
          <cell r="O1885" t="str">
            <v> </v>
          </cell>
          <cell r="Q1885">
            <v>43009</v>
          </cell>
          <cell r="R1885">
            <v>1908</v>
          </cell>
          <cell r="S1885">
            <v>49.440251572327043</v>
          </cell>
          <cell r="U1885" t="str">
            <v>Standard BY</v>
          </cell>
          <cell r="V1885">
            <v>55.64</v>
          </cell>
          <cell r="W1885">
            <v>57.31</v>
          </cell>
          <cell r="X1885">
            <v>0.97086023381608788</v>
          </cell>
          <cell r="Y1885" t="str">
            <v>Market</v>
          </cell>
          <cell r="Z1885" t="str">
            <v>Office MLA</v>
          </cell>
          <cell r="AA1885">
            <v>0</v>
          </cell>
        </row>
        <row r="1886">
          <cell r="C1886">
            <v>0</v>
          </cell>
          <cell r="Q1886">
            <v>43374</v>
          </cell>
          <cell r="S1886">
            <v>50.924528301886795</v>
          </cell>
        </row>
        <row r="1887">
          <cell r="C1887">
            <v>0</v>
          </cell>
          <cell r="Q1887">
            <v>43739</v>
          </cell>
          <cell r="S1887">
            <v>52.446540880503143</v>
          </cell>
        </row>
        <row r="1888">
          <cell r="C1888">
            <v>0</v>
          </cell>
          <cell r="Q1888">
            <v>44105</v>
          </cell>
          <cell r="S1888">
            <v>54.025157232704402</v>
          </cell>
        </row>
        <row r="1889">
          <cell r="C1889">
            <v>0</v>
          </cell>
          <cell r="Q1889">
            <v>44470</v>
          </cell>
          <cell r="S1889">
            <v>55.647798742138363</v>
          </cell>
        </row>
        <row r="1890">
          <cell r="C1890">
            <v>0</v>
          </cell>
        </row>
        <row r="1891">
          <cell r="C1891">
            <v>410</v>
          </cell>
          <cell r="G1891" t="str">
            <v>05-CENTURY-PLAZA (1)</v>
          </cell>
          <cell r="H1891" t="str">
            <v>Verizon Wireless</v>
          </cell>
          <cell r="I1891" t="str">
            <v>Contract</v>
          </cell>
          <cell r="J1891" t="str">
            <v>402</v>
          </cell>
          <cell r="K1891">
            <v>34530</v>
          </cell>
          <cell r="L1891">
            <v>43660</v>
          </cell>
          <cell r="M1891">
            <v>625</v>
          </cell>
          <cell r="O1891" t="e">
            <v>#VALUE!</v>
          </cell>
          <cell r="Q1891">
            <v>42005</v>
          </cell>
          <cell r="R1891">
            <v>625</v>
          </cell>
          <cell r="S1891">
            <v>40.051200000000001</v>
          </cell>
          <cell r="T1891">
            <v>25032</v>
          </cell>
          <cell r="U1891" t="str">
            <v>None</v>
          </cell>
          <cell r="V1891">
            <v>45.11</v>
          </cell>
          <cell r="W1891">
            <v>52.45</v>
          </cell>
          <cell r="X1891">
            <v>0.86005719733079122</v>
          </cell>
          <cell r="Y1891" t="str">
            <v>Market</v>
          </cell>
          <cell r="Z1891" t="str">
            <v>Office MLA</v>
          </cell>
          <cell r="AA1891">
            <v>0</v>
          </cell>
        </row>
        <row r="1892">
          <cell r="C1892">
            <v>0</v>
          </cell>
          <cell r="Q1892">
            <v>42186</v>
          </cell>
          <cell r="S1892">
            <v>40.723199999999999</v>
          </cell>
        </row>
        <row r="1893">
          <cell r="C1893">
            <v>0</v>
          </cell>
          <cell r="Q1893">
            <v>42217</v>
          </cell>
          <cell r="S1893">
            <v>41.28</v>
          </cell>
        </row>
        <row r="1894">
          <cell r="C1894">
            <v>0</v>
          </cell>
          <cell r="Q1894">
            <v>42552</v>
          </cell>
          <cell r="S1894">
            <v>41.951999999999998</v>
          </cell>
        </row>
        <row r="1895">
          <cell r="C1895">
            <v>0</v>
          </cell>
          <cell r="Q1895">
            <v>42583</v>
          </cell>
          <cell r="S1895">
            <v>42.508800000000001</v>
          </cell>
        </row>
        <row r="1896">
          <cell r="C1896">
            <v>0</v>
          </cell>
          <cell r="Q1896">
            <v>42917</v>
          </cell>
          <cell r="S1896">
            <v>43.2</v>
          </cell>
        </row>
        <row r="1897">
          <cell r="C1897">
            <v>0</v>
          </cell>
          <cell r="Q1897">
            <v>42948</v>
          </cell>
          <cell r="S1897">
            <v>43.776000000000003</v>
          </cell>
        </row>
        <row r="1898">
          <cell r="C1898">
            <v>0</v>
          </cell>
          <cell r="Q1898">
            <v>43282</v>
          </cell>
          <cell r="S1898">
            <v>44.505600000000001</v>
          </cell>
        </row>
        <row r="1899">
          <cell r="C1899">
            <v>0</v>
          </cell>
          <cell r="Q1899">
            <v>43313</v>
          </cell>
          <cell r="S1899">
            <v>45.081600000000002</v>
          </cell>
        </row>
        <row r="1900">
          <cell r="C1900">
            <v>0</v>
          </cell>
        </row>
        <row r="1901">
          <cell r="C1901">
            <v>411</v>
          </cell>
          <cell r="G1901" t="str">
            <v>05-CENTURY-PLAZA (1)</v>
          </cell>
          <cell r="H1901" t="str">
            <v>Waterstone (LOI)</v>
          </cell>
          <cell r="I1901" t="str">
            <v>Contract</v>
          </cell>
          <cell r="J1901" t="str">
            <v>228</v>
          </cell>
          <cell r="K1901">
            <v>42248</v>
          </cell>
          <cell r="L1901">
            <v>43708</v>
          </cell>
          <cell r="M1901">
            <v>2936</v>
          </cell>
          <cell r="O1901" t="str">
            <v> </v>
          </cell>
          <cell r="Q1901">
            <v>42248</v>
          </cell>
          <cell r="R1901">
            <v>2936</v>
          </cell>
          <cell r="S1901">
            <v>43.201634877384194</v>
          </cell>
          <cell r="U1901" t="str">
            <v>Standard BY + 1</v>
          </cell>
          <cell r="V1901">
            <v>47.2</v>
          </cell>
          <cell r="W1901">
            <v>52.45</v>
          </cell>
          <cell r="X1901">
            <v>0.899904671115348</v>
          </cell>
          <cell r="Y1901" t="str">
            <v>Market</v>
          </cell>
          <cell r="Z1901" t="str">
            <v>Office MLA</v>
          </cell>
          <cell r="AA1901">
            <v>0</v>
          </cell>
        </row>
        <row r="1902">
          <cell r="C1902">
            <v>0</v>
          </cell>
          <cell r="Q1902">
            <v>42614</v>
          </cell>
          <cell r="S1902">
            <v>44.497275204359674</v>
          </cell>
        </row>
        <row r="1903">
          <cell r="C1903">
            <v>0</v>
          </cell>
          <cell r="Q1903">
            <v>42979</v>
          </cell>
          <cell r="S1903">
            <v>45.829700272479563</v>
          </cell>
        </row>
        <row r="1904">
          <cell r="C1904">
            <v>0</v>
          </cell>
          <cell r="Q1904">
            <v>43344</v>
          </cell>
          <cell r="S1904">
            <v>47.207084468664853</v>
          </cell>
        </row>
        <row r="1905">
          <cell r="C1905">
            <v>0</v>
          </cell>
        </row>
        <row r="1906">
          <cell r="C1906">
            <v>412</v>
          </cell>
          <cell r="G1906" t="str">
            <v>05-CENTURY-PLAZA (1)</v>
          </cell>
          <cell r="H1906" t="str">
            <v>Wiline Networks</v>
          </cell>
          <cell r="I1906" t="str">
            <v>Contract</v>
          </cell>
          <cell r="J1906" t="str">
            <v>ROOF2</v>
          </cell>
          <cell r="K1906">
            <v>39722</v>
          </cell>
          <cell r="L1906">
            <v>43373</v>
          </cell>
          <cell r="M1906">
            <v>1</v>
          </cell>
          <cell r="O1906" t="e">
            <v>#VALUE!</v>
          </cell>
          <cell r="Q1906">
            <v>42005</v>
          </cell>
          <cell r="R1906">
            <v>1</v>
          </cell>
          <cell r="S1906">
            <v>2148</v>
          </cell>
          <cell r="T1906">
            <v>2148</v>
          </cell>
          <cell r="U1906" t="str">
            <v>None</v>
          </cell>
          <cell r="V1906">
            <v>2340</v>
          </cell>
          <cell r="W1906">
            <v>2278.81</v>
          </cell>
          <cell r="X1906">
            <v>1.0268517340190715</v>
          </cell>
          <cell r="Y1906" t="str">
            <v>Market</v>
          </cell>
          <cell r="Z1906" t="str">
            <v>ROOF2</v>
          </cell>
          <cell r="AA1906">
            <v>0</v>
          </cell>
        </row>
        <row r="1907">
          <cell r="C1907">
            <v>0</v>
          </cell>
          <cell r="Q1907">
            <v>42248</v>
          </cell>
          <cell r="S1907">
            <v>2220</v>
          </cell>
        </row>
        <row r="1908">
          <cell r="C1908">
            <v>0</v>
          </cell>
          <cell r="Q1908">
            <v>42614</v>
          </cell>
          <cell r="S1908">
            <v>2280</v>
          </cell>
        </row>
        <row r="1909">
          <cell r="C1909">
            <v>0</v>
          </cell>
          <cell r="Q1909">
            <v>42979</v>
          </cell>
          <cell r="S1909">
            <v>2352</v>
          </cell>
        </row>
        <row r="1910">
          <cell r="C1910">
            <v>0</v>
          </cell>
        </row>
        <row r="1911">
          <cell r="C1911">
            <v>413</v>
          </cell>
          <cell r="G1911" t="str">
            <v>06-CONCAR (1)</v>
          </cell>
          <cell r="H1911" t="str">
            <v>Alliant Credit Union</v>
          </cell>
          <cell r="I1911" t="str">
            <v>Contract</v>
          </cell>
          <cell r="J1911" t="str">
            <v>700-100</v>
          </cell>
          <cell r="K1911">
            <v>41448</v>
          </cell>
          <cell r="L1911">
            <v>43273</v>
          </cell>
          <cell r="M1911">
            <v>2200</v>
          </cell>
          <cell r="O1911" t="e">
            <v>#VALUE!</v>
          </cell>
          <cell r="Q1911">
            <v>42005</v>
          </cell>
          <cell r="R1911">
            <v>2200</v>
          </cell>
          <cell r="S1911">
            <v>46.352727272727272</v>
          </cell>
          <cell r="T1911">
            <v>101976</v>
          </cell>
          <cell r="U1911" t="str">
            <v>Alliant Credit - 2013 BY</v>
          </cell>
          <cell r="V1911">
            <v>50.65</v>
          </cell>
          <cell r="W1911">
            <v>35.01</v>
          </cell>
          <cell r="X1911">
            <v>1.4467295058554699</v>
          </cell>
          <cell r="Y1911" t="str">
            <v>Market</v>
          </cell>
          <cell r="Z1911" t="str">
            <v>700 Concar</v>
          </cell>
          <cell r="AA1911">
            <v>0</v>
          </cell>
        </row>
        <row r="1912">
          <cell r="C1912">
            <v>0</v>
          </cell>
          <cell r="Q1912">
            <v>42156</v>
          </cell>
          <cell r="S1912">
            <v>46.718181818181819</v>
          </cell>
        </row>
        <row r="1913">
          <cell r="C1913">
            <v>0</v>
          </cell>
          <cell r="Q1913">
            <v>42186</v>
          </cell>
          <cell r="S1913">
            <v>47.738181818181815</v>
          </cell>
        </row>
        <row r="1914">
          <cell r="C1914">
            <v>0</v>
          </cell>
          <cell r="Q1914">
            <v>42522</v>
          </cell>
          <cell r="S1914">
            <v>48.12</v>
          </cell>
        </row>
        <row r="1915">
          <cell r="C1915">
            <v>0</v>
          </cell>
          <cell r="Q1915">
            <v>42552</v>
          </cell>
          <cell r="S1915">
            <v>49.172727272727272</v>
          </cell>
        </row>
        <row r="1916">
          <cell r="C1916">
            <v>0</v>
          </cell>
          <cell r="Q1916">
            <v>42887</v>
          </cell>
          <cell r="S1916">
            <v>49.565454545454543</v>
          </cell>
        </row>
        <row r="1917">
          <cell r="C1917">
            <v>0</v>
          </cell>
          <cell r="Q1917">
            <v>42917</v>
          </cell>
          <cell r="S1917">
            <v>50.650909090909089</v>
          </cell>
        </row>
        <row r="1918">
          <cell r="C1918">
            <v>0</v>
          </cell>
        </row>
        <row r="1919">
          <cell r="C1919">
            <v>414</v>
          </cell>
          <cell r="G1919" t="str">
            <v>06-CONCAR (1)</v>
          </cell>
          <cell r="H1919" t="str">
            <v>Bertram Capital Management</v>
          </cell>
          <cell r="I1919" t="str">
            <v>Contract</v>
          </cell>
          <cell r="J1919" t="str">
            <v>800-100</v>
          </cell>
          <cell r="K1919">
            <v>41426</v>
          </cell>
          <cell r="L1919">
            <v>43616</v>
          </cell>
          <cell r="M1919">
            <v>10402</v>
          </cell>
          <cell r="O1919" t="e">
            <v>#VALUE!</v>
          </cell>
          <cell r="Q1919">
            <v>42005</v>
          </cell>
          <cell r="R1919">
            <v>10402</v>
          </cell>
          <cell r="S1919">
            <v>56.639492405306669</v>
          </cell>
          <cell r="T1919">
            <v>589164</v>
          </cell>
          <cell r="U1919" t="str">
            <v>Bertram - 2013 BY</v>
          </cell>
          <cell r="V1919">
            <v>63.6</v>
          </cell>
          <cell r="W1919">
            <v>55.73</v>
          </cell>
          <cell r="X1919">
            <v>1.1412165799389917</v>
          </cell>
          <cell r="Y1919" t="str">
            <v>Market</v>
          </cell>
          <cell r="Z1919" t="str">
            <v>800 Concar</v>
          </cell>
          <cell r="AA1919">
            <v>0</v>
          </cell>
        </row>
        <row r="1920">
          <cell r="C1920">
            <v>0</v>
          </cell>
          <cell r="Q1920">
            <v>42156</v>
          </cell>
          <cell r="S1920">
            <v>58.320323014804842</v>
          </cell>
        </row>
        <row r="1921">
          <cell r="C1921">
            <v>0</v>
          </cell>
          <cell r="Q1921">
            <v>42522</v>
          </cell>
          <cell r="S1921">
            <v>60</v>
          </cell>
        </row>
        <row r="1922">
          <cell r="C1922">
            <v>0</v>
          </cell>
          <cell r="Q1922">
            <v>42887</v>
          </cell>
          <cell r="S1922">
            <v>61.799653912709097</v>
          </cell>
        </row>
        <row r="1923">
          <cell r="C1923">
            <v>0</v>
          </cell>
          <cell r="Q1923">
            <v>43252</v>
          </cell>
          <cell r="S1923">
            <v>63.600461449721209</v>
          </cell>
        </row>
        <row r="1924">
          <cell r="C1924">
            <v>0</v>
          </cell>
        </row>
        <row r="1925">
          <cell r="C1925">
            <v>415</v>
          </cell>
          <cell r="G1925" t="str">
            <v>06-CONCAR (1)</v>
          </cell>
          <cell r="H1925" t="str">
            <v>Capcom, U.S.A. Inc.</v>
          </cell>
          <cell r="I1925" t="str">
            <v>Contract</v>
          </cell>
          <cell r="J1925" t="str">
            <v>800-250</v>
          </cell>
          <cell r="K1925">
            <v>41061</v>
          </cell>
          <cell r="L1925">
            <v>43982</v>
          </cell>
          <cell r="M1925">
            <v>6089</v>
          </cell>
          <cell r="O1925" t="e">
            <v>#VALUE!</v>
          </cell>
          <cell r="Q1925">
            <v>42005</v>
          </cell>
          <cell r="R1925">
            <v>6089</v>
          </cell>
          <cell r="S1925">
            <v>53.472819839054033</v>
          </cell>
          <cell r="T1925">
            <v>325596</v>
          </cell>
          <cell r="U1925" t="str">
            <v>Capcom - 2013 BY</v>
          </cell>
          <cell r="V1925">
            <v>61.99</v>
          </cell>
          <cell r="W1925">
            <v>57.4</v>
          </cell>
          <cell r="X1925">
            <v>1.0799651567944251</v>
          </cell>
          <cell r="Y1925" t="str">
            <v>Market</v>
          </cell>
          <cell r="Z1925" t="str">
            <v>800 Concar</v>
          </cell>
          <cell r="AA1925">
            <v>0</v>
          </cell>
        </row>
        <row r="1926">
          <cell r="C1926">
            <v>0</v>
          </cell>
          <cell r="Q1926">
            <v>42156</v>
          </cell>
          <cell r="S1926">
            <v>55.071111841024802</v>
          </cell>
        </row>
        <row r="1927">
          <cell r="C1927">
            <v>0</v>
          </cell>
          <cell r="Q1927">
            <v>42522</v>
          </cell>
          <cell r="S1927">
            <v>56.720643783872561</v>
          </cell>
        </row>
        <row r="1928">
          <cell r="C1928">
            <v>0</v>
          </cell>
          <cell r="Q1928">
            <v>42887</v>
          </cell>
          <cell r="S1928">
            <v>58.43126950238134</v>
          </cell>
        </row>
        <row r="1929">
          <cell r="C1929">
            <v>0</v>
          </cell>
          <cell r="Q1929">
            <v>43252</v>
          </cell>
          <cell r="S1929">
            <v>60.179339793069467</v>
          </cell>
        </row>
        <row r="1930">
          <cell r="C1930">
            <v>0</v>
          </cell>
          <cell r="Q1930">
            <v>43617</v>
          </cell>
          <cell r="S1930">
            <v>61.99047462637543</v>
          </cell>
        </row>
        <row r="1931">
          <cell r="C1931">
            <v>0</v>
          </cell>
        </row>
        <row r="1932">
          <cell r="C1932">
            <v>416</v>
          </cell>
          <cell r="G1932" t="str">
            <v>06-CONCAR (1)</v>
          </cell>
          <cell r="H1932" t="str">
            <v>Capcom, U.S.A. Inc.</v>
          </cell>
          <cell r="I1932" t="str">
            <v>Contract</v>
          </cell>
          <cell r="J1932" t="str">
            <v>800-200</v>
          </cell>
          <cell r="K1932">
            <v>41061</v>
          </cell>
          <cell r="L1932">
            <v>43982</v>
          </cell>
          <cell r="M1932">
            <v>11947</v>
          </cell>
          <cell r="O1932" t="e">
            <v>#VALUE!</v>
          </cell>
          <cell r="Q1932">
            <v>42005</v>
          </cell>
          <cell r="R1932">
            <v>11947</v>
          </cell>
          <cell r="S1932">
            <v>53.470159872771404</v>
          </cell>
          <cell r="T1932">
            <v>638808</v>
          </cell>
          <cell r="U1932" t="str">
            <v>Capcom - 2013 BY</v>
          </cell>
          <cell r="V1932">
            <v>61.99</v>
          </cell>
          <cell r="W1932">
            <v>57.4</v>
          </cell>
          <cell r="X1932">
            <v>1.0799651567944251</v>
          </cell>
          <cell r="Y1932" t="str">
            <v>Market</v>
          </cell>
          <cell r="Z1932" t="str">
            <v>800 Concar</v>
          </cell>
          <cell r="AA1932">
            <v>0</v>
          </cell>
        </row>
        <row r="1933">
          <cell r="C1933">
            <v>0</v>
          </cell>
          <cell r="Q1933">
            <v>42156</v>
          </cell>
          <cell r="S1933">
            <v>55.069222398928602</v>
          </cell>
        </row>
        <row r="1934">
          <cell r="C1934">
            <v>0</v>
          </cell>
          <cell r="Q1934">
            <v>42522</v>
          </cell>
          <cell r="S1934">
            <v>56.729555536954884</v>
          </cell>
        </row>
        <row r="1935">
          <cell r="C1935">
            <v>0</v>
          </cell>
          <cell r="Q1935">
            <v>42887</v>
          </cell>
          <cell r="S1935">
            <v>58.430066125387128</v>
          </cell>
        </row>
        <row r="1936">
          <cell r="C1936">
            <v>0</v>
          </cell>
          <cell r="Q1936">
            <v>43252</v>
          </cell>
          <cell r="S1936">
            <v>60.179794090566666</v>
          </cell>
        </row>
        <row r="1937">
          <cell r="C1937">
            <v>0</v>
          </cell>
          <cell r="Q1937">
            <v>43617</v>
          </cell>
          <cell r="S1937">
            <v>61.989788231355149</v>
          </cell>
        </row>
        <row r="1938">
          <cell r="C1938">
            <v>0</v>
          </cell>
        </row>
        <row r="1939">
          <cell r="C1939">
            <v>417</v>
          </cell>
          <cell r="G1939" t="str">
            <v>06-CONCAR (1)</v>
          </cell>
          <cell r="H1939" t="str">
            <v>Capcom, U.S.A. Inc.</v>
          </cell>
          <cell r="I1939" t="str">
            <v>Contract</v>
          </cell>
          <cell r="J1939" t="str">
            <v>800-175</v>
          </cell>
          <cell r="K1939">
            <v>41061</v>
          </cell>
          <cell r="L1939">
            <v>43982</v>
          </cell>
          <cell r="M1939">
            <v>6751</v>
          </cell>
          <cell r="O1939" t="e">
            <v>#VALUE!</v>
          </cell>
          <cell r="Q1939">
            <v>42005</v>
          </cell>
          <cell r="R1939">
            <v>6751</v>
          </cell>
          <cell r="S1939">
            <v>53.469411938972002</v>
          </cell>
          <cell r="T1939">
            <v>360972</v>
          </cell>
          <cell r="U1939" t="str">
            <v>Capcom - 2013 BY</v>
          </cell>
          <cell r="V1939">
            <v>61.99</v>
          </cell>
          <cell r="W1939">
            <v>57.4</v>
          </cell>
          <cell r="X1939">
            <v>1.0799651567944251</v>
          </cell>
          <cell r="Y1939" t="str">
            <v>Market</v>
          </cell>
          <cell r="Z1939" t="str">
            <v>800 Concar</v>
          </cell>
          <cell r="AA1939">
            <v>0</v>
          </cell>
        </row>
        <row r="1940">
          <cell r="C1940">
            <v>0</v>
          </cell>
          <cell r="Q1940">
            <v>42156</v>
          </cell>
          <cell r="S1940">
            <v>55.070952451488665</v>
          </cell>
        </row>
        <row r="1941">
          <cell r="C1941">
            <v>0</v>
          </cell>
          <cell r="Q1941">
            <v>42522</v>
          </cell>
          <cell r="S1941">
            <v>56.729373426159086</v>
          </cell>
        </row>
        <row r="1942">
          <cell r="C1942">
            <v>0</v>
          </cell>
          <cell r="Q1942">
            <v>42887</v>
          </cell>
          <cell r="S1942">
            <v>58.43045474744482</v>
          </cell>
        </row>
        <row r="1943">
          <cell r="C1943">
            <v>0</v>
          </cell>
          <cell r="Q1943">
            <v>43252</v>
          </cell>
          <cell r="S1943">
            <v>60.17952895867279</v>
          </cell>
        </row>
        <row r="1944">
          <cell r="C1944">
            <v>0</v>
          </cell>
          <cell r="Q1944">
            <v>43617</v>
          </cell>
          <cell r="S1944">
            <v>61.990816175381426</v>
          </cell>
        </row>
        <row r="1945">
          <cell r="C1945">
            <v>0</v>
          </cell>
        </row>
        <row r="1946">
          <cell r="C1946">
            <v>418</v>
          </cell>
          <cell r="G1946" t="str">
            <v>06-CONCAR (1)</v>
          </cell>
          <cell r="H1946" t="str">
            <v>Rakuten USA</v>
          </cell>
          <cell r="I1946" t="str">
            <v>Speculative</v>
          </cell>
          <cell r="J1946" t="str">
            <v>800-500</v>
          </cell>
          <cell r="K1946">
            <v>42095</v>
          </cell>
          <cell r="L1946">
            <v>44104</v>
          </cell>
          <cell r="M1946">
            <v>18970</v>
          </cell>
          <cell r="O1946" t="str">
            <v> </v>
          </cell>
          <cell r="Q1946">
            <v>42095</v>
          </cell>
          <cell r="R1946">
            <v>18970</v>
          </cell>
          <cell r="S1946">
            <v>54</v>
          </cell>
          <cell r="U1946" t="str">
            <v>Rakuten - 2015 BY</v>
          </cell>
          <cell r="V1946">
            <v>62.6</v>
          </cell>
          <cell r="W1946">
            <v>57.4</v>
          </cell>
          <cell r="X1946">
            <v>1.0905923344947737</v>
          </cell>
          <cell r="Y1946" t="str">
            <v>Market</v>
          </cell>
          <cell r="Z1946" t="str">
            <v>800 Concar</v>
          </cell>
          <cell r="AA1946">
            <v>0</v>
          </cell>
        </row>
        <row r="1947">
          <cell r="C1947">
            <v>0</v>
          </cell>
          <cell r="Q1947">
            <v>42461</v>
          </cell>
          <cell r="S1947">
            <v>55.620031628887716</v>
          </cell>
        </row>
        <row r="1948">
          <cell r="C1948">
            <v>0</v>
          </cell>
          <cell r="Q1948">
            <v>42826</v>
          </cell>
          <cell r="S1948">
            <v>57.290036900369003</v>
          </cell>
        </row>
        <row r="1949">
          <cell r="C1949">
            <v>0</v>
          </cell>
          <cell r="Q1949">
            <v>43191</v>
          </cell>
          <cell r="S1949">
            <v>58.999894570374273</v>
          </cell>
        </row>
        <row r="1950">
          <cell r="C1950">
            <v>0</v>
          </cell>
          <cell r="Q1950">
            <v>43556</v>
          </cell>
          <cell r="S1950">
            <v>60.779968371112282</v>
          </cell>
        </row>
        <row r="1951">
          <cell r="C1951">
            <v>0</v>
          </cell>
          <cell r="Q1951">
            <v>43922</v>
          </cell>
          <cell r="S1951">
            <v>62.599894570374275</v>
          </cell>
        </row>
        <row r="1952">
          <cell r="C1952">
            <v>0</v>
          </cell>
        </row>
        <row r="1953">
          <cell r="C1953">
            <v>419</v>
          </cell>
          <cell r="G1953" t="str">
            <v>06-CONCAR (1)</v>
          </cell>
          <cell r="H1953" t="str">
            <v>Rakuten USA</v>
          </cell>
          <cell r="I1953" t="str">
            <v>Speculative</v>
          </cell>
          <cell r="J1953" t="str">
            <v>800-400</v>
          </cell>
          <cell r="K1953">
            <v>42095</v>
          </cell>
          <cell r="L1953">
            <v>44104</v>
          </cell>
          <cell r="M1953">
            <v>18973</v>
          </cell>
          <cell r="O1953" t="str">
            <v> </v>
          </cell>
          <cell r="Q1953">
            <v>42095</v>
          </cell>
          <cell r="R1953">
            <v>18973</v>
          </cell>
          <cell r="S1953">
            <v>54.000316238865757</v>
          </cell>
          <cell r="U1953" t="str">
            <v>Rakuten - 2015 BY</v>
          </cell>
          <cell r="V1953">
            <v>62.6</v>
          </cell>
          <cell r="W1953">
            <v>57.4</v>
          </cell>
          <cell r="X1953">
            <v>1.0905923344947737</v>
          </cell>
          <cell r="Y1953" t="str">
            <v>Market</v>
          </cell>
          <cell r="Z1953" t="str">
            <v>800 Concar</v>
          </cell>
          <cell r="AA1953">
            <v>0</v>
          </cell>
        </row>
        <row r="1954">
          <cell r="C1954">
            <v>0</v>
          </cell>
          <cell r="Q1954">
            <v>42461</v>
          </cell>
          <cell r="S1954">
            <v>55.620091709271072</v>
          </cell>
        </row>
        <row r="1955">
          <cell r="C1955">
            <v>0</v>
          </cell>
          <cell r="Q1955">
            <v>42826</v>
          </cell>
          <cell r="S1955">
            <v>57.289832920465926</v>
          </cell>
        </row>
        <row r="1956">
          <cell r="C1956">
            <v>0</v>
          </cell>
          <cell r="Q1956">
            <v>43191</v>
          </cell>
          <cell r="S1956">
            <v>59.000052706477625</v>
          </cell>
        </row>
        <row r="1957">
          <cell r="C1957">
            <v>0</v>
          </cell>
          <cell r="Q1957">
            <v>43556</v>
          </cell>
          <cell r="S1957">
            <v>60.779845042955778</v>
          </cell>
        </row>
        <row r="1958">
          <cell r="C1958">
            <v>0</v>
          </cell>
          <cell r="Q1958">
            <v>43922</v>
          </cell>
          <cell r="S1958">
            <v>62.600115954250775</v>
          </cell>
        </row>
        <row r="1959">
          <cell r="C1959">
            <v>0</v>
          </cell>
        </row>
        <row r="1960">
          <cell r="C1960">
            <v>420</v>
          </cell>
          <cell r="G1960" t="str">
            <v>06-CONCAR (1)</v>
          </cell>
          <cell r="H1960" t="str">
            <v>Rakuten USA</v>
          </cell>
          <cell r="I1960" t="str">
            <v>Speculative</v>
          </cell>
          <cell r="J1960" t="str">
            <v>800-300</v>
          </cell>
          <cell r="K1960">
            <v>42095</v>
          </cell>
          <cell r="L1960">
            <v>44104</v>
          </cell>
          <cell r="M1960">
            <v>19138</v>
          </cell>
          <cell r="O1960" t="str">
            <v> </v>
          </cell>
          <cell r="Q1960">
            <v>42095</v>
          </cell>
          <cell r="R1960">
            <v>19138</v>
          </cell>
          <cell r="S1960">
            <v>54</v>
          </cell>
          <cell r="U1960" t="str">
            <v>Rakuten - 2015 BY</v>
          </cell>
          <cell r="V1960">
            <v>62.6</v>
          </cell>
          <cell r="W1960">
            <v>57.4</v>
          </cell>
          <cell r="X1960">
            <v>1.0905923344947737</v>
          </cell>
          <cell r="Y1960" t="str">
            <v>Market</v>
          </cell>
          <cell r="Z1960" t="str">
            <v>800 Concar</v>
          </cell>
          <cell r="AA1960">
            <v>0</v>
          </cell>
        </row>
        <row r="1961">
          <cell r="C1961">
            <v>0</v>
          </cell>
          <cell r="Q1961">
            <v>42461</v>
          </cell>
          <cell r="S1961">
            <v>55.62023199916397</v>
          </cell>
        </row>
        <row r="1962">
          <cell r="C1962">
            <v>0</v>
          </cell>
          <cell r="Q1962">
            <v>42826</v>
          </cell>
          <cell r="S1962">
            <v>57.289998954958719</v>
          </cell>
        </row>
        <row r="1963">
          <cell r="C1963">
            <v>0</v>
          </cell>
          <cell r="Q1963">
            <v>43191</v>
          </cell>
          <cell r="S1963">
            <v>58.999895495872089</v>
          </cell>
        </row>
        <row r="1964">
          <cell r="C1964">
            <v>0</v>
          </cell>
          <cell r="Q1964">
            <v>43556</v>
          </cell>
          <cell r="S1964">
            <v>60.780018810743023</v>
          </cell>
        </row>
        <row r="1965">
          <cell r="C1965">
            <v>0</v>
          </cell>
          <cell r="Q1965">
            <v>43922</v>
          </cell>
          <cell r="S1965">
            <v>62.600271710732571</v>
          </cell>
        </row>
        <row r="1966">
          <cell r="C1966">
            <v>0</v>
          </cell>
        </row>
        <row r="1967">
          <cell r="C1967">
            <v>421</v>
          </cell>
          <cell r="G1967" t="str">
            <v>06-CONCAR (1)</v>
          </cell>
          <cell r="H1967" t="str">
            <v>Salesforce.com</v>
          </cell>
          <cell r="I1967" t="str">
            <v>Contract</v>
          </cell>
          <cell r="J1967" t="str">
            <v>900-100</v>
          </cell>
          <cell r="K1967">
            <v>41579</v>
          </cell>
          <cell r="L1967">
            <v>44255</v>
          </cell>
          <cell r="M1967">
            <v>108068</v>
          </cell>
          <cell r="O1967" t="e">
            <v>#VALUE!</v>
          </cell>
          <cell r="Q1967">
            <v>42005</v>
          </cell>
          <cell r="R1967">
            <v>108068</v>
          </cell>
          <cell r="S1967">
            <v>57.49979642447348</v>
          </cell>
          <cell r="T1967">
            <v>6213888</v>
          </cell>
          <cell r="U1967" t="str">
            <v>Salesforce - 2014 BY</v>
          </cell>
          <cell r="V1967">
            <v>68.67</v>
          </cell>
          <cell r="W1967">
            <v>59.12</v>
          </cell>
          <cell r="X1967">
            <v>1.1615358592692828</v>
          </cell>
          <cell r="Y1967" t="str">
            <v>Market</v>
          </cell>
          <cell r="Z1967" t="str">
            <v>900 Concar</v>
          </cell>
          <cell r="AA1967">
            <v>0</v>
          </cell>
        </row>
        <row r="1968">
          <cell r="C1968">
            <v>0</v>
          </cell>
          <cell r="Q1968">
            <v>42309</v>
          </cell>
          <cell r="S1968">
            <v>59.234037828034204</v>
          </cell>
        </row>
        <row r="1969">
          <cell r="C1969">
            <v>0</v>
          </cell>
          <cell r="Q1969">
            <v>42675</v>
          </cell>
          <cell r="S1969">
            <v>61.010363844986493</v>
          </cell>
        </row>
        <row r="1970">
          <cell r="C1970">
            <v>0</v>
          </cell>
          <cell r="Q1970">
            <v>43040</v>
          </cell>
          <cell r="S1970">
            <v>62.839545471369881</v>
          </cell>
        </row>
        <row r="1971">
          <cell r="C1971">
            <v>0</v>
          </cell>
          <cell r="Q1971">
            <v>43405</v>
          </cell>
          <cell r="S1971">
            <v>64.721693748380645</v>
          </cell>
        </row>
        <row r="1972">
          <cell r="C1972">
            <v>0</v>
          </cell>
          <cell r="Q1972">
            <v>43770</v>
          </cell>
          <cell r="S1972">
            <v>66.667246548469478</v>
          </cell>
        </row>
        <row r="1973">
          <cell r="C1973">
            <v>0</v>
          </cell>
          <cell r="Q1973">
            <v>44136</v>
          </cell>
          <cell r="S1973">
            <v>68.665654957989418</v>
          </cell>
        </row>
        <row r="1974">
          <cell r="C1974">
            <v>0</v>
          </cell>
        </row>
        <row r="1975">
          <cell r="C1975">
            <v>422</v>
          </cell>
          <cell r="G1975" t="str">
            <v>06-CONCAR (1)</v>
          </cell>
          <cell r="H1975" t="str">
            <v>Salesforce.com</v>
          </cell>
          <cell r="I1975" t="str">
            <v>Contract</v>
          </cell>
          <cell r="J1975" t="str">
            <v>900-100A</v>
          </cell>
          <cell r="K1975">
            <v>41579</v>
          </cell>
          <cell r="L1975">
            <v>44255</v>
          </cell>
          <cell r="M1975">
            <v>6200</v>
          </cell>
          <cell r="O1975" t="e">
            <v>#VALUE!</v>
          </cell>
          <cell r="Q1975">
            <v>42005</v>
          </cell>
          <cell r="R1975">
            <v>6200</v>
          </cell>
          <cell r="S1975">
            <v>0</v>
          </cell>
          <cell r="T1975">
            <v>0</v>
          </cell>
          <cell r="U1975" t="str">
            <v>None</v>
          </cell>
          <cell r="V1975">
            <v>0</v>
          </cell>
          <cell r="W1975">
            <v>59.12</v>
          </cell>
          <cell r="X1975">
            <v>0</v>
          </cell>
          <cell r="Y1975" t="str">
            <v>Reabsorb</v>
          </cell>
          <cell r="Z1975" t="str">
            <v>900 Concar</v>
          </cell>
          <cell r="AA1975" t="str">
            <v>Reabsorb - BREP adjustment for stabilized occupancy_x000D_</v>
          </cell>
        </row>
        <row r="1976">
          <cell r="C1976">
            <v>0</v>
          </cell>
        </row>
        <row r="1977">
          <cell r="C1977">
            <v>423</v>
          </cell>
          <cell r="G1977" t="str">
            <v>07-RIATA-1300-S-EL-CAMINO (1)</v>
          </cell>
          <cell r="H1977" t="str">
            <v>Silicon Valley Foundation</v>
          </cell>
          <cell r="I1977" t="str">
            <v>Contract</v>
          </cell>
          <cell r="J1977" t="str">
            <v>100</v>
          </cell>
          <cell r="K1977">
            <v>40179</v>
          </cell>
          <cell r="L1977">
            <v>43830</v>
          </cell>
          <cell r="M1977">
            <v>7218</v>
          </cell>
          <cell r="O1977" t="e">
            <v>#VALUE!</v>
          </cell>
          <cell r="Q1977">
            <v>42005</v>
          </cell>
          <cell r="R1977">
            <v>7218</v>
          </cell>
          <cell r="S1977">
            <v>31.334995843724023</v>
          </cell>
          <cell r="T1977">
            <v>226176</v>
          </cell>
          <cell r="U1977" t="str">
            <v>FSG - Standard</v>
          </cell>
          <cell r="V1977">
            <v>35.270000000000003</v>
          </cell>
          <cell r="W1977">
            <v>57.4</v>
          </cell>
          <cell r="X1977">
            <v>0.61445993031358892</v>
          </cell>
          <cell r="Y1977" t="str">
            <v>Market</v>
          </cell>
          <cell r="Z1977" t="str">
            <v>$4.25 - $45/10 TI</v>
          </cell>
          <cell r="AA1977">
            <v>0</v>
          </cell>
        </row>
        <row r="1978">
          <cell r="C1978">
            <v>0</v>
          </cell>
          <cell r="Q1978">
            <v>42370</v>
          </cell>
          <cell r="S1978">
            <v>32.274314214463843</v>
          </cell>
        </row>
        <row r="1979">
          <cell r="C1979">
            <v>0</v>
          </cell>
          <cell r="Q1979">
            <v>42736</v>
          </cell>
          <cell r="S1979">
            <v>33.241895261845386</v>
          </cell>
        </row>
        <row r="1980">
          <cell r="C1980">
            <v>0</v>
          </cell>
          <cell r="Q1980">
            <v>43101</v>
          </cell>
          <cell r="S1980">
            <v>34.239401496259354</v>
          </cell>
        </row>
        <row r="1981">
          <cell r="C1981">
            <v>0</v>
          </cell>
          <cell r="Q1981">
            <v>43466</v>
          </cell>
          <cell r="S1981">
            <v>35.266832917705734</v>
          </cell>
        </row>
        <row r="1982">
          <cell r="C1982">
            <v>0</v>
          </cell>
        </row>
        <row r="1983">
          <cell r="C1983">
            <v>424</v>
          </cell>
          <cell r="G1983" t="str">
            <v>07-RIATA-1300-S-EL-CAMINO (1)</v>
          </cell>
          <cell r="H1983" t="str">
            <v>Charles Schwab</v>
          </cell>
          <cell r="I1983" t="str">
            <v>Contract</v>
          </cell>
          <cell r="J1983" t="str">
            <v>110</v>
          </cell>
          <cell r="K1983">
            <v>32051</v>
          </cell>
          <cell r="L1983">
            <v>43982</v>
          </cell>
          <cell r="M1983">
            <v>5715</v>
          </cell>
          <cell r="O1983" t="e">
            <v>#VALUE!</v>
          </cell>
          <cell r="Q1983">
            <v>42005</v>
          </cell>
          <cell r="R1983">
            <v>5715</v>
          </cell>
          <cell r="S1983">
            <v>0</v>
          </cell>
          <cell r="T1983">
            <v>0</v>
          </cell>
          <cell r="U1983" t="str">
            <v>FSG - Standard</v>
          </cell>
          <cell r="V1983">
            <v>57.8</v>
          </cell>
          <cell r="W1983">
            <v>57.4</v>
          </cell>
          <cell r="X1983">
            <v>1.0069686411149825</v>
          </cell>
          <cell r="Y1983" t="str">
            <v>Market</v>
          </cell>
          <cell r="Z1983" t="str">
            <v>$4.25 - $45/10 TI</v>
          </cell>
          <cell r="AA1983">
            <v>0</v>
          </cell>
        </row>
        <row r="1984">
          <cell r="C1984">
            <v>0</v>
          </cell>
          <cell r="Q1984">
            <v>42156</v>
          </cell>
          <cell r="S1984">
            <v>51.353280839895014</v>
          </cell>
        </row>
        <row r="1985">
          <cell r="C1985">
            <v>0</v>
          </cell>
          <cell r="Q1985">
            <v>42522</v>
          </cell>
          <cell r="S1985">
            <v>52.892388451443573</v>
          </cell>
        </row>
        <row r="1986">
          <cell r="C1986">
            <v>0</v>
          </cell>
          <cell r="Q1986">
            <v>42887</v>
          </cell>
          <cell r="S1986">
            <v>54.479790026246718</v>
          </cell>
        </row>
        <row r="1987">
          <cell r="C1987">
            <v>0</v>
          </cell>
          <cell r="Q1987">
            <v>43252</v>
          </cell>
          <cell r="S1987">
            <v>56.113385826771655</v>
          </cell>
        </row>
        <row r="1988">
          <cell r="C1988">
            <v>0</v>
          </cell>
          <cell r="Q1988">
            <v>43617</v>
          </cell>
          <cell r="S1988">
            <v>57.797375328083987</v>
          </cell>
        </row>
        <row r="1989">
          <cell r="C1989">
            <v>0</v>
          </cell>
        </row>
        <row r="1990">
          <cell r="C1990">
            <v>425</v>
          </cell>
          <cell r="G1990" t="str">
            <v>07-RIATA-1300-S-EL-CAMINO (1)</v>
          </cell>
          <cell r="H1990" t="str">
            <v>STATIC VACANT</v>
          </cell>
          <cell r="I1990" t="str">
            <v>Contract</v>
          </cell>
          <cell r="J1990" t="str">
            <v>120</v>
          </cell>
          <cell r="K1990">
            <v>47484</v>
          </cell>
          <cell r="L1990">
            <v>54788</v>
          </cell>
          <cell r="M1990">
            <v>77</v>
          </cell>
          <cell r="O1990" t="str">
            <v> </v>
          </cell>
          <cell r="U1990" t="str">
            <v>None</v>
          </cell>
          <cell r="W1990" t="str">
            <v>Expires after Report Term</v>
          </cell>
          <cell r="Y1990" t="str">
            <v>Market</v>
          </cell>
          <cell r="Z1990">
            <v>5</v>
          </cell>
          <cell r="AA1990">
            <v>0</v>
          </cell>
        </row>
        <row r="1991">
          <cell r="C1991">
            <v>0</v>
          </cell>
        </row>
        <row r="1992">
          <cell r="C1992">
            <v>0</v>
          </cell>
        </row>
        <row r="1993">
          <cell r="C1993">
            <v>426</v>
          </cell>
          <cell r="G1993" t="str">
            <v>07-RIATA-1300-S-EL-CAMINO (1)</v>
          </cell>
          <cell r="H1993" t="str">
            <v>Platfora, Inc.</v>
          </cell>
          <cell r="I1993" t="str">
            <v>Contract</v>
          </cell>
          <cell r="J1993" t="str">
            <v>200</v>
          </cell>
          <cell r="K1993">
            <v>41456</v>
          </cell>
          <cell r="L1993">
            <v>43465</v>
          </cell>
          <cell r="M1993">
            <v>15028</v>
          </cell>
          <cell r="O1993" t="e">
            <v>#VALUE!</v>
          </cell>
          <cell r="Q1993">
            <v>42005</v>
          </cell>
          <cell r="R1993">
            <v>15028</v>
          </cell>
          <cell r="S1993">
            <v>39.550173010380625</v>
          </cell>
          <cell r="T1993">
            <v>594360</v>
          </cell>
          <cell r="U1993" t="str">
            <v>FSG - Standard</v>
          </cell>
          <cell r="V1993">
            <v>44.52</v>
          </cell>
          <cell r="W1993">
            <v>55.73</v>
          </cell>
          <cell r="X1993">
            <v>0.79885160595729421</v>
          </cell>
          <cell r="Y1993" t="str">
            <v>Vacate</v>
          </cell>
          <cell r="Z1993" t="str">
            <v>$4.25 - $45/10 TI</v>
          </cell>
          <cell r="AA1993">
            <v>0</v>
          </cell>
        </row>
        <row r="1994">
          <cell r="C1994">
            <v>0</v>
          </cell>
          <cell r="Q1994">
            <v>42217</v>
          </cell>
          <cell r="S1994">
            <v>40.739952089433061</v>
          </cell>
        </row>
        <row r="1995">
          <cell r="C1995">
            <v>0</v>
          </cell>
          <cell r="Q1995">
            <v>42583</v>
          </cell>
          <cell r="S1995">
            <v>41.960074527548578</v>
          </cell>
        </row>
        <row r="1996">
          <cell r="C1996">
            <v>0</v>
          </cell>
          <cell r="Q1996">
            <v>42948</v>
          </cell>
          <cell r="S1996">
            <v>43.220122438115517</v>
          </cell>
        </row>
        <row r="1997">
          <cell r="C1997">
            <v>0</v>
          </cell>
          <cell r="Q1997">
            <v>43313</v>
          </cell>
          <cell r="S1997">
            <v>44.520095821133886</v>
          </cell>
        </row>
        <row r="1998">
          <cell r="C1998">
            <v>0</v>
          </cell>
        </row>
        <row r="1999">
          <cell r="C1999">
            <v>427</v>
          </cell>
          <cell r="G1999" t="str">
            <v>07-RIATA-1300-S-EL-CAMINO (1)</v>
          </cell>
          <cell r="H1999" t="str">
            <v>Peoples Bank</v>
          </cell>
          <cell r="I1999" t="str">
            <v>Contract</v>
          </cell>
          <cell r="J1999" t="str">
            <v>300</v>
          </cell>
          <cell r="K1999">
            <v>41061</v>
          </cell>
          <cell r="L1999">
            <v>42916</v>
          </cell>
          <cell r="M1999">
            <v>3914</v>
          </cell>
          <cell r="O1999" t="e">
            <v>#VALUE!</v>
          </cell>
          <cell r="Q1999">
            <v>42005</v>
          </cell>
          <cell r="R1999">
            <v>3914</v>
          </cell>
          <cell r="S1999">
            <v>0</v>
          </cell>
          <cell r="T1999">
            <v>0</v>
          </cell>
          <cell r="U1999" t="str">
            <v>FSG - Standard</v>
          </cell>
          <cell r="V1999">
            <v>38.49</v>
          </cell>
          <cell r="W1999">
            <v>52.53</v>
          </cell>
          <cell r="X1999">
            <v>0.73272415762421472</v>
          </cell>
          <cell r="Y1999" t="str">
            <v>Vacate</v>
          </cell>
          <cell r="Z1999" t="str">
            <v>$4.25 - $45/10 TI</v>
          </cell>
          <cell r="AA1999">
            <v>0</v>
          </cell>
        </row>
        <row r="2000">
          <cell r="C2000">
            <v>0</v>
          </cell>
          <cell r="Q2000">
            <v>42156</v>
          </cell>
          <cell r="S2000">
            <v>37.370464997445069</v>
          </cell>
        </row>
        <row r="2001">
          <cell r="C2001">
            <v>0</v>
          </cell>
          <cell r="Q2001">
            <v>42522</v>
          </cell>
          <cell r="S2001">
            <v>38.492590700051096</v>
          </cell>
        </row>
        <row r="2002">
          <cell r="C2002">
            <v>0</v>
          </cell>
        </row>
        <row r="2003">
          <cell r="C2003">
            <v>428</v>
          </cell>
          <cell r="G2003" t="str">
            <v>07-RIATA-1300-S-EL-CAMINO (1)</v>
          </cell>
          <cell r="H2003" t="str">
            <v>Black River Asset Management</v>
          </cell>
          <cell r="I2003" t="str">
            <v>Contract</v>
          </cell>
          <cell r="J2003" t="str">
            <v>302</v>
          </cell>
          <cell r="K2003">
            <v>41061</v>
          </cell>
          <cell r="L2003">
            <v>43404</v>
          </cell>
          <cell r="M2003">
            <v>1500</v>
          </cell>
          <cell r="O2003" t="e">
            <v>#VALUE!</v>
          </cell>
          <cell r="Q2003">
            <v>42005</v>
          </cell>
          <cell r="R2003">
            <v>1500</v>
          </cell>
          <cell r="S2003">
            <v>49.8</v>
          </cell>
          <cell r="T2003">
            <v>74700</v>
          </cell>
          <cell r="U2003" t="str">
            <v>FSG - Standard</v>
          </cell>
          <cell r="V2003">
            <v>56.06</v>
          </cell>
          <cell r="W2003">
            <v>54.11</v>
          </cell>
          <cell r="X2003">
            <v>1.0360377009794863</v>
          </cell>
          <cell r="Y2003" t="str">
            <v>Market</v>
          </cell>
          <cell r="Z2003" t="str">
            <v>$4.25 - $45/10 TI</v>
          </cell>
          <cell r="AA2003">
            <v>0</v>
          </cell>
        </row>
        <row r="2004">
          <cell r="C2004">
            <v>0</v>
          </cell>
          <cell r="Q2004">
            <v>42248</v>
          </cell>
          <cell r="S2004">
            <v>51.287999999999997</v>
          </cell>
        </row>
        <row r="2005">
          <cell r="C2005">
            <v>0</v>
          </cell>
          <cell r="Q2005">
            <v>42614</v>
          </cell>
          <cell r="S2005">
            <v>52.832000000000001</v>
          </cell>
        </row>
        <row r="2006">
          <cell r="C2006">
            <v>0</v>
          </cell>
          <cell r="Q2006">
            <v>42979</v>
          </cell>
          <cell r="S2006">
            <v>54.423999999999999</v>
          </cell>
        </row>
        <row r="2007">
          <cell r="C2007">
            <v>0</v>
          </cell>
          <cell r="Q2007">
            <v>43344</v>
          </cell>
          <cell r="S2007">
            <v>56.048000000000002</v>
          </cell>
        </row>
        <row r="2008">
          <cell r="C2008">
            <v>0</v>
          </cell>
        </row>
        <row r="2009">
          <cell r="C2009">
            <v>429</v>
          </cell>
          <cell r="G2009" t="str">
            <v>07-RIATA-1300-S-EL-CAMINO (1)</v>
          </cell>
          <cell r="H2009" t="str">
            <v>Quad Analytix</v>
          </cell>
          <cell r="I2009" t="str">
            <v>Contract</v>
          </cell>
          <cell r="J2009" t="str">
            <v>305</v>
          </cell>
          <cell r="K2009">
            <v>41306</v>
          </cell>
          <cell r="L2009">
            <v>42490</v>
          </cell>
          <cell r="M2009">
            <v>2232</v>
          </cell>
          <cell r="O2009" t="e">
            <v>#VALUE!</v>
          </cell>
          <cell r="Q2009">
            <v>42005</v>
          </cell>
          <cell r="R2009">
            <v>2232</v>
          </cell>
          <cell r="S2009">
            <v>35.8494623655914</v>
          </cell>
          <cell r="T2009">
            <v>80016</v>
          </cell>
          <cell r="U2009" t="str">
            <v>FSG - Standard</v>
          </cell>
          <cell r="V2009">
            <v>38</v>
          </cell>
          <cell r="W2009">
            <v>51</v>
          </cell>
          <cell r="X2009">
            <v>0.74509803921568629</v>
          </cell>
          <cell r="Y2009" t="str">
            <v>Vacate</v>
          </cell>
          <cell r="Z2009" t="str">
            <v>$4.25 - $45/10 TI</v>
          </cell>
          <cell r="AA2009">
            <v>0</v>
          </cell>
        </row>
        <row r="2010">
          <cell r="C2010">
            <v>0</v>
          </cell>
          <cell r="Q2010">
            <v>42036</v>
          </cell>
          <cell r="S2010">
            <v>36.908602150537632</v>
          </cell>
        </row>
        <row r="2011">
          <cell r="C2011">
            <v>0</v>
          </cell>
          <cell r="Q2011">
            <v>42401</v>
          </cell>
          <cell r="S2011">
            <v>38</v>
          </cell>
        </row>
        <row r="2012">
          <cell r="C2012">
            <v>0</v>
          </cell>
        </row>
        <row r="2013">
          <cell r="C2013">
            <v>430</v>
          </cell>
          <cell r="G2013" t="str">
            <v>07-RIATA-1300-S-EL-CAMINO (1)</v>
          </cell>
          <cell r="H2013" t="str">
            <v>Silicon Valley Foundation</v>
          </cell>
          <cell r="I2013" t="str">
            <v>Contract</v>
          </cell>
          <cell r="J2013" t="str">
            <v>310</v>
          </cell>
          <cell r="K2013">
            <v>41944</v>
          </cell>
          <cell r="L2013">
            <v>43830</v>
          </cell>
          <cell r="M2013">
            <v>1745</v>
          </cell>
          <cell r="O2013" t="e">
            <v>#VALUE!</v>
          </cell>
          <cell r="Q2013">
            <v>42005</v>
          </cell>
          <cell r="R2013">
            <v>1745</v>
          </cell>
          <cell r="S2013">
            <v>50.998280802292264</v>
          </cell>
          <cell r="T2013">
            <v>88992</v>
          </cell>
          <cell r="U2013" t="str">
            <v>FSG - Standard</v>
          </cell>
          <cell r="V2013">
            <v>57.39</v>
          </cell>
          <cell r="W2013">
            <v>57.4</v>
          </cell>
          <cell r="X2013">
            <v>0.99982578397212551</v>
          </cell>
          <cell r="Y2013" t="str">
            <v>Market</v>
          </cell>
          <cell r="Z2013" t="str">
            <v>$4.25 - $45/10 TI</v>
          </cell>
          <cell r="AA2013">
            <v>0</v>
          </cell>
        </row>
        <row r="2014">
          <cell r="C2014">
            <v>0</v>
          </cell>
          <cell r="Q2014">
            <v>42339</v>
          </cell>
          <cell r="S2014">
            <v>52.531805157593126</v>
          </cell>
        </row>
        <row r="2015">
          <cell r="C2015">
            <v>0</v>
          </cell>
          <cell r="Q2015">
            <v>42705</v>
          </cell>
          <cell r="S2015">
            <v>54.10659025787966</v>
          </cell>
        </row>
        <row r="2016">
          <cell r="C2016">
            <v>0</v>
          </cell>
          <cell r="Q2016">
            <v>43070</v>
          </cell>
          <cell r="S2016">
            <v>55.729512893982807</v>
          </cell>
        </row>
        <row r="2017">
          <cell r="C2017">
            <v>0</v>
          </cell>
          <cell r="Q2017">
            <v>43435</v>
          </cell>
          <cell r="S2017">
            <v>57.407449856733521</v>
          </cell>
        </row>
        <row r="2018">
          <cell r="C2018">
            <v>0</v>
          </cell>
        </row>
        <row r="2019">
          <cell r="C2019">
            <v>431</v>
          </cell>
          <cell r="G2019" t="str">
            <v>07-RIATA-1300-S-EL-CAMINO (1)</v>
          </cell>
          <cell r="H2019" t="str">
            <v>Vorstack Corporation</v>
          </cell>
          <cell r="I2019" t="str">
            <v>Contract</v>
          </cell>
          <cell r="J2019" t="str">
            <v>370</v>
          </cell>
          <cell r="K2019">
            <v>42156</v>
          </cell>
          <cell r="L2019">
            <v>42886</v>
          </cell>
          <cell r="M2019">
            <v>1162</v>
          </cell>
          <cell r="O2019" t="str">
            <v> </v>
          </cell>
          <cell r="Q2019">
            <v>42156</v>
          </cell>
          <cell r="R2019">
            <v>1162</v>
          </cell>
          <cell r="S2019">
            <v>52.203098106712567</v>
          </cell>
          <cell r="U2019" t="str">
            <v>FSG - Standard</v>
          </cell>
          <cell r="V2019">
            <v>53.76</v>
          </cell>
          <cell r="W2019">
            <v>52.53</v>
          </cell>
          <cell r="X2019">
            <v>1.0234151913192462</v>
          </cell>
          <cell r="Y2019" t="str">
            <v>Market</v>
          </cell>
          <cell r="Z2019" t="str">
            <v>$4.25 - $45/10 TI</v>
          </cell>
          <cell r="AA2019">
            <v>0</v>
          </cell>
        </row>
        <row r="2020">
          <cell r="C2020">
            <v>0</v>
          </cell>
          <cell r="Q2020">
            <v>42522</v>
          </cell>
          <cell r="S2020">
            <v>53.762478485370053</v>
          </cell>
        </row>
        <row r="2021">
          <cell r="C2021">
            <v>0</v>
          </cell>
        </row>
        <row r="2022">
          <cell r="C2022">
            <v>432</v>
          </cell>
          <cell r="G2022" t="str">
            <v>07-RIATA-1300-S-EL-CAMINO (1)</v>
          </cell>
          <cell r="H2022" t="str">
            <v>Vorstack Corporation</v>
          </cell>
          <cell r="I2022" t="str">
            <v>Contract</v>
          </cell>
          <cell r="J2022" t="str">
            <v>375</v>
          </cell>
          <cell r="K2022">
            <v>41791</v>
          </cell>
          <cell r="L2022">
            <v>42886</v>
          </cell>
          <cell r="M2022">
            <v>2478</v>
          </cell>
          <cell r="O2022" t="e">
            <v>#VALUE!</v>
          </cell>
          <cell r="Q2022">
            <v>42005</v>
          </cell>
          <cell r="R2022">
            <v>2478</v>
          </cell>
          <cell r="S2022">
            <v>46.198547215496369</v>
          </cell>
          <cell r="T2022">
            <v>114480</v>
          </cell>
          <cell r="U2022" t="str">
            <v>FSG - Standard</v>
          </cell>
          <cell r="V2022">
            <v>49.01</v>
          </cell>
          <cell r="W2022">
            <v>52.53</v>
          </cell>
          <cell r="X2022">
            <v>0.93299067199695407</v>
          </cell>
          <cell r="Y2022" t="str">
            <v>Market</v>
          </cell>
          <cell r="Z2022" t="str">
            <v>$4.25 - $45/10 TI</v>
          </cell>
          <cell r="AA2022">
            <v>0</v>
          </cell>
        </row>
        <row r="2023">
          <cell r="C2023">
            <v>0</v>
          </cell>
          <cell r="Q2023">
            <v>42156</v>
          </cell>
          <cell r="S2023">
            <v>47.588377723970943</v>
          </cell>
        </row>
        <row r="2024">
          <cell r="C2024">
            <v>0</v>
          </cell>
          <cell r="Q2024">
            <v>42522</v>
          </cell>
          <cell r="S2024">
            <v>49.012106537530265</v>
          </cell>
        </row>
        <row r="2025">
          <cell r="C2025">
            <v>0</v>
          </cell>
        </row>
        <row r="2026">
          <cell r="C2026">
            <v>433</v>
          </cell>
          <cell r="G2026" t="str">
            <v>07-RIATA-1300-S-EL-CAMINO (1)</v>
          </cell>
          <cell r="H2026" t="str">
            <v>Charles Schwab</v>
          </cell>
          <cell r="I2026" t="str">
            <v>Contract</v>
          </cell>
          <cell r="J2026" t="str">
            <v>380</v>
          </cell>
          <cell r="K2026">
            <v>42156</v>
          </cell>
          <cell r="L2026">
            <v>43982</v>
          </cell>
          <cell r="M2026">
            <v>2375</v>
          </cell>
          <cell r="O2026" t="str">
            <v> </v>
          </cell>
          <cell r="Q2026">
            <v>42156</v>
          </cell>
          <cell r="R2026">
            <v>2375</v>
          </cell>
          <cell r="S2026">
            <v>51.349894736842103</v>
          </cell>
          <cell r="U2026" t="str">
            <v>FSG - Standard</v>
          </cell>
          <cell r="V2026">
            <v>57.8</v>
          </cell>
          <cell r="W2026">
            <v>57.4</v>
          </cell>
          <cell r="X2026">
            <v>1.0069686411149825</v>
          </cell>
          <cell r="Y2026" t="str">
            <v>Reabsorb</v>
          </cell>
          <cell r="Z2026" t="str">
            <v>$4.25 - $45/10 TI</v>
          </cell>
          <cell r="AA2026" t="str">
            <v>Reabsorb - BREP adjustment for stabilized occupancy</v>
          </cell>
        </row>
        <row r="2027">
          <cell r="C2027">
            <v>0</v>
          </cell>
          <cell r="Q2027">
            <v>42522</v>
          </cell>
          <cell r="S2027">
            <v>52.890947368421052</v>
          </cell>
        </row>
        <row r="2028">
          <cell r="C2028">
            <v>0</v>
          </cell>
          <cell r="Q2028">
            <v>42887</v>
          </cell>
          <cell r="S2028">
            <v>54.482526315789471</v>
          </cell>
        </row>
        <row r="2029">
          <cell r="C2029">
            <v>0</v>
          </cell>
          <cell r="Q2029">
            <v>43252</v>
          </cell>
          <cell r="S2029">
            <v>56.114526315789476</v>
          </cell>
        </row>
        <row r="2030">
          <cell r="C2030">
            <v>0</v>
          </cell>
          <cell r="Q2030">
            <v>43617</v>
          </cell>
          <cell r="S2030">
            <v>57.79705263157895</v>
          </cell>
        </row>
        <row r="2031">
          <cell r="C2031">
            <v>0</v>
          </cell>
        </row>
        <row r="2032">
          <cell r="C2032">
            <v>434</v>
          </cell>
          <cell r="G2032" t="str">
            <v>07-RIATA-1300-S-EL-CAMINO (1)</v>
          </cell>
          <cell r="H2032" t="str">
            <v>JobVite</v>
          </cell>
          <cell r="I2032" t="str">
            <v>Contract</v>
          </cell>
          <cell r="J2032" t="str">
            <v>400</v>
          </cell>
          <cell r="K2032">
            <v>41699</v>
          </cell>
          <cell r="L2032">
            <v>42825</v>
          </cell>
          <cell r="M2032">
            <v>15230</v>
          </cell>
          <cell r="O2032" t="e">
            <v>#VALUE!</v>
          </cell>
          <cell r="Q2032">
            <v>42005</v>
          </cell>
          <cell r="R2032">
            <v>15230</v>
          </cell>
          <cell r="S2032">
            <v>49.799606040709129</v>
          </cell>
          <cell r="T2032">
            <v>758448</v>
          </cell>
          <cell r="U2032" t="str">
            <v>FSG - Standard</v>
          </cell>
          <cell r="V2032">
            <v>52.2</v>
          </cell>
          <cell r="W2032">
            <v>52.53</v>
          </cell>
          <cell r="X2032">
            <v>0.99371787549971446</v>
          </cell>
          <cell r="Y2032" t="str">
            <v>Market</v>
          </cell>
          <cell r="Z2032" t="str">
            <v>$4.25 - $45/10 TI</v>
          </cell>
          <cell r="AA2032">
            <v>0</v>
          </cell>
        </row>
        <row r="2033">
          <cell r="C2033">
            <v>0</v>
          </cell>
          <cell r="Q2033">
            <v>42095</v>
          </cell>
          <cell r="S2033">
            <v>51.000393959290875</v>
          </cell>
        </row>
        <row r="2034">
          <cell r="C2034">
            <v>0</v>
          </cell>
          <cell r="Q2034">
            <v>42461</v>
          </cell>
          <cell r="S2034">
            <v>52.200393959290871</v>
          </cell>
        </row>
        <row r="2035">
          <cell r="C2035">
            <v>0</v>
          </cell>
        </row>
        <row r="2036">
          <cell r="C2036">
            <v>435</v>
          </cell>
          <cell r="G2036" t="str">
            <v>07-RIATA-1300-S-EL-CAMINO (1)</v>
          </cell>
          <cell r="H2036" t="str">
            <v>JobVite</v>
          </cell>
          <cell r="I2036" t="str">
            <v>Contract</v>
          </cell>
          <cell r="J2036" t="str">
            <v>500</v>
          </cell>
          <cell r="K2036">
            <v>41699</v>
          </cell>
          <cell r="L2036">
            <v>42825</v>
          </cell>
          <cell r="M2036">
            <v>4038</v>
          </cell>
          <cell r="O2036" t="e">
            <v>#VALUE!</v>
          </cell>
          <cell r="Q2036">
            <v>42005</v>
          </cell>
          <cell r="R2036">
            <v>4038</v>
          </cell>
          <cell r="S2036">
            <v>49.800891530460625</v>
          </cell>
          <cell r="T2036">
            <v>201096</v>
          </cell>
          <cell r="U2036" t="str">
            <v>FSG - Standard</v>
          </cell>
          <cell r="V2036">
            <v>52.2</v>
          </cell>
          <cell r="W2036">
            <v>52.53</v>
          </cell>
          <cell r="X2036">
            <v>0.99371787549971446</v>
          </cell>
          <cell r="Y2036" t="str">
            <v>Market</v>
          </cell>
          <cell r="Z2036" t="str">
            <v>$4.25 - $45/10 TI</v>
          </cell>
          <cell r="AA2036">
            <v>0</v>
          </cell>
        </row>
        <row r="2037">
          <cell r="C2037">
            <v>0</v>
          </cell>
          <cell r="Q2037">
            <v>42095</v>
          </cell>
          <cell r="S2037">
            <v>50.998514115898956</v>
          </cell>
        </row>
        <row r="2038">
          <cell r="C2038">
            <v>0</v>
          </cell>
          <cell r="Q2038">
            <v>42461</v>
          </cell>
          <cell r="S2038">
            <v>52.199108469539375</v>
          </cell>
        </row>
        <row r="2039">
          <cell r="C2039">
            <v>0</v>
          </cell>
        </row>
        <row r="2040">
          <cell r="C2040">
            <v>436</v>
          </cell>
          <cell r="G2040" t="str">
            <v>07-RIATA-1300-S-EL-CAMINO (1)</v>
          </cell>
          <cell r="H2040" t="str">
            <v>W.J. Bradley Mortgage Capital</v>
          </cell>
          <cell r="I2040" t="str">
            <v>Contract</v>
          </cell>
          <cell r="J2040" t="str">
            <v>505</v>
          </cell>
          <cell r="K2040">
            <v>41852</v>
          </cell>
          <cell r="L2040">
            <v>43799</v>
          </cell>
          <cell r="M2040">
            <v>4629</v>
          </cell>
          <cell r="O2040" t="e">
            <v>#VALUE!</v>
          </cell>
          <cell r="Q2040">
            <v>42005</v>
          </cell>
          <cell r="R2040">
            <v>4629</v>
          </cell>
          <cell r="S2040">
            <v>46.200907323395981</v>
          </cell>
          <cell r="T2040">
            <v>213864</v>
          </cell>
          <cell r="U2040" t="str">
            <v>FSG - Standard</v>
          </cell>
          <cell r="V2040">
            <v>53.56</v>
          </cell>
          <cell r="W2040">
            <v>57.4</v>
          </cell>
          <cell r="X2040">
            <v>0.93310104529616733</v>
          </cell>
          <cell r="Y2040" t="str">
            <v>Market</v>
          </cell>
          <cell r="Z2040" t="str">
            <v>$4.25 - $45/10 TI</v>
          </cell>
          <cell r="AA2040">
            <v>0</v>
          </cell>
        </row>
        <row r="2041">
          <cell r="C2041">
            <v>0</v>
          </cell>
          <cell r="Q2041">
            <v>42248</v>
          </cell>
          <cell r="S2041">
            <v>47.585223590408297</v>
          </cell>
        </row>
        <row r="2042">
          <cell r="C2042">
            <v>0</v>
          </cell>
          <cell r="Q2042">
            <v>42614</v>
          </cell>
          <cell r="S2042">
            <v>49.011017498379779</v>
          </cell>
        </row>
        <row r="2043">
          <cell r="C2043">
            <v>0</v>
          </cell>
          <cell r="Q2043">
            <v>42979</v>
          </cell>
          <cell r="S2043">
            <v>50.483473752430328</v>
          </cell>
        </row>
        <row r="2044">
          <cell r="C2044">
            <v>0</v>
          </cell>
          <cell r="Q2044">
            <v>43344</v>
          </cell>
          <cell r="S2044">
            <v>51.997407647440049</v>
          </cell>
        </row>
        <row r="2045">
          <cell r="C2045">
            <v>0</v>
          </cell>
          <cell r="Q2045">
            <v>43709</v>
          </cell>
          <cell r="S2045">
            <v>53.558003888528837</v>
          </cell>
        </row>
        <row r="2046">
          <cell r="C2046">
            <v>0</v>
          </cell>
        </row>
        <row r="2047">
          <cell r="C2047">
            <v>437</v>
          </cell>
          <cell r="G2047" t="str">
            <v>07-RIATA-1300-S-EL-CAMINO (1)</v>
          </cell>
          <cell r="H2047" t="str">
            <v>Galileo Planning Group</v>
          </cell>
          <cell r="I2047" t="str">
            <v>Contract</v>
          </cell>
          <cell r="J2047" t="str">
            <v>510</v>
          </cell>
          <cell r="K2047">
            <v>39387</v>
          </cell>
          <cell r="L2047">
            <v>43131</v>
          </cell>
          <cell r="M2047">
            <v>4353</v>
          </cell>
          <cell r="O2047" t="e">
            <v>#VALUE!</v>
          </cell>
          <cell r="Q2047">
            <v>42005</v>
          </cell>
          <cell r="R2047">
            <v>4353</v>
          </cell>
          <cell r="S2047">
            <v>37.080634045485873</v>
          </cell>
          <cell r="T2047">
            <v>161412</v>
          </cell>
          <cell r="U2047" t="str">
            <v>FSG - Standard</v>
          </cell>
          <cell r="V2047">
            <v>40.520000000000003</v>
          </cell>
          <cell r="W2047">
            <v>54.11</v>
          </cell>
          <cell r="X2047">
            <v>0.74884494548142677</v>
          </cell>
          <cell r="Y2047" t="str">
            <v>Market</v>
          </cell>
          <cell r="Z2047" t="str">
            <v>$4.25 - $45/10 TI</v>
          </cell>
          <cell r="AA2047">
            <v>0</v>
          </cell>
        </row>
        <row r="2048">
          <cell r="C2048">
            <v>0</v>
          </cell>
          <cell r="Q2048">
            <v>42036</v>
          </cell>
          <cell r="S2048">
            <v>38.191592005513442</v>
          </cell>
        </row>
        <row r="2049">
          <cell r="C2049">
            <v>0</v>
          </cell>
          <cell r="Q2049">
            <v>42401</v>
          </cell>
          <cell r="S2049">
            <v>39.33838731909028</v>
          </cell>
        </row>
        <row r="2050">
          <cell r="C2050">
            <v>0</v>
          </cell>
          <cell r="Q2050">
            <v>42767</v>
          </cell>
          <cell r="S2050">
            <v>40.518263266712609</v>
          </cell>
        </row>
        <row r="2051">
          <cell r="C2051">
            <v>0</v>
          </cell>
        </row>
        <row r="2052">
          <cell r="C2052">
            <v>438</v>
          </cell>
          <cell r="G2052" t="str">
            <v>07-RIATA-1300-S-EL-CAMINO (1)</v>
          </cell>
          <cell r="H2052" t="str">
            <v>Hillsboro Properties, Inc.</v>
          </cell>
          <cell r="I2052" t="str">
            <v>Contract</v>
          </cell>
          <cell r="J2052" t="str">
            <v>525</v>
          </cell>
          <cell r="K2052">
            <v>42005</v>
          </cell>
          <cell r="L2052">
            <v>43220</v>
          </cell>
          <cell r="M2052">
            <v>1947</v>
          </cell>
          <cell r="O2052" t="e">
            <v>#VALUE!</v>
          </cell>
          <cell r="Q2052">
            <v>42005</v>
          </cell>
          <cell r="R2052">
            <v>1947</v>
          </cell>
          <cell r="S2052">
            <v>49.799691833590138</v>
          </cell>
          <cell r="T2052">
            <v>96960</v>
          </cell>
          <cell r="U2052" t="str">
            <v>FSG - Standard</v>
          </cell>
          <cell r="V2052">
            <v>54.42</v>
          </cell>
          <cell r="W2052">
            <v>54.11</v>
          </cell>
          <cell r="X2052">
            <v>1.0057290704121236</v>
          </cell>
          <cell r="Y2052" t="str">
            <v>Market</v>
          </cell>
          <cell r="Z2052" t="str">
            <v>$4.25 - $45/10 TI</v>
          </cell>
          <cell r="AA2052">
            <v>0</v>
          </cell>
        </row>
        <row r="2053">
          <cell r="C2053">
            <v>0</v>
          </cell>
          <cell r="Q2053">
            <v>42370</v>
          </cell>
          <cell r="S2053">
            <v>51.291217257318955</v>
          </cell>
        </row>
        <row r="2054">
          <cell r="C2054">
            <v>0</v>
          </cell>
          <cell r="Q2054">
            <v>42736</v>
          </cell>
          <cell r="S2054">
            <v>52.832049306625578</v>
          </cell>
        </row>
        <row r="2055">
          <cell r="C2055">
            <v>0</v>
          </cell>
          <cell r="Q2055">
            <v>43101</v>
          </cell>
          <cell r="S2055">
            <v>54.422187981510014</v>
          </cell>
        </row>
        <row r="2056">
          <cell r="C2056">
            <v>0</v>
          </cell>
        </row>
        <row r="2057">
          <cell r="C2057">
            <v>439</v>
          </cell>
          <cell r="G2057" t="str">
            <v>07-RIATA-1300-S-EL-CAMINO (1)</v>
          </cell>
          <cell r="H2057" t="str">
            <v>Platfora, Inc.</v>
          </cell>
          <cell r="I2057" t="str">
            <v>Contract</v>
          </cell>
          <cell r="J2057" t="str">
            <v>600</v>
          </cell>
          <cell r="K2057">
            <v>41456</v>
          </cell>
          <cell r="L2057">
            <v>43465</v>
          </cell>
          <cell r="M2057">
            <v>15181</v>
          </cell>
          <cell r="O2057" t="e">
            <v>#VALUE!</v>
          </cell>
          <cell r="Q2057">
            <v>42005</v>
          </cell>
          <cell r="R2057">
            <v>15181</v>
          </cell>
          <cell r="S2057">
            <v>39.5499637705026</v>
          </cell>
          <cell r="T2057">
            <v>600408</v>
          </cell>
          <cell r="U2057" t="str">
            <v>FSG - Standard</v>
          </cell>
          <cell r="V2057">
            <v>44.52</v>
          </cell>
          <cell r="W2057">
            <v>55.73</v>
          </cell>
          <cell r="X2057">
            <v>0.79885160595729421</v>
          </cell>
          <cell r="Y2057" t="str">
            <v>Market</v>
          </cell>
          <cell r="Z2057" t="str">
            <v>$4.25 - $45/10 TI</v>
          </cell>
          <cell r="AA2057">
            <v>0</v>
          </cell>
        </row>
        <row r="2058">
          <cell r="C2058">
            <v>0</v>
          </cell>
          <cell r="Q2058">
            <v>42217</v>
          </cell>
          <cell r="S2058">
            <v>40.739608721428098</v>
          </cell>
        </row>
        <row r="2059">
          <cell r="C2059">
            <v>0</v>
          </cell>
          <cell r="Q2059">
            <v>42583</v>
          </cell>
          <cell r="S2059">
            <v>41.960081681048678</v>
          </cell>
        </row>
        <row r="2060">
          <cell r="C2060">
            <v>0</v>
          </cell>
          <cell r="Q2060">
            <v>42948</v>
          </cell>
          <cell r="S2060">
            <v>43.220077728739874</v>
          </cell>
        </row>
        <row r="2061">
          <cell r="C2061">
            <v>0</v>
          </cell>
          <cell r="Q2061">
            <v>43313</v>
          </cell>
          <cell r="S2061">
            <v>44.519596864501679</v>
          </cell>
        </row>
        <row r="2062">
          <cell r="C2062">
            <v>0</v>
          </cell>
        </row>
        <row r="2063">
          <cell r="C2063">
            <v>440</v>
          </cell>
          <cell r="G2063" t="str">
            <v>08-GATEWAY-300-N-SEPULVEDA (1)</v>
          </cell>
          <cell r="H2063" t="str">
            <v>Vacant</v>
          </cell>
          <cell r="I2063" t="str">
            <v>Speculative</v>
          </cell>
          <cell r="J2063" t="str">
            <v>1000</v>
          </cell>
          <cell r="K2063">
            <v>43101</v>
          </cell>
          <cell r="L2063">
            <v>44926</v>
          </cell>
          <cell r="M2063">
            <v>4045</v>
          </cell>
          <cell r="O2063" t="str">
            <v> </v>
          </cell>
          <cell r="Q2063">
            <v>43101</v>
          </cell>
          <cell r="R2063">
            <v>4045</v>
          </cell>
          <cell r="S2063">
            <v>37.777008652657599</v>
          </cell>
          <cell r="U2063" t="str">
            <v>Office FSG BY</v>
          </cell>
          <cell r="V2063">
            <v>42.52</v>
          </cell>
          <cell r="W2063">
            <v>42.52</v>
          </cell>
          <cell r="X2063">
            <v>1</v>
          </cell>
          <cell r="Y2063" t="str">
            <v>Market</v>
          </cell>
          <cell r="Z2063" t="str">
            <v>300 - Creative Office</v>
          </cell>
          <cell r="AA2063">
            <v>0</v>
          </cell>
        </row>
        <row r="2064">
          <cell r="C2064">
            <v>0</v>
          </cell>
          <cell r="Q2064">
            <v>43466</v>
          </cell>
          <cell r="S2064">
            <v>38.913226205191592</v>
          </cell>
        </row>
        <row r="2065">
          <cell r="C2065">
            <v>0</v>
          </cell>
          <cell r="Q2065">
            <v>43831</v>
          </cell>
          <cell r="S2065">
            <v>40.079110012360943</v>
          </cell>
        </row>
        <row r="2066">
          <cell r="C2066">
            <v>0</v>
          </cell>
          <cell r="Q2066">
            <v>44197</v>
          </cell>
          <cell r="S2066">
            <v>41.28059332509271</v>
          </cell>
        </row>
        <row r="2067">
          <cell r="C2067">
            <v>0</v>
          </cell>
          <cell r="Q2067">
            <v>44562</v>
          </cell>
          <cell r="S2067">
            <v>42.520642768850429</v>
          </cell>
        </row>
        <row r="2068">
          <cell r="C2068">
            <v>0</v>
          </cell>
        </row>
        <row r="2069">
          <cell r="C2069">
            <v>441</v>
          </cell>
          <cell r="G2069" t="str">
            <v>08-GATEWAY-300-N-SEPULVEDA (1)</v>
          </cell>
          <cell r="H2069" t="str">
            <v>Vacant</v>
          </cell>
          <cell r="I2069" t="str">
            <v>Speculative</v>
          </cell>
          <cell r="J2069" t="str">
            <v>1007</v>
          </cell>
          <cell r="K2069">
            <v>43191</v>
          </cell>
          <cell r="L2069">
            <v>45016</v>
          </cell>
          <cell r="M2069">
            <v>1539</v>
          </cell>
          <cell r="O2069" t="str">
            <v> </v>
          </cell>
          <cell r="Q2069">
            <v>43191</v>
          </cell>
          <cell r="R2069">
            <v>1539</v>
          </cell>
          <cell r="S2069">
            <v>37.777777777777779</v>
          </cell>
          <cell r="U2069" t="str">
            <v>Office FSG BY</v>
          </cell>
          <cell r="V2069">
            <v>42.52</v>
          </cell>
          <cell r="W2069">
            <v>43.8</v>
          </cell>
          <cell r="X2069">
            <v>0.97077625570776271</v>
          </cell>
          <cell r="Y2069" t="str">
            <v>Market</v>
          </cell>
          <cell r="Z2069" t="str">
            <v>300 - Standard Office</v>
          </cell>
          <cell r="AA2069">
            <v>0</v>
          </cell>
        </row>
        <row r="2070">
          <cell r="C2070">
            <v>0</v>
          </cell>
          <cell r="Q2070">
            <v>43556</v>
          </cell>
          <cell r="S2070">
            <v>38.908382066276801</v>
          </cell>
        </row>
        <row r="2071">
          <cell r="C2071">
            <v>0</v>
          </cell>
          <cell r="Q2071">
            <v>43922</v>
          </cell>
          <cell r="S2071">
            <v>40.077972709551659</v>
          </cell>
        </row>
        <row r="2072">
          <cell r="C2072">
            <v>0</v>
          </cell>
          <cell r="Q2072">
            <v>44287</v>
          </cell>
          <cell r="S2072">
            <v>41.278752436647174</v>
          </cell>
        </row>
        <row r="2073">
          <cell r="C2073">
            <v>0</v>
          </cell>
          <cell r="Q2073">
            <v>44652</v>
          </cell>
          <cell r="S2073">
            <v>42.518518518518519</v>
          </cell>
        </row>
        <row r="2074">
          <cell r="C2074">
            <v>0</v>
          </cell>
        </row>
        <row r="2075">
          <cell r="C2075">
            <v>442</v>
          </cell>
          <cell r="G2075" t="str">
            <v>08-GATEWAY-300-N-SEPULVEDA (1)</v>
          </cell>
          <cell r="H2075" t="str">
            <v>Leidos</v>
          </cell>
          <cell r="I2075" t="str">
            <v>Contract</v>
          </cell>
          <cell r="J2075" t="str">
            <v>1010</v>
          </cell>
          <cell r="K2075">
            <v>39934</v>
          </cell>
          <cell r="L2075">
            <v>42490</v>
          </cell>
          <cell r="M2075">
            <v>6845</v>
          </cell>
          <cell r="O2075" t="e">
            <v>#VALUE!</v>
          </cell>
          <cell r="Q2075">
            <v>42005</v>
          </cell>
          <cell r="R2075">
            <v>6845</v>
          </cell>
          <cell r="S2075">
            <v>35.474068663257853</v>
          </cell>
          <cell r="T2075">
            <v>242820</v>
          </cell>
          <cell r="U2075" t="str">
            <v>Leidos BY09</v>
          </cell>
          <cell r="V2075">
            <v>36.54</v>
          </cell>
          <cell r="W2075">
            <v>33</v>
          </cell>
          <cell r="X2075">
            <v>1.1072727272727272</v>
          </cell>
          <cell r="Y2075" t="str">
            <v>Reabsorb</v>
          </cell>
          <cell r="Z2075" t="str">
            <v>300 - Creative Office</v>
          </cell>
          <cell r="AA2075">
            <v>0</v>
          </cell>
        </row>
        <row r="2076">
          <cell r="C2076">
            <v>0</v>
          </cell>
          <cell r="Q2076">
            <v>42125</v>
          </cell>
          <cell r="S2076">
            <v>36.538203067932798</v>
          </cell>
        </row>
        <row r="2077">
          <cell r="C2077">
            <v>0</v>
          </cell>
        </row>
        <row r="2078">
          <cell r="C2078">
            <v>443</v>
          </cell>
          <cell r="G2078" t="str">
            <v>08-GATEWAY-300-N-SEPULVEDA (1)</v>
          </cell>
          <cell r="H2078" t="str">
            <v>Vacant</v>
          </cell>
          <cell r="I2078" t="str">
            <v>Speculative</v>
          </cell>
          <cell r="J2078" t="str">
            <v>1010</v>
          </cell>
          <cell r="K2078">
            <v>54424</v>
          </cell>
          <cell r="L2078">
            <v>56249</v>
          </cell>
          <cell r="M2078">
            <v>6845</v>
          </cell>
          <cell r="O2078" t="str">
            <v> </v>
          </cell>
          <cell r="U2078" t="str">
            <v>Office FSG BY</v>
          </cell>
          <cell r="W2078" t="str">
            <v>Expires after Report Term</v>
          </cell>
          <cell r="Y2078" t="str">
            <v>Market</v>
          </cell>
          <cell r="Z2078" t="str">
            <v>300 - Creative Office</v>
          </cell>
          <cell r="AA2078">
            <v>0</v>
          </cell>
        </row>
        <row r="2079">
          <cell r="C2079">
            <v>0</v>
          </cell>
        </row>
        <row r="2080">
          <cell r="C2080">
            <v>0</v>
          </cell>
        </row>
        <row r="2081">
          <cell r="C2081">
            <v>444</v>
          </cell>
          <cell r="G2081" t="str">
            <v>08-GATEWAY-300-N-SEPULVEDA (1)</v>
          </cell>
          <cell r="H2081" t="str">
            <v>Wassel</v>
          </cell>
          <cell r="I2081" t="str">
            <v>Contract</v>
          </cell>
          <cell r="J2081" t="str">
            <v>1015</v>
          </cell>
          <cell r="K2081">
            <v>41883</v>
          </cell>
          <cell r="L2081">
            <v>42978</v>
          </cell>
          <cell r="M2081">
            <v>1606</v>
          </cell>
          <cell r="O2081" t="e">
            <v>#VALUE!</v>
          </cell>
          <cell r="Q2081">
            <v>42005</v>
          </cell>
          <cell r="R2081">
            <v>1606</v>
          </cell>
          <cell r="S2081">
            <v>27.003735990037359</v>
          </cell>
          <cell r="T2081">
            <v>43368</v>
          </cell>
          <cell r="U2081" t="str">
            <v>WASSEL BY</v>
          </cell>
          <cell r="V2081">
            <v>28.64</v>
          </cell>
          <cell r="W2081">
            <v>35.64</v>
          </cell>
          <cell r="X2081">
            <v>0.80359147025813693</v>
          </cell>
          <cell r="Y2081" t="str">
            <v>Market</v>
          </cell>
          <cell r="Z2081" t="str">
            <v>300 - Standard Office</v>
          </cell>
          <cell r="AA2081">
            <v>0</v>
          </cell>
        </row>
        <row r="2082">
          <cell r="C2082">
            <v>0</v>
          </cell>
          <cell r="Q2082">
            <v>42248</v>
          </cell>
          <cell r="S2082">
            <v>27.810709838107098</v>
          </cell>
        </row>
        <row r="2083">
          <cell r="C2083">
            <v>0</v>
          </cell>
          <cell r="Q2083">
            <v>42614</v>
          </cell>
          <cell r="S2083">
            <v>28.640099626400996</v>
          </cell>
        </row>
        <row r="2084">
          <cell r="C2084">
            <v>0</v>
          </cell>
        </row>
        <row r="2085">
          <cell r="C2085">
            <v>445</v>
          </cell>
          <cell r="G2085" t="str">
            <v>08-GATEWAY-300-N-SEPULVEDA (1)</v>
          </cell>
          <cell r="H2085" t="str">
            <v>Vacant</v>
          </cell>
          <cell r="I2085" t="str">
            <v>Speculative</v>
          </cell>
          <cell r="J2085" t="str">
            <v>1018</v>
          </cell>
          <cell r="K2085">
            <v>54424</v>
          </cell>
          <cell r="L2085">
            <v>56249</v>
          </cell>
          <cell r="M2085">
            <v>2863</v>
          </cell>
          <cell r="O2085" t="str">
            <v> </v>
          </cell>
          <cell r="U2085" t="str">
            <v>Office FSG BY</v>
          </cell>
          <cell r="W2085" t="str">
            <v>Expires after Report Term</v>
          </cell>
          <cell r="Y2085" t="str">
            <v>Market</v>
          </cell>
          <cell r="Z2085" t="str">
            <v>300 - Standard Office</v>
          </cell>
          <cell r="AA2085">
            <v>0</v>
          </cell>
        </row>
        <row r="2086">
          <cell r="C2086">
            <v>0</v>
          </cell>
        </row>
        <row r="2087">
          <cell r="C2087">
            <v>0</v>
          </cell>
        </row>
        <row r="2088">
          <cell r="C2088">
            <v>446</v>
          </cell>
          <cell r="G2088" t="str">
            <v>08-GATEWAY-300-N-SEPULVEDA (1)</v>
          </cell>
          <cell r="H2088" t="str">
            <v>Vacant</v>
          </cell>
          <cell r="I2088" t="str">
            <v>Speculative</v>
          </cell>
          <cell r="J2088" t="str">
            <v>1020</v>
          </cell>
          <cell r="K2088">
            <v>43282</v>
          </cell>
          <cell r="L2088">
            <v>45107</v>
          </cell>
          <cell r="M2088">
            <v>4345</v>
          </cell>
          <cell r="O2088" t="str">
            <v> </v>
          </cell>
          <cell r="Q2088">
            <v>43282</v>
          </cell>
          <cell r="R2088">
            <v>4345</v>
          </cell>
          <cell r="S2088">
            <v>37.778596087456847</v>
          </cell>
          <cell r="U2088" t="str">
            <v>Office FSG BY</v>
          </cell>
          <cell r="V2088">
            <v>42.52</v>
          </cell>
          <cell r="W2088">
            <v>43.8</v>
          </cell>
          <cell r="X2088">
            <v>0.97077625570776271</v>
          </cell>
          <cell r="Y2088" t="str">
            <v>Market</v>
          </cell>
          <cell r="Z2088" t="str">
            <v>300 - Standard Office</v>
          </cell>
          <cell r="AA2088">
            <v>0</v>
          </cell>
        </row>
        <row r="2089">
          <cell r="C2089">
            <v>0</v>
          </cell>
          <cell r="Q2089">
            <v>43647</v>
          </cell>
          <cell r="S2089">
            <v>38.910932105868817</v>
          </cell>
        </row>
        <row r="2090">
          <cell r="C2090">
            <v>0</v>
          </cell>
          <cell r="Q2090">
            <v>44013</v>
          </cell>
          <cell r="S2090">
            <v>40.079171461449945</v>
          </cell>
        </row>
        <row r="2091">
          <cell r="C2091">
            <v>0</v>
          </cell>
          <cell r="Q2091">
            <v>44378</v>
          </cell>
          <cell r="S2091">
            <v>41.280552359033372</v>
          </cell>
        </row>
        <row r="2092">
          <cell r="C2092">
            <v>0</v>
          </cell>
          <cell r="Q2092">
            <v>44743</v>
          </cell>
          <cell r="S2092">
            <v>42.52059838895282</v>
          </cell>
        </row>
        <row r="2093">
          <cell r="C2093">
            <v>0</v>
          </cell>
        </row>
        <row r="2094">
          <cell r="C2094">
            <v>447</v>
          </cell>
          <cell r="G2094" t="str">
            <v>08-GATEWAY-300-N-SEPULVEDA (1)</v>
          </cell>
          <cell r="H2094" t="str">
            <v>Vacant</v>
          </cell>
          <cell r="I2094" t="str">
            <v>Speculative</v>
          </cell>
          <cell r="J2094" t="str">
            <v>1050</v>
          </cell>
          <cell r="K2094">
            <v>43374</v>
          </cell>
          <cell r="L2094">
            <v>45199</v>
          </cell>
          <cell r="M2094">
            <v>3607</v>
          </cell>
          <cell r="O2094" t="str">
            <v> </v>
          </cell>
          <cell r="Q2094">
            <v>43374</v>
          </cell>
          <cell r="R2094">
            <v>3607</v>
          </cell>
          <cell r="S2094">
            <v>37.779872470196842</v>
          </cell>
          <cell r="U2094" t="str">
            <v>Office FSG BY</v>
          </cell>
          <cell r="V2094">
            <v>42.52</v>
          </cell>
          <cell r="W2094">
            <v>43.8</v>
          </cell>
          <cell r="X2094">
            <v>0.97077625570776271</v>
          </cell>
          <cell r="Y2094" t="str">
            <v>Market</v>
          </cell>
          <cell r="Z2094" t="str">
            <v>300 - Creative Office</v>
          </cell>
          <cell r="AA2094">
            <v>0</v>
          </cell>
        </row>
        <row r="2095">
          <cell r="C2095">
            <v>0</v>
          </cell>
          <cell r="Q2095">
            <v>43739</v>
          </cell>
          <cell r="S2095">
            <v>38.911006376490157</v>
          </cell>
        </row>
        <row r="2096">
          <cell r="C2096">
            <v>0</v>
          </cell>
          <cell r="Q2096">
            <v>44105</v>
          </cell>
          <cell r="S2096">
            <v>40.078735791516493</v>
          </cell>
        </row>
        <row r="2097">
          <cell r="C2097">
            <v>0</v>
          </cell>
          <cell r="Q2097">
            <v>44470</v>
          </cell>
          <cell r="S2097">
            <v>41.283060715275852</v>
          </cell>
        </row>
        <row r="2098">
          <cell r="C2098">
            <v>0</v>
          </cell>
          <cell r="Q2098">
            <v>44835</v>
          </cell>
          <cell r="S2098">
            <v>42.520654283337954</v>
          </cell>
        </row>
        <row r="2099">
          <cell r="C2099">
            <v>0</v>
          </cell>
        </row>
        <row r="2100">
          <cell r="C2100">
            <v>448</v>
          </cell>
          <cell r="G2100" t="str">
            <v>08-GATEWAY-300-N-SEPULVEDA (1)</v>
          </cell>
          <cell r="H2100" t="str">
            <v>Vacant</v>
          </cell>
          <cell r="I2100" t="str">
            <v>Speculative</v>
          </cell>
          <cell r="J2100" t="str">
            <v>1060</v>
          </cell>
          <cell r="K2100">
            <v>43374</v>
          </cell>
          <cell r="L2100">
            <v>45199</v>
          </cell>
          <cell r="M2100">
            <v>846</v>
          </cell>
          <cell r="O2100" t="str">
            <v> </v>
          </cell>
          <cell r="Q2100">
            <v>43374</v>
          </cell>
          <cell r="R2100">
            <v>846</v>
          </cell>
          <cell r="S2100">
            <v>37.773049645390074</v>
          </cell>
          <cell r="U2100" t="str">
            <v>Office FSG BY</v>
          </cell>
          <cell r="V2100">
            <v>42.51</v>
          </cell>
          <cell r="W2100">
            <v>43.8</v>
          </cell>
          <cell r="X2100">
            <v>0.97054794520547949</v>
          </cell>
          <cell r="Y2100" t="str">
            <v>Market</v>
          </cell>
          <cell r="Z2100" t="str">
            <v>300 - Standard Office</v>
          </cell>
          <cell r="AA2100">
            <v>0</v>
          </cell>
        </row>
        <row r="2101">
          <cell r="C2101">
            <v>0</v>
          </cell>
          <cell r="Q2101">
            <v>43739</v>
          </cell>
          <cell r="S2101">
            <v>38.907801418439718</v>
          </cell>
        </row>
        <row r="2102">
          <cell r="C2102">
            <v>0</v>
          </cell>
          <cell r="Q2102">
            <v>44105</v>
          </cell>
          <cell r="S2102">
            <v>40.085106382978722</v>
          </cell>
        </row>
        <row r="2103">
          <cell r="C2103">
            <v>0</v>
          </cell>
          <cell r="Q2103">
            <v>44470</v>
          </cell>
          <cell r="S2103">
            <v>41.276595744680854</v>
          </cell>
        </row>
        <row r="2104">
          <cell r="C2104">
            <v>0</v>
          </cell>
          <cell r="Q2104">
            <v>44835</v>
          </cell>
          <cell r="S2104">
            <v>42.524822695035461</v>
          </cell>
        </row>
        <row r="2105">
          <cell r="C2105">
            <v>0</v>
          </cell>
        </row>
        <row r="2106">
          <cell r="C2106">
            <v>449</v>
          </cell>
          <cell r="G2106" t="str">
            <v>08-GATEWAY-300-N-SEPULVEDA (1)</v>
          </cell>
          <cell r="H2106" t="str">
            <v>24HR Homecare LLC</v>
          </cell>
          <cell r="I2106" t="str">
            <v>Contract</v>
          </cell>
          <cell r="J2106" t="str">
            <v>1065</v>
          </cell>
          <cell r="K2106">
            <v>41456</v>
          </cell>
          <cell r="L2106">
            <v>42551</v>
          </cell>
          <cell r="M2106">
            <v>4853</v>
          </cell>
          <cell r="O2106" t="e">
            <v>#VALUE!</v>
          </cell>
          <cell r="Q2106">
            <v>42005</v>
          </cell>
          <cell r="R2106">
            <v>4853</v>
          </cell>
          <cell r="S2106">
            <v>25.955903564805276</v>
          </cell>
          <cell r="T2106">
            <v>125964</v>
          </cell>
          <cell r="U2106" t="str">
            <v>24 Hr Hme BY</v>
          </cell>
          <cell r="V2106">
            <v>26.73</v>
          </cell>
          <cell r="W2106">
            <v>33</v>
          </cell>
          <cell r="X2106">
            <v>0.81</v>
          </cell>
          <cell r="Y2106" t="str">
            <v>Market</v>
          </cell>
          <cell r="Z2106" t="str">
            <v>300 - Standard Office</v>
          </cell>
          <cell r="AA2106">
            <v>0</v>
          </cell>
        </row>
        <row r="2107">
          <cell r="C2107">
            <v>0</v>
          </cell>
          <cell r="Q2107">
            <v>42186</v>
          </cell>
          <cell r="S2107">
            <v>26.734803214506492</v>
          </cell>
        </row>
        <row r="2108">
          <cell r="C2108">
            <v>0</v>
          </cell>
        </row>
        <row r="2109">
          <cell r="C2109">
            <v>450</v>
          </cell>
          <cell r="G2109" t="str">
            <v>08-GATEWAY-300-N-SEPULVEDA (1)</v>
          </cell>
          <cell r="H2109" t="str">
            <v>Vizion Logistics LLC</v>
          </cell>
          <cell r="I2109" t="str">
            <v>Contract</v>
          </cell>
          <cell r="J2109" t="str">
            <v>1068</v>
          </cell>
          <cell r="K2109">
            <v>40848</v>
          </cell>
          <cell r="L2109">
            <v>42674</v>
          </cell>
          <cell r="M2109">
            <v>1533</v>
          </cell>
          <cell r="O2109" t="e">
            <v>#VALUE!</v>
          </cell>
          <cell r="Q2109">
            <v>42005</v>
          </cell>
          <cell r="R2109">
            <v>1533</v>
          </cell>
          <cell r="S2109">
            <v>26.880626223091976</v>
          </cell>
          <cell r="T2109">
            <v>41208</v>
          </cell>
          <cell r="U2109" t="str">
            <v>VIZN LOG  BY12</v>
          </cell>
          <cell r="V2109">
            <v>27.69</v>
          </cell>
          <cell r="W2109">
            <v>33</v>
          </cell>
          <cell r="X2109">
            <v>0.83909090909090911</v>
          </cell>
          <cell r="Y2109" t="str">
            <v>Market</v>
          </cell>
          <cell r="Z2109" t="str">
            <v>300 - Standard Office</v>
          </cell>
          <cell r="AA2109">
            <v>0</v>
          </cell>
        </row>
        <row r="2110">
          <cell r="C2110">
            <v>0</v>
          </cell>
          <cell r="Q2110">
            <v>42309</v>
          </cell>
          <cell r="S2110">
            <v>27.68688845401174</v>
          </cell>
        </row>
        <row r="2111">
          <cell r="C2111">
            <v>0</v>
          </cell>
        </row>
        <row r="2112">
          <cell r="C2112">
            <v>451</v>
          </cell>
          <cell r="G2112" t="str">
            <v>08-GATEWAY-300-N-SEPULVEDA (1)</v>
          </cell>
          <cell r="H2112" t="str">
            <v>Source-1 Business Systems Inc.</v>
          </cell>
          <cell r="I2112" t="str">
            <v>Contract</v>
          </cell>
          <cell r="J2112" t="str">
            <v>1075</v>
          </cell>
          <cell r="K2112">
            <v>41183</v>
          </cell>
          <cell r="L2112">
            <v>43008</v>
          </cell>
          <cell r="M2112">
            <v>1587</v>
          </cell>
          <cell r="O2112" t="e">
            <v>#VALUE!</v>
          </cell>
          <cell r="Q2112">
            <v>42005</v>
          </cell>
          <cell r="R2112">
            <v>1587</v>
          </cell>
          <cell r="S2112">
            <v>26.737240075614366</v>
          </cell>
          <cell r="T2112">
            <v>42432</v>
          </cell>
          <cell r="U2112" t="str">
            <v>SRC ONE  BY13</v>
          </cell>
          <cell r="V2112">
            <v>28.36</v>
          </cell>
          <cell r="W2112">
            <v>35.64</v>
          </cell>
          <cell r="X2112">
            <v>0.79573512906846233</v>
          </cell>
          <cell r="Y2112" t="str">
            <v>Market</v>
          </cell>
          <cell r="Z2112" t="str">
            <v>300 - Standard Office</v>
          </cell>
          <cell r="AA2112">
            <v>0</v>
          </cell>
        </row>
        <row r="2113">
          <cell r="C2113">
            <v>0</v>
          </cell>
          <cell r="Q2113">
            <v>42278</v>
          </cell>
          <cell r="S2113">
            <v>27.538752362948959</v>
          </cell>
        </row>
        <row r="2114">
          <cell r="C2114">
            <v>0</v>
          </cell>
          <cell r="Q2114">
            <v>42644</v>
          </cell>
          <cell r="S2114">
            <v>28.362948960302457</v>
          </cell>
        </row>
        <row r="2115">
          <cell r="C2115">
            <v>0</v>
          </cell>
        </row>
        <row r="2116">
          <cell r="C2116">
            <v>452</v>
          </cell>
          <cell r="G2116" t="str">
            <v>08-GATEWAY-300-N-SEPULVEDA (1)</v>
          </cell>
          <cell r="H2116" t="str">
            <v>Leidos</v>
          </cell>
          <cell r="I2116" t="str">
            <v>Contract</v>
          </cell>
          <cell r="J2116" t="str">
            <v>2000</v>
          </cell>
          <cell r="K2116">
            <v>42644</v>
          </cell>
          <cell r="L2116">
            <v>43861</v>
          </cell>
          <cell r="M2116">
            <v>41978</v>
          </cell>
          <cell r="O2116" t="str">
            <v> </v>
          </cell>
          <cell r="Q2116">
            <v>42644</v>
          </cell>
          <cell r="R2116">
            <v>41978</v>
          </cell>
          <cell r="S2116">
            <v>34.199914240792793</v>
          </cell>
          <cell r="U2116" t="str">
            <v>Office FSG BY</v>
          </cell>
          <cell r="V2116">
            <v>37.369999999999997</v>
          </cell>
          <cell r="W2116">
            <v>40.08</v>
          </cell>
          <cell r="X2116">
            <v>0.93238522954091818</v>
          </cell>
          <cell r="Y2116" t="str">
            <v>Market</v>
          </cell>
          <cell r="Z2116" t="str">
            <v>300 - Standard Office</v>
          </cell>
          <cell r="AA2116">
            <v>0</v>
          </cell>
        </row>
        <row r="2117">
          <cell r="C2117">
            <v>0</v>
          </cell>
          <cell r="Q2117">
            <v>43009</v>
          </cell>
          <cell r="S2117">
            <v>35.225880222973942</v>
          </cell>
        </row>
        <row r="2118">
          <cell r="C2118">
            <v>0</v>
          </cell>
          <cell r="Q2118">
            <v>43374</v>
          </cell>
          <cell r="S2118">
            <v>36.28271951974844</v>
          </cell>
        </row>
        <row r="2119">
          <cell r="C2119">
            <v>0</v>
          </cell>
          <cell r="Q2119">
            <v>43739</v>
          </cell>
          <cell r="S2119">
            <v>37.371289723188333</v>
          </cell>
        </row>
        <row r="2120">
          <cell r="C2120">
            <v>0</v>
          </cell>
        </row>
        <row r="2121">
          <cell r="C2121">
            <v>453</v>
          </cell>
          <cell r="G2121" t="str">
            <v>08-GATEWAY-300-N-SEPULVEDA (1)</v>
          </cell>
          <cell r="H2121" t="str">
            <v>Leidos</v>
          </cell>
          <cell r="I2121" t="str">
            <v>Contract</v>
          </cell>
          <cell r="J2121" t="str">
            <v>3000</v>
          </cell>
          <cell r="K2121">
            <v>42826</v>
          </cell>
          <cell r="L2121">
            <v>44043</v>
          </cell>
          <cell r="M2121">
            <v>38832</v>
          </cell>
          <cell r="O2121" t="str">
            <v> </v>
          </cell>
          <cell r="Q2121">
            <v>42826</v>
          </cell>
          <cell r="R2121">
            <v>38832</v>
          </cell>
          <cell r="S2121">
            <v>36.600123609394316</v>
          </cell>
          <cell r="U2121" t="str">
            <v>Office FSG BY</v>
          </cell>
          <cell r="V2121">
            <v>39.99</v>
          </cell>
          <cell r="W2121">
            <v>40.08</v>
          </cell>
          <cell r="X2121">
            <v>0.99775449101796421</v>
          </cell>
          <cell r="Y2121" t="str">
            <v>Market</v>
          </cell>
          <cell r="Z2121" t="str">
            <v>300 - Standard Office</v>
          </cell>
          <cell r="AA2121">
            <v>0</v>
          </cell>
        </row>
        <row r="2122">
          <cell r="C2122">
            <v>0</v>
          </cell>
          <cell r="Q2122">
            <v>43191</v>
          </cell>
          <cell r="S2122">
            <v>37.698084054388133</v>
          </cell>
        </row>
        <row r="2123">
          <cell r="C2123">
            <v>0</v>
          </cell>
          <cell r="Q2123">
            <v>43556</v>
          </cell>
          <cell r="S2123">
            <v>38.828800988875152</v>
          </cell>
        </row>
        <row r="2124">
          <cell r="C2124">
            <v>0</v>
          </cell>
          <cell r="Q2124">
            <v>43922</v>
          </cell>
          <cell r="S2124">
            <v>39.993819530284298</v>
          </cell>
        </row>
        <row r="2125">
          <cell r="C2125">
            <v>0</v>
          </cell>
        </row>
        <row r="2126">
          <cell r="C2126">
            <v>454</v>
          </cell>
          <cell r="G2126" t="str">
            <v>08-GATEWAY-300-N-SEPULVEDA (1)</v>
          </cell>
          <cell r="H2126" t="str">
            <v>Leidos</v>
          </cell>
          <cell r="I2126" t="str">
            <v>Contract</v>
          </cell>
          <cell r="J2126" t="str">
            <v>3000</v>
          </cell>
          <cell r="K2126">
            <v>39342</v>
          </cell>
          <cell r="L2126">
            <v>42490</v>
          </cell>
          <cell r="M2126">
            <v>38832</v>
          </cell>
          <cell r="O2126" t="e">
            <v>#VALUE!</v>
          </cell>
          <cell r="Q2126">
            <v>42005</v>
          </cell>
          <cell r="R2126">
            <v>38832</v>
          </cell>
          <cell r="S2126">
            <v>35.473733003708283</v>
          </cell>
          <cell r="T2126">
            <v>1377516</v>
          </cell>
          <cell r="U2126" t="str">
            <v>Leidos BY07</v>
          </cell>
          <cell r="V2126">
            <v>36.54</v>
          </cell>
          <cell r="W2126">
            <v>33</v>
          </cell>
          <cell r="X2126">
            <v>1.1072727272727272</v>
          </cell>
          <cell r="Y2126" t="str">
            <v>Reabsorb</v>
          </cell>
          <cell r="Z2126" t="str">
            <v>300 - Standard Office</v>
          </cell>
          <cell r="AA2126">
            <v>0</v>
          </cell>
        </row>
        <row r="2127">
          <cell r="C2127">
            <v>0</v>
          </cell>
          <cell r="Q2127">
            <v>42125</v>
          </cell>
          <cell r="S2127">
            <v>36.538009888751546</v>
          </cell>
        </row>
        <row r="2128">
          <cell r="C2128">
            <v>0</v>
          </cell>
        </row>
        <row r="2129">
          <cell r="C2129">
            <v>455</v>
          </cell>
          <cell r="G2129" t="str">
            <v>08-GATEWAY-360-N-SEPULVEDA (1)</v>
          </cell>
          <cell r="H2129" t="str">
            <v>A2 Systems Engineering</v>
          </cell>
          <cell r="I2129" t="str">
            <v>Contract</v>
          </cell>
          <cell r="J2129" t="str">
            <v>1040</v>
          </cell>
          <cell r="K2129">
            <v>41306</v>
          </cell>
          <cell r="L2129">
            <v>42429</v>
          </cell>
          <cell r="M2129">
            <v>3434</v>
          </cell>
          <cell r="O2129" t="e">
            <v>#VALUE!</v>
          </cell>
          <cell r="Q2129">
            <v>42005</v>
          </cell>
          <cell r="R2129">
            <v>3434</v>
          </cell>
          <cell r="S2129">
            <v>27.190448456610365</v>
          </cell>
          <cell r="T2129">
            <v>93372</v>
          </cell>
          <cell r="U2129" t="str">
            <v>A2 SYSTEM ENG BY 2011</v>
          </cell>
          <cell r="V2129">
            <v>28.01</v>
          </cell>
          <cell r="W2129">
            <v>33</v>
          </cell>
          <cell r="X2129">
            <v>0.84878787878787887</v>
          </cell>
          <cell r="Y2129" t="str">
            <v>Market</v>
          </cell>
          <cell r="Z2129" t="str">
            <v>360 - Standard Office</v>
          </cell>
          <cell r="AA2129">
            <v>0</v>
          </cell>
        </row>
        <row r="2130">
          <cell r="C2130">
            <v>0</v>
          </cell>
          <cell r="Q2130">
            <v>42064</v>
          </cell>
          <cell r="S2130">
            <v>28.008153756552126</v>
          </cell>
        </row>
        <row r="2131">
          <cell r="C2131">
            <v>0</v>
          </cell>
        </row>
        <row r="2132">
          <cell r="C2132">
            <v>456</v>
          </cell>
          <cell r="G2132" t="str">
            <v>08-GATEWAY-360-N-SEPULVEDA (1)</v>
          </cell>
          <cell r="H2132" t="str">
            <v>ACT Cargo (USA) Inc.</v>
          </cell>
          <cell r="I2132" t="str">
            <v>Contract</v>
          </cell>
          <cell r="J2132" t="str">
            <v>1088</v>
          </cell>
          <cell r="K2132">
            <v>41091</v>
          </cell>
          <cell r="L2132">
            <v>42185</v>
          </cell>
          <cell r="M2132">
            <v>1895</v>
          </cell>
          <cell r="O2132" t="e">
            <v>#VALUE!</v>
          </cell>
          <cell r="Q2132">
            <v>42005</v>
          </cell>
          <cell r="R2132">
            <v>1895</v>
          </cell>
          <cell r="S2132">
            <v>24.823218997361476</v>
          </cell>
          <cell r="T2132">
            <v>47040</v>
          </cell>
          <cell r="U2132" t="str">
            <v>ACT CARGO BY 2009</v>
          </cell>
          <cell r="V2132">
            <v>24.82</v>
          </cell>
          <cell r="W2132">
            <v>33</v>
          </cell>
          <cell r="X2132">
            <v>0.75212121212121208</v>
          </cell>
          <cell r="Y2132" t="str">
            <v>Market</v>
          </cell>
          <cell r="Z2132" t="str">
            <v>360 - Standard Office</v>
          </cell>
          <cell r="AA2132">
            <v>0</v>
          </cell>
        </row>
        <row r="2133">
          <cell r="C2133">
            <v>0</v>
          </cell>
        </row>
        <row r="2134">
          <cell r="C2134">
            <v>457</v>
          </cell>
          <cell r="G2134" t="str">
            <v>08-GATEWAY-360-N-SEPULVEDA (1)</v>
          </cell>
          <cell r="H2134" t="str">
            <v>ALPI USA Inc. dba ALPI USA</v>
          </cell>
          <cell r="I2134" t="str">
            <v>Contract</v>
          </cell>
          <cell r="J2134" t="str">
            <v>2077</v>
          </cell>
          <cell r="K2134">
            <v>41295</v>
          </cell>
          <cell r="L2134">
            <v>43131</v>
          </cell>
          <cell r="M2134">
            <v>1775</v>
          </cell>
          <cell r="O2134" t="e">
            <v>#VALUE!</v>
          </cell>
          <cell r="Q2134">
            <v>42005</v>
          </cell>
          <cell r="R2134">
            <v>1775</v>
          </cell>
          <cell r="S2134">
            <v>26.575774647887325</v>
          </cell>
          <cell r="T2134">
            <v>47172</v>
          </cell>
          <cell r="U2134" t="str">
            <v>ALPI</v>
          </cell>
          <cell r="V2134">
            <v>29.04</v>
          </cell>
          <cell r="W2134">
            <v>39.840000000000003</v>
          </cell>
          <cell r="X2134">
            <v>0.72891566265060237</v>
          </cell>
          <cell r="Y2134" t="str">
            <v>Market</v>
          </cell>
          <cell r="Z2134" t="str">
            <v>360 - Creative Office</v>
          </cell>
          <cell r="AA2134">
            <v>0</v>
          </cell>
        </row>
        <row r="2135">
          <cell r="C2135">
            <v>0</v>
          </cell>
          <cell r="Q2135">
            <v>42036</v>
          </cell>
          <cell r="S2135">
            <v>27.373521126760565</v>
          </cell>
        </row>
        <row r="2136">
          <cell r="C2136">
            <v>0</v>
          </cell>
          <cell r="Q2136">
            <v>42401</v>
          </cell>
          <cell r="S2136">
            <v>28.191549295774649</v>
          </cell>
        </row>
        <row r="2137">
          <cell r="C2137">
            <v>0</v>
          </cell>
          <cell r="Q2137">
            <v>42767</v>
          </cell>
          <cell r="S2137">
            <v>29.036619718309858</v>
          </cell>
        </row>
        <row r="2138">
          <cell r="C2138">
            <v>0</v>
          </cell>
        </row>
        <row r="2139">
          <cell r="C2139">
            <v>458</v>
          </cell>
          <cell r="G2139" t="str">
            <v>08-GATEWAY-360-N-SEPULVEDA (1)</v>
          </cell>
          <cell r="H2139" t="str">
            <v>Baker Engineering &amp; Risk</v>
          </cell>
          <cell r="I2139" t="str">
            <v>Contract</v>
          </cell>
          <cell r="J2139" t="str">
            <v>1090</v>
          </cell>
          <cell r="K2139">
            <v>41487</v>
          </cell>
          <cell r="L2139">
            <v>42704</v>
          </cell>
          <cell r="M2139">
            <v>3273</v>
          </cell>
          <cell r="O2139" t="e">
            <v>#VALUE!</v>
          </cell>
          <cell r="Q2139">
            <v>42005</v>
          </cell>
          <cell r="R2139">
            <v>3273</v>
          </cell>
          <cell r="S2139">
            <v>25.957836846929421</v>
          </cell>
          <cell r="T2139">
            <v>84960</v>
          </cell>
          <cell r="U2139" t="str">
            <v>BAKER ENG BY 2013</v>
          </cell>
          <cell r="V2139">
            <v>27.53</v>
          </cell>
          <cell r="W2139">
            <v>34.799999999999997</v>
          </cell>
          <cell r="X2139">
            <v>0.7910919540229886</v>
          </cell>
          <cell r="Y2139" t="str">
            <v>Market</v>
          </cell>
          <cell r="Z2139" t="str">
            <v>360 - Creative Office</v>
          </cell>
          <cell r="AA2139">
            <v>0</v>
          </cell>
        </row>
        <row r="2140">
          <cell r="C2140">
            <v>0</v>
          </cell>
          <cell r="Q2140">
            <v>42217</v>
          </cell>
          <cell r="S2140">
            <v>26.735105407882678</v>
          </cell>
        </row>
        <row r="2141">
          <cell r="C2141">
            <v>0</v>
          </cell>
          <cell r="Q2141">
            <v>42583</v>
          </cell>
          <cell r="S2141">
            <v>27.534372135655364</v>
          </cell>
        </row>
        <row r="2142">
          <cell r="C2142">
            <v>0</v>
          </cell>
        </row>
        <row r="2143">
          <cell r="C2143">
            <v>459</v>
          </cell>
          <cell r="G2143" t="str">
            <v>08-GATEWAY-360-N-SEPULVEDA (1)</v>
          </cell>
          <cell r="H2143" t="str">
            <v>Browning &amp; Trudeau Insurance</v>
          </cell>
          <cell r="I2143" t="str">
            <v>Contract</v>
          </cell>
          <cell r="J2143" t="str">
            <v>1087</v>
          </cell>
          <cell r="K2143">
            <v>41334</v>
          </cell>
          <cell r="L2143">
            <v>42419</v>
          </cell>
          <cell r="M2143">
            <v>1100</v>
          </cell>
          <cell r="O2143" t="e">
            <v>#VALUE!</v>
          </cell>
          <cell r="Q2143">
            <v>42005</v>
          </cell>
          <cell r="R2143">
            <v>1100</v>
          </cell>
          <cell r="S2143">
            <v>29.4</v>
          </cell>
          <cell r="T2143">
            <v>32340</v>
          </cell>
          <cell r="U2143" t="str">
            <v>Office FSG BY</v>
          </cell>
          <cell r="V2143">
            <v>30.24</v>
          </cell>
          <cell r="W2143">
            <v>33</v>
          </cell>
          <cell r="X2143">
            <v>0.91636363636363627</v>
          </cell>
          <cell r="Y2143" t="str">
            <v>Market</v>
          </cell>
          <cell r="Z2143" t="str">
            <v>360 - Standard Office</v>
          </cell>
          <cell r="AA2143">
            <v>0</v>
          </cell>
        </row>
        <row r="2144">
          <cell r="C2144">
            <v>0</v>
          </cell>
          <cell r="Q2144">
            <v>42064</v>
          </cell>
          <cell r="S2144">
            <v>30.24</v>
          </cell>
        </row>
        <row r="2145">
          <cell r="C2145">
            <v>0</v>
          </cell>
        </row>
        <row r="2146">
          <cell r="C2146">
            <v>460</v>
          </cell>
          <cell r="G2146" t="str">
            <v>08-GATEWAY-360-N-SEPULVEDA (1)</v>
          </cell>
          <cell r="H2146" t="str">
            <v>Building Conference Room</v>
          </cell>
          <cell r="I2146" t="str">
            <v>Contract</v>
          </cell>
          <cell r="J2146" t="str">
            <v>1005</v>
          </cell>
          <cell r="K2146">
            <v>40544</v>
          </cell>
          <cell r="L2146">
            <v>47848</v>
          </cell>
          <cell r="M2146">
            <v>335</v>
          </cell>
          <cell r="O2146" t="e">
            <v>#VALUE!</v>
          </cell>
          <cell r="Q2146">
            <v>42005</v>
          </cell>
          <cell r="R2146">
            <v>335</v>
          </cell>
          <cell r="S2146">
            <v>0</v>
          </cell>
          <cell r="T2146">
            <v>0</v>
          </cell>
          <cell r="U2146" t="str">
            <v>None</v>
          </cell>
          <cell r="W2146" t="str">
            <v>Expires after Report Term</v>
          </cell>
          <cell r="Y2146" t="str">
            <v>Market</v>
          </cell>
          <cell r="Z2146" t="str">
            <v>360 - Creative Office</v>
          </cell>
          <cell r="AA2146">
            <v>0</v>
          </cell>
        </row>
        <row r="2147">
          <cell r="C2147">
            <v>0</v>
          </cell>
          <cell r="S2147" t="str">
            <v>Rent continues after Report Term</v>
          </cell>
        </row>
        <row r="2148">
          <cell r="C2148">
            <v>0</v>
          </cell>
        </row>
        <row r="2149">
          <cell r="C2149">
            <v>461</v>
          </cell>
          <cell r="G2149" t="str">
            <v>08-GATEWAY-360-N-SEPULVEDA (1)</v>
          </cell>
          <cell r="H2149" t="str">
            <v>California Women's Law Center</v>
          </cell>
          <cell r="I2149" t="str">
            <v>Contract</v>
          </cell>
          <cell r="J2149" t="str">
            <v>2070</v>
          </cell>
          <cell r="K2149">
            <v>41730</v>
          </cell>
          <cell r="L2149">
            <v>43555</v>
          </cell>
          <cell r="M2149">
            <v>1807</v>
          </cell>
          <cell r="O2149" t="e">
            <v>#VALUE!</v>
          </cell>
          <cell r="Q2149">
            <v>42005</v>
          </cell>
          <cell r="R2149">
            <v>1807</v>
          </cell>
          <cell r="S2149">
            <v>26.397343663530712</v>
          </cell>
          <cell r="T2149">
            <v>47700</v>
          </cell>
          <cell r="U2149" t="str">
            <v>CA WMNS LW BY 2014</v>
          </cell>
          <cell r="V2149">
            <v>29.72</v>
          </cell>
          <cell r="W2149">
            <v>41.03</v>
          </cell>
          <cell r="X2149">
            <v>0.72434803802096026</v>
          </cell>
          <cell r="Y2149" t="str">
            <v>Market</v>
          </cell>
          <cell r="Z2149" t="str">
            <v>360 - Creative Office</v>
          </cell>
          <cell r="AA2149">
            <v>0</v>
          </cell>
        </row>
        <row r="2150">
          <cell r="C2150">
            <v>0</v>
          </cell>
          <cell r="Q2150">
            <v>42095</v>
          </cell>
          <cell r="S2150">
            <v>27.194244604316548</v>
          </cell>
        </row>
        <row r="2151">
          <cell r="C2151">
            <v>0</v>
          </cell>
          <cell r="Q2151">
            <v>42461</v>
          </cell>
          <cell r="S2151">
            <v>28.011068068622027</v>
          </cell>
        </row>
        <row r="2152">
          <cell r="C2152">
            <v>0</v>
          </cell>
          <cell r="Q2152">
            <v>42826</v>
          </cell>
          <cell r="S2152">
            <v>28.847814056447149</v>
          </cell>
        </row>
        <row r="2153">
          <cell r="C2153">
            <v>0</v>
          </cell>
          <cell r="Q2153">
            <v>43191</v>
          </cell>
          <cell r="S2153">
            <v>29.711123408965136</v>
          </cell>
        </row>
        <row r="2154">
          <cell r="C2154">
            <v>0</v>
          </cell>
        </row>
        <row r="2155">
          <cell r="C2155">
            <v>462</v>
          </cell>
          <cell r="G2155" t="str">
            <v>08-GATEWAY-360-N-SEPULVEDA (1)</v>
          </cell>
          <cell r="H2155" t="str">
            <v>Coastal Insurance &amp; Financial</v>
          </cell>
          <cell r="I2155" t="str">
            <v>Contract</v>
          </cell>
          <cell r="J2155" t="str">
            <v>1064</v>
          </cell>
          <cell r="K2155">
            <v>40575</v>
          </cell>
          <cell r="L2155">
            <v>43616</v>
          </cell>
          <cell r="M2155">
            <v>1402</v>
          </cell>
          <cell r="O2155" t="e">
            <v>#VALUE!</v>
          </cell>
          <cell r="Q2155">
            <v>42005</v>
          </cell>
          <cell r="R2155">
            <v>1402</v>
          </cell>
          <cell r="S2155">
            <v>27.004279600570612</v>
          </cell>
          <cell r="T2155">
            <v>37860</v>
          </cell>
          <cell r="U2155" t="str">
            <v>COASTAL INS  BY 2014</v>
          </cell>
          <cell r="V2155">
            <v>30.39</v>
          </cell>
          <cell r="W2155">
            <v>38.909999999999997</v>
          </cell>
          <cell r="X2155">
            <v>0.78103315343099466</v>
          </cell>
          <cell r="Y2155" t="str">
            <v>Market</v>
          </cell>
          <cell r="Z2155" t="str">
            <v>360 - Standard Office</v>
          </cell>
          <cell r="AA2155">
            <v>0</v>
          </cell>
        </row>
        <row r="2156">
          <cell r="C2156">
            <v>0</v>
          </cell>
          <cell r="Q2156">
            <v>42156</v>
          </cell>
          <cell r="S2156">
            <v>27.808844507845933</v>
          </cell>
        </row>
        <row r="2157">
          <cell r="C2157">
            <v>0</v>
          </cell>
          <cell r="Q2157">
            <v>42522</v>
          </cell>
          <cell r="S2157">
            <v>28.647646219686163</v>
          </cell>
        </row>
        <row r="2158">
          <cell r="C2158">
            <v>0</v>
          </cell>
          <cell r="Q2158">
            <v>42887</v>
          </cell>
          <cell r="S2158">
            <v>29.503566333808845</v>
          </cell>
        </row>
        <row r="2159">
          <cell r="C2159">
            <v>0</v>
          </cell>
          <cell r="Q2159">
            <v>43252</v>
          </cell>
          <cell r="S2159">
            <v>30.385164051355208</v>
          </cell>
        </row>
        <row r="2160">
          <cell r="C2160">
            <v>0</v>
          </cell>
        </row>
        <row r="2161">
          <cell r="C2161">
            <v>463</v>
          </cell>
          <cell r="G2161" t="str">
            <v>08-GATEWAY-360-N-SEPULVEDA (1)</v>
          </cell>
          <cell r="H2161" t="str">
            <v>Diana L. Courteau</v>
          </cell>
          <cell r="I2161" t="str">
            <v>Contract</v>
          </cell>
          <cell r="J2161" t="str">
            <v>1065</v>
          </cell>
          <cell r="K2161">
            <v>42156</v>
          </cell>
          <cell r="L2161">
            <v>44196</v>
          </cell>
          <cell r="M2161">
            <v>1283</v>
          </cell>
          <cell r="O2161" t="str">
            <v> </v>
          </cell>
          <cell r="Q2161">
            <v>42156</v>
          </cell>
          <cell r="R2161">
            <v>1283</v>
          </cell>
          <cell r="S2161">
            <v>30.004676539360872</v>
          </cell>
          <cell r="U2161" t="str">
            <v>Diana Courteau</v>
          </cell>
          <cell r="V2161">
            <v>34.78</v>
          </cell>
          <cell r="W2161">
            <v>40.08</v>
          </cell>
          <cell r="X2161">
            <v>0.86776447105788435</v>
          </cell>
          <cell r="Y2161" t="str">
            <v>Market</v>
          </cell>
          <cell r="Z2161" t="str">
            <v>360 - Standard Office</v>
          </cell>
          <cell r="AA2161">
            <v>0</v>
          </cell>
        </row>
        <row r="2162">
          <cell r="C2162">
            <v>0</v>
          </cell>
          <cell r="Q2162">
            <v>42522</v>
          </cell>
          <cell r="S2162">
            <v>30.90257209664848</v>
          </cell>
        </row>
        <row r="2163">
          <cell r="C2163">
            <v>0</v>
          </cell>
          <cell r="Q2163">
            <v>42887</v>
          </cell>
          <cell r="S2163">
            <v>31.828526890101326</v>
          </cell>
        </row>
        <row r="2164">
          <cell r="C2164">
            <v>0</v>
          </cell>
          <cell r="Q2164">
            <v>43252</v>
          </cell>
          <cell r="S2164">
            <v>32.782540919719409</v>
          </cell>
        </row>
        <row r="2165">
          <cell r="C2165">
            <v>0</v>
          </cell>
          <cell r="Q2165">
            <v>43617</v>
          </cell>
          <cell r="S2165">
            <v>33.76461418550273</v>
          </cell>
        </row>
        <row r="2166">
          <cell r="C2166">
            <v>0</v>
          </cell>
          <cell r="Q2166">
            <v>43983</v>
          </cell>
          <cell r="S2166">
            <v>34.774746687451284</v>
          </cell>
        </row>
        <row r="2167">
          <cell r="C2167">
            <v>0</v>
          </cell>
        </row>
        <row r="2168">
          <cell r="C2168">
            <v>464</v>
          </cell>
          <cell r="G2168" t="str">
            <v>08-GATEWAY-360-N-SEPULVEDA (1)</v>
          </cell>
          <cell r="H2168" t="str">
            <v>Duhaney Home Health Care</v>
          </cell>
          <cell r="I2168" t="str">
            <v>Contract</v>
          </cell>
          <cell r="J2168" t="str">
            <v>1048</v>
          </cell>
          <cell r="K2168">
            <v>42036</v>
          </cell>
          <cell r="L2168">
            <v>43159</v>
          </cell>
          <cell r="M2168">
            <v>1941</v>
          </cell>
          <cell r="O2168" t="str">
            <v> </v>
          </cell>
          <cell r="Q2168">
            <v>42036</v>
          </cell>
          <cell r="R2168">
            <v>1941</v>
          </cell>
          <cell r="S2168">
            <v>29.397217928902627</v>
          </cell>
          <cell r="U2168" t="str">
            <v>Office FSG BY</v>
          </cell>
          <cell r="V2168">
            <v>32.119999999999997</v>
          </cell>
          <cell r="W2168">
            <v>37.78</v>
          </cell>
          <cell r="X2168">
            <v>0.85018528321863407</v>
          </cell>
          <cell r="Y2168" t="str">
            <v>Market</v>
          </cell>
          <cell r="Z2168" t="str">
            <v>360 - Standard Office</v>
          </cell>
          <cell r="AA2168">
            <v>0</v>
          </cell>
        </row>
        <row r="2169">
          <cell r="C2169">
            <v>0</v>
          </cell>
          <cell r="Q2169">
            <v>42339</v>
          </cell>
          <cell r="S2169">
            <v>30.287480680061822</v>
          </cell>
        </row>
        <row r="2170">
          <cell r="C2170">
            <v>0</v>
          </cell>
          <cell r="Q2170">
            <v>42705</v>
          </cell>
          <cell r="S2170">
            <v>31.190108191653788</v>
          </cell>
        </row>
        <row r="2171">
          <cell r="C2171">
            <v>0</v>
          </cell>
          <cell r="Q2171">
            <v>43070</v>
          </cell>
          <cell r="S2171">
            <v>32.129829984544052</v>
          </cell>
        </row>
        <row r="2172">
          <cell r="C2172">
            <v>0</v>
          </cell>
        </row>
        <row r="2173">
          <cell r="C2173">
            <v>465</v>
          </cell>
          <cell r="G2173" t="str">
            <v>08-GATEWAY-360-N-SEPULVEDA (1)</v>
          </cell>
          <cell r="H2173" t="str">
            <v>Eat.Sleep.Work Inc.</v>
          </cell>
          <cell r="I2173" t="str">
            <v>Contract</v>
          </cell>
          <cell r="J2173" t="str">
            <v>1056</v>
          </cell>
          <cell r="K2173">
            <v>42248</v>
          </cell>
          <cell r="L2173">
            <v>43708</v>
          </cell>
          <cell r="M2173">
            <v>1890</v>
          </cell>
          <cell r="O2173" t="str">
            <v> </v>
          </cell>
          <cell r="Q2173">
            <v>42248</v>
          </cell>
          <cell r="R2173">
            <v>1890</v>
          </cell>
          <cell r="S2173">
            <v>28.006349206349206</v>
          </cell>
          <cell r="U2173" t="str">
            <v>EAT SLEEP WRK FIXED</v>
          </cell>
          <cell r="V2173">
            <v>30.61</v>
          </cell>
          <cell r="W2173">
            <v>38.909999999999997</v>
          </cell>
          <cell r="X2173">
            <v>0.78668722693395021</v>
          </cell>
          <cell r="Y2173" t="str">
            <v>Market</v>
          </cell>
          <cell r="Z2173" t="str">
            <v>360 - Standard Office</v>
          </cell>
          <cell r="AA2173">
            <v>0</v>
          </cell>
        </row>
        <row r="2174">
          <cell r="C2174">
            <v>0</v>
          </cell>
          <cell r="Q2174">
            <v>42614</v>
          </cell>
          <cell r="S2174">
            <v>28.850793650793651</v>
          </cell>
        </row>
        <row r="2175">
          <cell r="C2175">
            <v>0</v>
          </cell>
          <cell r="Q2175">
            <v>42979</v>
          </cell>
          <cell r="S2175">
            <v>29.714285714285715</v>
          </cell>
        </row>
        <row r="2176">
          <cell r="C2176">
            <v>0</v>
          </cell>
          <cell r="Q2176">
            <v>43344</v>
          </cell>
          <cell r="S2176">
            <v>30.603174603174605</v>
          </cell>
        </row>
        <row r="2177">
          <cell r="C2177">
            <v>0</v>
          </cell>
        </row>
        <row r="2178">
          <cell r="C2178">
            <v>466</v>
          </cell>
          <cell r="G2178" t="str">
            <v>08-GATEWAY-360-N-SEPULVEDA (1)</v>
          </cell>
          <cell r="H2178" t="str">
            <v>Ensco</v>
          </cell>
          <cell r="I2178" t="str">
            <v>Contract</v>
          </cell>
          <cell r="J2178" t="str">
            <v>1026</v>
          </cell>
          <cell r="K2178">
            <v>41671</v>
          </cell>
          <cell r="L2178">
            <v>42370</v>
          </cell>
          <cell r="M2178">
            <v>992</v>
          </cell>
          <cell r="O2178" t="e">
            <v>#VALUE!</v>
          </cell>
          <cell r="Q2178">
            <v>42005</v>
          </cell>
          <cell r="R2178">
            <v>992</v>
          </cell>
          <cell r="S2178">
            <v>27.60483870967742</v>
          </cell>
          <cell r="T2178">
            <v>27384</v>
          </cell>
          <cell r="U2178" t="str">
            <v>Ensco</v>
          </cell>
          <cell r="V2178">
            <v>27.75</v>
          </cell>
          <cell r="W2178">
            <v>33</v>
          </cell>
          <cell r="X2178">
            <v>0.84090909090909094</v>
          </cell>
          <cell r="Y2178" t="str">
            <v>Reabsorb</v>
          </cell>
          <cell r="Z2178" t="str">
            <v>360 - Standard Office</v>
          </cell>
          <cell r="AA2178">
            <v>0</v>
          </cell>
        </row>
        <row r="2179">
          <cell r="C2179">
            <v>0</v>
          </cell>
        </row>
        <row r="2180">
          <cell r="C2180">
            <v>467</v>
          </cell>
          <cell r="G2180" t="str">
            <v>08-GATEWAY-360-N-SEPULVEDA (1)</v>
          </cell>
          <cell r="H2180" t="str">
            <v>Gordon &amp; Schwenkmeyer Inc.</v>
          </cell>
          <cell r="I2180" t="str">
            <v>Contract</v>
          </cell>
          <cell r="J2180" t="str">
            <v>1055</v>
          </cell>
          <cell r="K2180">
            <v>41548</v>
          </cell>
          <cell r="L2180">
            <v>42643</v>
          </cell>
          <cell r="M2180">
            <v>2770</v>
          </cell>
          <cell r="O2180" t="e">
            <v>#VALUE!</v>
          </cell>
          <cell r="Q2180">
            <v>42005</v>
          </cell>
          <cell r="R2180">
            <v>2770</v>
          </cell>
          <cell r="S2180">
            <v>26.573285198555958</v>
          </cell>
          <cell r="T2180">
            <v>73608</v>
          </cell>
          <cell r="U2180" t="str">
            <v>GRDN &amp; SCHW BY 2011</v>
          </cell>
          <cell r="V2180">
            <v>27.37</v>
          </cell>
          <cell r="W2180">
            <v>33</v>
          </cell>
          <cell r="X2180">
            <v>0.82939393939393946</v>
          </cell>
          <cell r="Y2180" t="str">
            <v>Market</v>
          </cell>
          <cell r="Z2180" t="str">
            <v>360 - Standard Office</v>
          </cell>
          <cell r="AA2180">
            <v>0</v>
          </cell>
        </row>
        <row r="2181">
          <cell r="C2181">
            <v>0</v>
          </cell>
          <cell r="Q2181">
            <v>42278</v>
          </cell>
          <cell r="S2181">
            <v>27.370397111913359</v>
          </cell>
        </row>
        <row r="2182">
          <cell r="C2182">
            <v>0</v>
          </cell>
        </row>
        <row r="2183">
          <cell r="C2183">
            <v>468</v>
          </cell>
          <cell r="G2183" t="str">
            <v>08-GATEWAY-360-N-SEPULVEDA (1)</v>
          </cell>
          <cell r="H2183" t="str">
            <v>Joe Haywood dba Haywood &amp;</v>
          </cell>
          <cell r="I2183" t="str">
            <v>Contract</v>
          </cell>
          <cell r="J2183" t="str">
            <v>1025</v>
          </cell>
          <cell r="K2183">
            <v>41395</v>
          </cell>
          <cell r="L2183">
            <v>43220</v>
          </cell>
          <cell r="M2183">
            <v>890</v>
          </cell>
          <cell r="O2183" t="e">
            <v>#VALUE!</v>
          </cell>
          <cell r="Q2183">
            <v>42005</v>
          </cell>
          <cell r="R2183">
            <v>890</v>
          </cell>
          <cell r="S2183">
            <v>29.042696629213484</v>
          </cell>
          <cell r="T2183">
            <v>25848</v>
          </cell>
          <cell r="U2183" t="str">
            <v>HAYWOOD BY 2013</v>
          </cell>
          <cell r="V2183">
            <v>31.69</v>
          </cell>
          <cell r="W2183">
            <v>37.78</v>
          </cell>
          <cell r="X2183">
            <v>0.83880359978824781</v>
          </cell>
          <cell r="Y2183" t="str">
            <v>Market</v>
          </cell>
          <cell r="Z2183" t="str">
            <v>360 - Standard Office</v>
          </cell>
          <cell r="AA2183">
            <v>0</v>
          </cell>
        </row>
        <row r="2184">
          <cell r="C2184">
            <v>0</v>
          </cell>
          <cell r="Q2184">
            <v>42125</v>
          </cell>
          <cell r="S2184">
            <v>29.878651685393258</v>
          </cell>
        </row>
        <row r="2185">
          <cell r="C2185">
            <v>0</v>
          </cell>
          <cell r="Q2185">
            <v>42491</v>
          </cell>
          <cell r="S2185">
            <v>30.835955056179774</v>
          </cell>
        </row>
        <row r="2186">
          <cell r="C2186">
            <v>0</v>
          </cell>
          <cell r="Q2186">
            <v>42856</v>
          </cell>
          <cell r="S2186">
            <v>31.685393258426966</v>
          </cell>
        </row>
        <row r="2187">
          <cell r="C2187">
            <v>0</v>
          </cell>
        </row>
        <row r="2188">
          <cell r="C2188">
            <v>469</v>
          </cell>
          <cell r="G2188" t="str">
            <v>08-GATEWAY-360-N-SEPULVEDA (1)</v>
          </cell>
          <cell r="H2188" t="str">
            <v>Keystone Mortgage Corporation</v>
          </cell>
          <cell r="I2188" t="str">
            <v>Contract</v>
          </cell>
          <cell r="J2188" t="str">
            <v>1000</v>
          </cell>
          <cell r="K2188">
            <v>42064</v>
          </cell>
          <cell r="L2188">
            <v>42855</v>
          </cell>
          <cell r="M2188">
            <v>3289</v>
          </cell>
          <cell r="O2188" t="str">
            <v> </v>
          </cell>
          <cell r="Q2188">
            <v>42064</v>
          </cell>
          <cell r="R2188">
            <v>3289</v>
          </cell>
          <cell r="S2188">
            <v>29.399817573730616</v>
          </cell>
          <cell r="U2188" t="str">
            <v>KEYSTN MRTG BY</v>
          </cell>
          <cell r="V2188">
            <v>31.19</v>
          </cell>
          <cell r="W2188">
            <v>37.58</v>
          </cell>
          <cell r="X2188">
            <v>0.82996274614156473</v>
          </cell>
          <cell r="Y2188" t="str">
            <v>Market</v>
          </cell>
          <cell r="Z2188" t="str">
            <v>360 - Creative Office</v>
          </cell>
          <cell r="AA2188">
            <v>0</v>
          </cell>
        </row>
        <row r="2189">
          <cell r="C2189">
            <v>0</v>
          </cell>
          <cell r="Q2189">
            <v>42430</v>
          </cell>
          <cell r="S2189">
            <v>30.282760717543326</v>
          </cell>
        </row>
        <row r="2190">
          <cell r="C2190">
            <v>0</v>
          </cell>
          <cell r="Q2190">
            <v>42795</v>
          </cell>
          <cell r="S2190">
            <v>31.191243539069625</v>
          </cell>
        </row>
        <row r="2191">
          <cell r="C2191">
            <v>0</v>
          </cell>
        </row>
        <row r="2192">
          <cell r="C2192">
            <v>470</v>
          </cell>
          <cell r="G2192" t="str">
            <v>08-GATEWAY-360-N-SEPULVEDA (1)</v>
          </cell>
          <cell r="H2192" t="str">
            <v>Management Office</v>
          </cell>
          <cell r="I2192" t="str">
            <v>Speculative</v>
          </cell>
          <cell r="J2192" t="str">
            <v>1080</v>
          </cell>
          <cell r="K2192">
            <v>42005</v>
          </cell>
          <cell r="L2192">
            <v>52962</v>
          </cell>
          <cell r="M2192">
            <v>1667</v>
          </cell>
          <cell r="O2192" t="e">
            <v>#VALUE!</v>
          </cell>
          <cell r="Q2192">
            <v>42005</v>
          </cell>
          <cell r="R2192">
            <v>1667</v>
          </cell>
          <cell r="S2192">
            <v>0</v>
          </cell>
          <cell r="T2192">
            <v>0</v>
          </cell>
          <cell r="U2192" t="str">
            <v>None</v>
          </cell>
          <cell r="W2192" t="str">
            <v>Expires after Report Term</v>
          </cell>
          <cell r="Y2192" t="str">
            <v>Market</v>
          </cell>
          <cell r="Z2192" t="str">
            <v>360 - Standard Office</v>
          </cell>
          <cell r="AA2192">
            <v>0</v>
          </cell>
        </row>
        <row r="2193">
          <cell r="C2193">
            <v>0</v>
          </cell>
          <cell r="S2193" t="str">
            <v>Rent continues after Report Term</v>
          </cell>
        </row>
        <row r="2194">
          <cell r="C2194">
            <v>0</v>
          </cell>
        </row>
        <row r="2195">
          <cell r="C2195">
            <v>471</v>
          </cell>
          <cell r="G2195" t="str">
            <v>08-GATEWAY-360-N-SEPULVEDA (1)</v>
          </cell>
          <cell r="H2195" t="str">
            <v>Nancy Tsai dba Accord Custom</v>
          </cell>
          <cell r="I2195" t="str">
            <v>Contract</v>
          </cell>
          <cell r="J2195" t="str">
            <v>1015</v>
          </cell>
          <cell r="K2195">
            <v>41306</v>
          </cell>
          <cell r="L2195">
            <v>43159</v>
          </cell>
          <cell r="M2195">
            <v>1311</v>
          </cell>
          <cell r="O2195" t="e">
            <v>#VALUE!</v>
          </cell>
          <cell r="Q2195">
            <v>42005</v>
          </cell>
          <cell r="R2195">
            <v>1311</v>
          </cell>
          <cell r="S2195">
            <v>28.439359267734552</v>
          </cell>
          <cell r="T2195">
            <v>37284</v>
          </cell>
          <cell r="U2195" t="str">
            <v>ACCRD CSTM BY 2004</v>
          </cell>
          <cell r="V2195">
            <v>31.08</v>
          </cell>
          <cell r="W2195">
            <v>37.78</v>
          </cell>
          <cell r="X2195">
            <v>0.82265749073583905</v>
          </cell>
          <cell r="Y2195" t="str">
            <v>Market</v>
          </cell>
          <cell r="Z2195" t="str">
            <v>360 - Standard Office</v>
          </cell>
          <cell r="AA2195">
            <v>0</v>
          </cell>
        </row>
        <row r="2196">
          <cell r="C2196">
            <v>0</v>
          </cell>
          <cell r="Q2196">
            <v>42064</v>
          </cell>
          <cell r="S2196">
            <v>29.28146453089245</v>
          </cell>
        </row>
        <row r="2197">
          <cell r="C2197">
            <v>0</v>
          </cell>
          <cell r="Q2197">
            <v>42430</v>
          </cell>
          <cell r="S2197">
            <v>30.123569794050344</v>
          </cell>
        </row>
        <row r="2198">
          <cell r="C2198">
            <v>0</v>
          </cell>
          <cell r="Q2198">
            <v>42795</v>
          </cell>
          <cell r="S2198">
            <v>31.075514874141877</v>
          </cell>
        </row>
        <row r="2199">
          <cell r="C2199">
            <v>0</v>
          </cell>
        </row>
        <row r="2200">
          <cell r="C2200">
            <v>472</v>
          </cell>
          <cell r="G2200" t="str">
            <v>08-GATEWAY-360-N-SEPULVEDA (1)</v>
          </cell>
          <cell r="H2200" t="str">
            <v>Platinum Cargo</v>
          </cell>
          <cell r="I2200" t="str">
            <v>Contract</v>
          </cell>
          <cell r="J2200" t="str">
            <v>1024</v>
          </cell>
          <cell r="K2200">
            <v>42217</v>
          </cell>
          <cell r="L2200">
            <v>44104</v>
          </cell>
          <cell r="M2200">
            <v>1096</v>
          </cell>
          <cell r="O2200" t="str">
            <v> </v>
          </cell>
          <cell r="Q2200">
            <v>42217</v>
          </cell>
          <cell r="R2200">
            <v>1096</v>
          </cell>
          <cell r="S2200">
            <v>33</v>
          </cell>
          <cell r="U2200" t="str">
            <v>Base Stop</v>
          </cell>
          <cell r="V2200">
            <v>38.26</v>
          </cell>
          <cell r="W2200">
            <v>40.08</v>
          </cell>
          <cell r="X2200">
            <v>0.95459081836327342</v>
          </cell>
          <cell r="Y2200" t="str">
            <v>Market</v>
          </cell>
          <cell r="Z2200" t="str">
            <v>360 - Standard Office</v>
          </cell>
          <cell r="AA2200">
            <v>0</v>
          </cell>
        </row>
        <row r="2201">
          <cell r="C2201">
            <v>0</v>
          </cell>
          <cell r="Q2201">
            <v>42583</v>
          </cell>
          <cell r="S2201">
            <v>33.985401459854018</v>
          </cell>
        </row>
        <row r="2202">
          <cell r="C2202">
            <v>0</v>
          </cell>
          <cell r="Q2202">
            <v>42948</v>
          </cell>
          <cell r="S2202">
            <v>35.014598540145982</v>
          </cell>
        </row>
        <row r="2203">
          <cell r="C2203">
            <v>0</v>
          </cell>
          <cell r="Q2203">
            <v>43313</v>
          </cell>
          <cell r="S2203">
            <v>36.054744525547449</v>
          </cell>
        </row>
        <row r="2204">
          <cell r="C2204">
            <v>0</v>
          </cell>
          <cell r="Q2204">
            <v>43678</v>
          </cell>
          <cell r="S2204">
            <v>37.138686131386862</v>
          </cell>
        </row>
        <row r="2205">
          <cell r="C2205">
            <v>0</v>
          </cell>
          <cell r="Q2205">
            <v>44044</v>
          </cell>
          <cell r="S2205">
            <v>38.26642335766423</v>
          </cell>
        </row>
        <row r="2206">
          <cell r="C2206">
            <v>0</v>
          </cell>
        </row>
        <row r="2207">
          <cell r="C2207">
            <v>473</v>
          </cell>
          <cell r="G2207" t="str">
            <v>08-GATEWAY-360-N-SEPULVEDA (1)</v>
          </cell>
          <cell r="H2207" t="str">
            <v>Romano Stancroff PC</v>
          </cell>
          <cell r="I2207" t="str">
            <v>Contract</v>
          </cell>
          <cell r="J2207" t="str">
            <v>1010</v>
          </cell>
          <cell r="K2207">
            <v>42095</v>
          </cell>
          <cell r="L2207">
            <v>44043</v>
          </cell>
          <cell r="M2207">
            <v>1809</v>
          </cell>
          <cell r="O2207" t="str">
            <v> </v>
          </cell>
          <cell r="Q2207">
            <v>42095</v>
          </cell>
          <cell r="R2207">
            <v>1809</v>
          </cell>
          <cell r="S2207">
            <v>28.802653399668326</v>
          </cell>
          <cell r="U2207" t="str">
            <v>Office FSG BY</v>
          </cell>
          <cell r="V2207">
            <v>33.39</v>
          </cell>
          <cell r="W2207">
            <v>42.27</v>
          </cell>
          <cell r="X2207">
            <v>0.78992193044712555</v>
          </cell>
          <cell r="Y2207" t="str">
            <v>Market</v>
          </cell>
          <cell r="Z2207" t="str">
            <v>360 - Creative Office</v>
          </cell>
          <cell r="AA2207">
            <v>0</v>
          </cell>
        </row>
        <row r="2208">
          <cell r="C2208">
            <v>0</v>
          </cell>
          <cell r="Q2208">
            <v>42461</v>
          </cell>
          <cell r="S2208">
            <v>29.665008291873963</v>
          </cell>
        </row>
        <row r="2209">
          <cell r="C2209">
            <v>0</v>
          </cell>
          <cell r="Q2209">
            <v>42826</v>
          </cell>
          <cell r="S2209">
            <v>30.553897180762853</v>
          </cell>
        </row>
        <row r="2210">
          <cell r="C2210">
            <v>0</v>
          </cell>
          <cell r="Q2210">
            <v>43191</v>
          </cell>
          <cell r="S2210">
            <v>31.469320066334991</v>
          </cell>
        </row>
        <row r="2211">
          <cell r="C2211">
            <v>0</v>
          </cell>
          <cell r="Q2211">
            <v>43556</v>
          </cell>
          <cell r="S2211">
            <v>32.417910447761194</v>
          </cell>
        </row>
        <row r="2212">
          <cell r="C2212">
            <v>0</v>
          </cell>
          <cell r="Q2212">
            <v>43922</v>
          </cell>
          <cell r="S2212">
            <v>33.386401326699833</v>
          </cell>
        </row>
        <row r="2213">
          <cell r="C2213">
            <v>0</v>
          </cell>
        </row>
        <row r="2214">
          <cell r="C2214">
            <v>474</v>
          </cell>
          <cell r="G2214" t="str">
            <v>08-GATEWAY-360-N-SEPULVEDA (1)</v>
          </cell>
          <cell r="H2214" t="str">
            <v>Sky Bird Travel &amp; Tours of Cal</v>
          </cell>
          <cell r="I2214" t="str">
            <v>Contract</v>
          </cell>
          <cell r="J2214" t="str">
            <v>1022</v>
          </cell>
          <cell r="K2214">
            <v>41306</v>
          </cell>
          <cell r="L2214">
            <v>42766</v>
          </cell>
          <cell r="M2214">
            <v>1517</v>
          </cell>
          <cell r="O2214" t="e">
            <v>#VALUE!</v>
          </cell>
          <cell r="Q2214">
            <v>42005</v>
          </cell>
          <cell r="R2214">
            <v>1517</v>
          </cell>
          <cell r="S2214">
            <v>26.570863546473301</v>
          </cell>
          <cell r="T2214">
            <v>40308</v>
          </cell>
          <cell r="U2214" t="str">
            <v>SKY BIRD TRV BY</v>
          </cell>
          <cell r="V2214">
            <v>28.19</v>
          </cell>
          <cell r="W2214">
            <v>35.64</v>
          </cell>
          <cell r="X2214">
            <v>0.79096520763187428</v>
          </cell>
          <cell r="Y2214" t="str">
            <v>Market</v>
          </cell>
          <cell r="Z2214" t="str">
            <v>360 - Standard Office</v>
          </cell>
          <cell r="AA2214">
            <v>0</v>
          </cell>
        </row>
        <row r="2215">
          <cell r="C2215">
            <v>0</v>
          </cell>
          <cell r="Q2215">
            <v>42036</v>
          </cell>
          <cell r="S2215">
            <v>27.369808833223466</v>
          </cell>
        </row>
        <row r="2216">
          <cell r="C2216">
            <v>0</v>
          </cell>
          <cell r="Q2216">
            <v>42401</v>
          </cell>
          <cell r="S2216">
            <v>28.192485168094922</v>
          </cell>
        </row>
        <row r="2217">
          <cell r="C2217">
            <v>0</v>
          </cell>
        </row>
        <row r="2218">
          <cell r="C2218">
            <v>475</v>
          </cell>
          <cell r="G2218" t="str">
            <v>08-GATEWAY-360-N-SEPULVEDA (1)</v>
          </cell>
          <cell r="H2218" t="str">
            <v>Teledyne</v>
          </cell>
          <cell r="I2218" t="str">
            <v>Speculative</v>
          </cell>
          <cell r="J2218" t="str">
            <v>3055</v>
          </cell>
          <cell r="K2218">
            <v>42401</v>
          </cell>
          <cell r="L2218">
            <v>44347</v>
          </cell>
          <cell r="M2218">
            <v>3264</v>
          </cell>
          <cell r="O2218" t="str">
            <v> </v>
          </cell>
          <cell r="Q2218">
            <v>42401</v>
          </cell>
          <cell r="R2218">
            <v>3264</v>
          </cell>
          <cell r="S2218">
            <v>34.801470588235297</v>
          </cell>
          <cell r="U2218" t="str">
            <v>Office 2016 BY</v>
          </cell>
          <cell r="V2218">
            <v>40.340000000000003</v>
          </cell>
          <cell r="W2218">
            <v>41.28</v>
          </cell>
          <cell r="X2218">
            <v>0.97722868217054271</v>
          </cell>
          <cell r="Y2218" t="str">
            <v>Market</v>
          </cell>
          <cell r="Z2218" t="str">
            <v>360 - Standard Office</v>
          </cell>
          <cell r="AA2218">
            <v>0</v>
          </cell>
        </row>
        <row r="2219">
          <cell r="C2219">
            <v>0</v>
          </cell>
          <cell r="Q2219">
            <v>42767</v>
          </cell>
          <cell r="S2219">
            <v>35.845588235294116</v>
          </cell>
        </row>
        <row r="2220">
          <cell r="C2220">
            <v>0</v>
          </cell>
          <cell r="Q2220">
            <v>43132</v>
          </cell>
          <cell r="S2220">
            <v>36.919117647058826</v>
          </cell>
        </row>
        <row r="2221">
          <cell r="C2221">
            <v>0</v>
          </cell>
          <cell r="Q2221">
            <v>43497</v>
          </cell>
          <cell r="S2221">
            <v>38.025735294117645</v>
          </cell>
        </row>
        <row r="2222">
          <cell r="C2222">
            <v>0</v>
          </cell>
          <cell r="Q2222">
            <v>43862</v>
          </cell>
          <cell r="S2222">
            <v>39.169117647058826</v>
          </cell>
        </row>
        <row r="2223">
          <cell r="C2223">
            <v>0</v>
          </cell>
          <cell r="Q2223">
            <v>44228</v>
          </cell>
          <cell r="S2223">
            <v>40.341911764705884</v>
          </cell>
        </row>
        <row r="2224">
          <cell r="C2224">
            <v>0</v>
          </cell>
        </row>
        <row r="2225">
          <cell r="C2225">
            <v>476</v>
          </cell>
          <cell r="G2225" t="str">
            <v>08-GATEWAY-360-N-SEPULVEDA (1)</v>
          </cell>
          <cell r="H2225" t="str">
            <v>Teledyne Technologies</v>
          </cell>
          <cell r="I2225" t="str">
            <v>Speculative</v>
          </cell>
          <cell r="J2225" t="str">
            <v>3065</v>
          </cell>
          <cell r="K2225">
            <v>42114</v>
          </cell>
          <cell r="L2225">
            <v>43496</v>
          </cell>
          <cell r="M2225">
            <v>1550</v>
          </cell>
          <cell r="O2225" t="str">
            <v> </v>
          </cell>
          <cell r="Q2225">
            <v>42095</v>
          </cell>
          <cell r="R2225">
            <v>1550</v>
          </cell>
          <cell r="S2225">
            <v>10.776774193548388</v>
          </cell>
          <cell r="U2225" t="str">
            <v>Office FSG BY</v>
          </cell>
          <cell r="V2225">
            <v>32.130000000000003</v>
          </cell>
          <cell r="W2225">
            <v>38.909999999999997</v>
          </cell>
          <cell r="X2225">
            <v>0.82575173477255215</v>
          </cell>
          <cell r="Y2225" t="str">
            <v>Market</v>
          </cell>
          <cell r="Z2225" t="str">
            <v>360 - Standard Office</v>
          </cell>
          <cell r="AA2225">
            <v>0</v>
          </cell>
        </row>
        <row r="2226">
          <cell r="C2226">
            <v>0</v>
          </cell>
          <cell r="Q2226">
            <v>42583</v>
          </cell>
          <cell r="S2226">
            <v>30.278709677419354</v>
          </cell>
        </row>
        <row r="2227">
          <cell r="C2227">
            <v>0</v>
          </cell>
          <cell r="Q2227">
            <v>42948</v>
          </cell>
          <cell r="S2227">
            <v>31.192258064516128</v>
          </cell>
        </row>
        <row r="2228">
          <cell r="C2228">
            <v>0</v>
          </cell>
          <cell r="Q2228">
            <v>43313</v>
          </cell>
          <cell r="S2228">
            <v>32.12903225806452</v>
          </cell>
        </row>
        <row r="2229">
          <cell r="C2229">
            <v>0</v>
          </cell>
        </row>
        <row r="2230">
          <cell r="C2230">
            <v>477</v>
          </cell>
          <cell r="G2230" t="str">
            <v>08-GATEWAY-360-N-SEPULVEDA (1)</v>
          </cell>
          <cell r="H2230" t="str">
            <v>Vacant</v>
          </cell>
          <cell r="I2230" t="str">
            <v>Speculative</v>
          </cell>
          <cell r="J2230" t="str">
            <v>1026</v>
          </cell>
          <cell r="K2230">
            <v>42552</v>
          </cell>
          <cell r="L2230">
            <v>44377</v>
          </cell>
          <cell r="M2230">
            <v>992</v>
          </cell>
          <cell r="O2230" t="str">
            <v> </v>
          </cell>
          <cell r="Q2230">
            <v>42552</v>
          </cell>
          <cell r="R2230">
            <v>992</v>
          </cell>
          <cell r="S2230">
            <v>33</v>
          </cell>
          <cell r="U2230" t="str">
            <v>Office 2016 BY</v>
          </cell>
          <cell r="V2230">
            <v>37.15</v>
          </cell>
          <cell r="W2230">
            <v>41.28</v>
          </cell>
          <cell r="X2230">
            <v>0.89995155038759689</v>
          </cell>
          <cell r="Y2230" t="str">
            <v>Market</v>
          </cell>
          <cell r="Z2230" t="str">
            <v>360 - Standard Office</v>
          </cell>
          <cell r="AA2230">
            <v>0</v>
          </cell>
        </row>
        <row r="2231">
          <cell r="C2231">
            <v>0</v>
          </cell>
          <cell r="Q2231">
            <v>42917</v>
          </cell>
          <cell r="S2231">
            <v>33.991935483870968</v>
          </cell>
        </row>
        <row r="2232">
          <cell r="C2232">
            <v>0</v>
          </cell>
          <cell r="Q2232">
            <v>43282</v>
          </cell>
          <cell r="S2232">
            <v>35.008064516129032</v>
          </cell>
        </row>
        <row r="2233">
          <cell r="C2233">
            <v>0</v>
          </cell>
          <cell r="Q2233">
            <v>43647</v>
          </cell>
          <cell r="S2233">
            <v>36.060483870967744</v>
          </cell>
        </row>
        <row r="2234">
          <cell r="C2234">
            <v>0</v>
          </cell>
          <cell r="Q2234">
            <v>44013</v>
          </cell>
          <cell r="S2234">
            <v>37.137096774193552</v>
          </cell>
        </row>
        <row r="2235">
          <cell r="C2235">
            <v>0</v>
          </cell>
        </row>
        <row r="2236">
          <cell r="C2236">
            <v>478</v>
          </cell>
          <cell r="G2236" t="str">
            <v>08-GATEWAY-360-N-SEPULVEDA (1)</v>
          </cell>
          <cell r="H2236" t="str">
            <v>Vacant</v>
          </cell>
          <cell r="I2236" t="str">
            <v>Speculative</v>
          </cell>
          <cell r="J2236" t="str">
            <v>1050</v>
          </cell>
          <cell r="K2236">
            <v>42644</v>
          </cell>
          <cell r="L2236">
            <v>44469</v>
          </cell>
          <cell r="M2236">
            <v>1163</v>
          </cell>
          <cell r="O2236" t="str">
            <v> </v>
          </cell>
          <cell r="Q2236">
            <v>42644</v>
          </cell>
          <cell r="R2236">
            <v>1163</v>
          </cell>
          <cell r="S2236">
            <v>32.99742046431642</v>
          </cell>
          <cell r="U2236" t="str">
            <v>Office 2016 BY</v>
          </cell>
          <cell r="V2236">
            <v>37.14</v>
          </cell>
          <cell r="W2236">
            <v>41.28</v>
          </cell>
          <cell r="X2236">
            <v>0.89970930232558144</v>
          </cell>
          <cell r="Y2236" t="str">
            <v>Market</v>
          </cell>
          <cell r="Z2236" t="str">
            <v>360 - Standard Office</v>
          </cell>
          <cell r="AA2236">
            <v>0</v>
          </cell>
        </row>
        <row r="2237">
          <cell r="C2237">
            <v>0</v>
          </cell>
          <cell r="Q2237">
            <v>43009</v>
          </cell>
          <cell r="S2237">
            <v>33.987962166809972</v>
          </cell>
        </row>
        <row r="2238">
          <cell r="C2238">
            <v>0</v>
          </cell>
          <cell r="Q2238">
            <v>43374</v>
          </cell>
          <cell r="S2238">
            <v>35.009458297506448</v>
          </cell>
        </row>
        <row r="2239">
          <cell r="C2239">
            <v>0</v>
          </cell>
          <cell r="Q2239">
            <v>43739</v>
          </cell>
          <cell r="S2239">
            <v>36.06190885640585</v>
          </cell>
        </row>
        <row r="2240">
          <cell r="C2240">
            <v>0</v>
          </cell>
          <cell r="Q2240">
            <v>44105</v>
          </cell>
          <cell r="S2240">
            <v>37.134995700773864</v>
          </cell>
        </row>
        <row r="2241">
          <cell r="C2241">
            <v>0</v>
          </cell>
        </row>
        <row r="2242">
          <cell r="C2242">
            <v>479</v>
          </cell>
          <cell r="G2242" t="str">
            <v>08-GATEWAY-360-N-SEPULVEDA (1)</v>
          </cell>
          <cell r="H2242" t="str">
            <v>Vacant</v>
          </cell>
          <cell r="I2242" t="str">
            <v>Speculative</v>
          </cell>
          <cell r="J2242" t="str">
            <v>1060</v>
          </cell>
          <cell r="K2242">
            <v>42736</v>
          </cell>
          <cell r="L2242">
            <v>44561</v>
          </cell>
          <cell r="M2242">
            <v>581</v>
          </cell>
          <cell r="O2242" t="str">
            <v> </v>
          </cell>
          <cell r="Q2242">
            <v>42736</v>
          </cell>
          <cell r="R2242">
            <v>581</v>
          </cell>
          <cell r="S2242">
            <v>35.648881239242684</v>
          </cell>
          <cell r="U2242" t="str">
            <v>Office 2016 BY</v>
          </cell>
          <cell r="V2242">
            <v>40.130000000000003</v>
          </cell>
          <cell r="W2242">
            <v>41.28</v>
          </cell>
          <cell r="X2242">
            <v>0.97214147286821706</v>
          </cell>
          <cell r="Y2242" t="str">
            <v>Market</v>
          </cell>
          <cell r="Z2242" t="str">
            <v>360 - Standard Office</v>
          </cell>
          <cell r="AA2242">
            <v>0</v>
          </cell>
        </row>
        <row r="2243">
          <cell r="C2243">
            <v>0</v>
          </cell>
          <cell r="Q2243">
            <v>43101</v>
          </cell>
          <cell r="S2243">
            <v>36.702237521514633</v>
          </cell>
        </row>
        <row r="2244">
          <cell r="C2244">
            <v>0</v>
          </cell>
          <cell r="Q2244">
            <v>43466</v>
          </cell>
          <cell r="S2244">
            <v>37.817555938037863</v>
          </cell>
        </row>
        <row r="2245">
          <cell r="C2245">
            <v>0</v>
          </cell>
          <cell r="Q2245">
            <v>43831</v>
          </cell>
          <cell r="S2245">
            <v>38.95352839931153</v>
          </cell>
        </row>
        <row r="2246">
          <cell r="C2246">
            <v>0</v>
          </cell>
          <cell r="Q2246">
            <v>44197</v>
          </cell>
          <cell r="S2246">
            <v>40.110154905335627</v>
          </cell>
        </row>
        <row r="2247">
          <cell r="C2247">
            <v>0</v>
          </cell>
        </row>
        <row r="2248">
          <cell r="C2248">
            <v>480</v>
          </cell>
          <cell r="G2248" t="str">
            <v>08-GATEWAY-360-N-SEPULVEDA (1)</v>
          </cell>
          <cell r="H2248" t="str">
            <v>Vacant</v>
          </cell>
          <cell r="I2248" t="str">
            <v>Speculative</v>
          </cell>
          <cell r="J2248" t="str">
            <v>2010</v>
          </cell>
          <cell r="K2248">
            <v>42736</v>
          </cell>
          <cell r="L2248">
            <v>44561</v>
          </cell>
          <cell r="M2248">
            <v>3098</v>
          </cell>
          <cell r="O2248" t="str">
            <v> </v>
          </cell>
          <cell r="Q2248">
            <v>42736</v>
          </cell>
          <cell r="R2248">
            <v>3098</v>
          </cell>
          <cell r="S2248">
            <v>37.584247901872175</v>
          </cell>
          <cell r="U2248" t="str">
            <v>Office 2016 BY</v>
          </cell>
          <cell r="V2248">
            <v>42.3</v>
          </cell>
          <cell r="W2248">
            <v>43.53</v>
          </cell>
          <cell r="X2248">
            <v>0.97174362508614742</v>
          </cell>
          <cell r="Y2248" t="str">
            <v>Market</v>
          </cell>
          <cell r="Z2248" t="str">
            <v>360 - Creative Office</v>
          </cell>
          <cell r="AA2248">
            <v>0</v>
          </cell>
        </row>
        <row r="2249">
          <cell r="C2249">
            <v>0</v>
          </cell>
          <cell r="Q2249">
            <v>43101</v>
          </cell>
          <cell r="S2249">
            <v>38.711426726920593</v>
          </cell>
        </row>
        <row r="2250">
          <cell r="C2250">
            <v>0</v>
          </cell>
          <cell r="Q2250">
            <v>43466</v>
          </cell>
          <cell r="S2250">
            <v>39.873466752743703</v>
          </cell>
        </row>
        <row r="2251">
          <cell r="C2251">
            <v>0</v>
          </cell>
          <cell r="Q2251">
            <v>43831</v>
          </cell>
          <cell r="S2251">
            <v>41.070367979341512</v>
          </cell>
        </row>
        <row r="2252">
          <cell r="C2252">
            <v>0</v>
          </cell>
          <cell r="Q2252">
            <v>44197</v>
          </cell>
          <cell r="S2252">
            <v>42.302130406714006</v>
          </cell>
        </row>
        <row r="2253">
          <cell r="C2253">
            <v>0</v>
          </cell>
        </row>
        <row r="2254">
          <cell r="C2254">
            <v>481</v>
          </cell>
          <cell r="G2254" t="str">
            <v>08-GATEWAY-360-N-SEPULVEDA (1)</v>
          </cell>
          <cell r="H2254" t="str">
            <v>Vacant</v>
          </cell>
          <cell r="I2254" t="str">
            <v>Speculative</v>
          </cell>
          <cell r="J2254" t="str">
            <v>2050</v>
          </cell>
          <cell r="K2254">
            <v>42826</v>
          </cell>
          <cell r="L2254">
            <v>44651</v>
          </cell>
          <cell r="M2254">
            <v>30814</v>
          </cell>
          <cell r="O2254" t="str">
            <v> </v>
          </cell>
          <cell r="Q2254">
            <v>42826</v>
          </cell>
          <cell r="R2254">
            <v>30814</v>
          </cell>
          <cell r="S2254">
            <v>37.583825533848248</v>
          </cell>
          <cell r="U2254" t="str">
            <v>Office 2016 BY</v>
          </cell>
          <cell r="V2254">
            <v>42.3</v>
          </cell>
          <cell r="W2254">
            <v>44.84</v>
          </cell>
          <cell r="X2254">
            <v>0.94335414808206941</v>
          </cell>
          <cell r="Y2254" t="str">
            <v>Market</v>
          </cell>
          <cell r="Z2254" t="str">
            <v>360 - Creative Office</v>
          </cell>
          <cell r="AA2254">
            <v>0</v>
          </cell>
        </row>
        <row r="2255">
          <cell r="C2255">
            <v>0</v>
          </cell>
          <cell r="Q2255">
            <v>43191</v>
          </cell>
          <cell r="S2255">
            <v>38.711624586227039</v>
          </cell>
        </row>
        <row r="2256">
          <cell r="C2256">
            <v>0</v>
          </cell>
          <cell r="Q2256">
            <v>43556</v>
          </cell>
          <cell r="S2256">
            <v>39.872914908807687</v>
          </cell>
        </row>
        <row r="2257">
          <cell r="C2257">
            <v>0</v>
          </cell>
          <cell r="Q2257">
            <v>43922</v>
          </cell>
          <cell r="S2257">
            <v>41.068864801713509</v>
          </cell>
        </row>
        <row r="2258">
          <cell r="C2258">
            <v>0</v>
          </cell>
          <cell r="Q2258">
            <v>44287</v>
          </cell>
          <cell r="S2258">
            <v>42.301031998442269</v>
          </cell>
        </row>
        <row r="2259">
          <cell r="C2259">
            <v>0</v>
          </cell>
        </row>
        <row r="2260">
          <cell r="C2260">
            <v>482</v>
          </cell>
          <cell r="G2260" t="str">
            <v>08-GATEWAY-360-N-SEPULVEDA (1)</v>
          </cell>
          <cell r="H2260" t="str">
            <v>Vacant</v>
          </cell>
          <cell r="I2260" t="str">
            <v>Speculative</v>
          </cell>
          <cell r="J2260" t="str">
            <v>2060</v>
          </cell>
          <cell r="K2260">
            <v>42826</v>
          </cell>
          <cell r="L2260">
            <v>44651</v>
          </cell>
          <cell r="M2260">
            <v>2833</v>
          </cell>
          <cell r="O2260" t="str">
            <v> </v>
          </cell>
          <cell r="Q2260">
            <v>42826</v>
          </cell>
          <cell r="R2260">
            <v>2833</v>
          </cell>
          <cell r="S2260">
            <v>35.639957642075537</v>
          </cell>
          <cell r="U2260" t="str">
            <v>Office 2016 BY</v>
          </cell>
          <cell r="V2260">
            <v>40.11</v>
          </cell>
          <cell r="W2260">
            <v>42.52</v>
          </cell>
          <cell r="X2260">
            <v>0.94332079021636872</v>
          </cell>
          <cell r="Y2260" t="str">
            <v>Market</v>
          </cell>
          <cell r="Z2260" t="str">
            <v>360 - Standard Office</v>
          </cell>
          <cell r="AA2260">
            <v>0</v>
          </cell>
        </row>
        <row r="2261">
          <cell r="C2261">
            <v>0</v>
          </cell>
          <cell r="Q2261">
            <v>43191</v>
          </cell>
          <cell r="S2261">
            <v>36.707377338510412</v>
          </cell>
        </row>
        <row r="2262">
          <cell r="C2262">
            <v>0</v>
          </cell>
          <cell r="Q2262">
            <v>43556</v>
          </cell>
          <cell r="S2262">
            <v>37.808683374514651</v>
          </cell>
        </row>
        <row r="2263">
          <cell r="C2263">
            <v>0</v>
          </cell>
          <cell r="Q2263">
            <v>43922</v>
          </cell>
          <cell r="S2263">
            <v>38.943875750088246</v>
          </cell>
        </row>
        <row r="2264">
          <cell r="C2264">
            <v>0</v>
          </cell>
          <cell r="Q2264">
            <v>44287</v>
          </cell>
          <cell r="S2264">
            <v>40.112954465231205</v>
          </cell>
        </row>
        <row r="2265">
          <cell r="C2265">
            <v>0</v>
          </cell>
        </row>
        <row r="2266">
          <cell r="C2266">
            <v>483</v>
          </cell>
          <cell r="G2266" t="str">
            <v>08-GATEWAY-360-N-SEPULVEDA (1)</v>
          </cell>
          <cell r="H2266" t="str">
            <v>Vacant</v>
          </cell>
          <cell r="I2266" t="str">
            <v>Speculative</v>
          </cell>
          <cell r="J2266" t="str">
            <v>3005</v>
          </cell>
          <cell r="K2266">
            <v>54424</v>
          </cell>
          <cell r="L2266">
            <v>56249</v>
          </cell>
          <cell r="M2266">
            <v>2543</v>
          </cell>
          <cell r="O2266" t="str">
            <v> </v>
          </cell>
          <cell r="U2266" t="str">
            <v>Office 2016 BY</v>
          </cell>
          <cell r="W2266" t="str">
            <v>Expires after Report Term</v>
          </cell>
          <cell r="Y2266" t="str">
            <v>Market</v>
          </cell>
          <cell r="Z2266" t="str">
            <v>360 - Standard Office</v>
          </cell>
          <cell r="AA2266">
            <v>0</v>
          </cell>
        </row>
        <row r="2267">
          <cell r="C2267">
            <v>0</v>
          </cell>
        </row>
        <row r="2268">
          <cell r="C2268">
            <v>0</v>
          </cell>
        </row>
        <row r="2269">
          <cell r="C2269">
            <v>484</v>
          </cell>
          <cell r="G2269" t="str">
            <v>08-GATEWAY-360-N-SEPULVEDA (1)</v>
          </cell>
          <cell r="H2269" t="str">
            <v>Vacant</v>
          </cell>
          <cell r="I2269" t="str">
            <v>Speculative</v>
          </cell>
          <cell r="J2269" t="str">
            <v>3010</v>
          </cell>
          <cell r="K2269">
            <v>54424</v>
          </cell>
          <cell r="L2269">
            <v>56249</v>
          </cell>
          <cell r="M2269">
            <v>3557</v>
          </cell>
          <cell r="O2269" t="str">
            <v> </v>
          </cell>
          <cell r="U2269" t="str">
            <v>Office 2016 BY</v>
          </cell>
          <cell r="W2269" t="str">
            <v>Expires after Report Term</v>
          </cell>
          <cell r="Y2269" t="str">
            <v>Market</v>
          </cell>
          <cell r="Z2269" t="str">
            <v>360 - Standard Office</v>
          </cell>
          <cell r="AA2269">
            <v>0</v>
          </cell>
        </row>
        <row r="2270">
          <cell r="C2270">
            <v>0</v>
          </cell>
        </row>
        <row r="2271">
          <cell r="C2271">
            <v>0</v>
          </cell>
        </row>
        <row r="2272">
          <cell r="C2272">
            <v>485</v>
          </cell>
          <cell r="G2272" t="str">
            <v>08-GATEWAY-360-N-SEPULVEDA (1)</v>
          </cell>
          <cell r="H2272" t="str">
            <v>Vacant</v>
          </cell>
          <cell r="I2272" t="str">
            <v>Speculative</v>
          </cell>
          <cell r="J2272" t="str">
            <v>3025</v>
          </cell>
          <cell r="K2272">
            <v>42917</v>
          </cell>
          <cell r="L2272">
            <v>44742</v>
          </cell>
          <cell r="M2272">
            <v>2383</v>
          </cell>
          <cell r="O2272" t="str">
            <v> </v>
          </cell>
          <cell r="Q2272">
            <v>42917</v>
          </cell>
          <cell r="R2272">
            <v>2383</v>
          </cell>
          <cell r="S2272">
            <v>35.64246747796895</v>
          </cell>
          <cell r="U2272" t="str">
            <v>Office 2016 BY</v>
          </cell>
          <cell r="V2272">
            <v>40.11</v>
          </cell>
          <cell r="W2272">
            <v>42.52</v>
          </cell>
          <cell r="X2272">
            <v>0.94332079021636872</v>
          </cell>
          <cell r="Y2272" t="str">
            <v>Market</v>
          </cell>
          <cell r="Z2272" t="str">
            <v>360 - Standard Office</v>
          </cell>
          <cell r="AA2272">
            <v>0</v>
          </cell>
        </row>
        <row r="2273">
          <cell r="C2273">
            <v>0</v>
          </cell>
          <cell r="Q2273">
            <v>43282</v>
          </cell>
          <cell r="S2273">
            <v>36.704993705413344</v>
          </cell>
        </row>
        <row r="2274">
          <cell r="C2274">
            <v>0</v>
          </cell>
          <cell r="Q2274">
            <v>43647</v>
          </cell>
          <cell r="S2274">
            <v>37.807805287452794</v>
          </cell>
        </row>
        <row r="2275">
          <cell r="C2275">
            <v>0</v>
          </cell>
          <cell r="Q2275">
            <v>44013</v>
          </cell>
          <cell r="S2275">
            <v>38.940830885438523</v>
          </cell>
        </row>
        <row r="2276">
          <cell r="C2276">
            <v>0</v>
          </cell>
          <cell r="Q2276">
            <v>44378</v>
          </cell>
          <cell r="S2276">
            <v>40.1141418380193</v>
          </cell>
        </row>
        <row r="2277">
          <cell r="C2277">
            <v>0</v>
          </cell>
        </row>
        <row r="2278">
          <cell r="C2278">
            <v>486</v>
          </cell>
          <cell r="G2278" t="str">
            <v>08-GATEWAY-360-N-SEPULVEDA (1)</v>
          </cell>
          <cell r="H2278" t="str">
            <v>Vacant</v>
          </cell>
          <cell r="I2278" t="str">
            <v>Speculative</v>
          </cell>
          <cell r="J2278" t="str">
            <v>3030</v>
          </cell>
          <cell r="K2278">
            <v>43009</v>
          </cell>
          <cell r="L2278">
            <v>44834</v>
          </cell>
          <cell r="M2278">
            <v>16139</v>
          </cell>
          <cell r="O2278" t="str">
            <v> </v>
          </cell>
          <cell r="Q2278">
            <v>43009</v>
          </cell>
          <cell r="R2278">
            <v>16139</v>
          </cell>
          <cell r="S2278">
            <v>35.640126401883634</v>
          </cell>
          <cell r="U2278" t="str">
            <v>Office 2016 BY</v>
          </cell>
          <cell r="V2278">
            <v>40.11</v>
          </cell>
          <cell r="W2278">
            <v>42.52</v>
          </cell>
          <cell r="X2278">
            <v>0.94332079021636872</v>
          </cell>
          <cell r="Y2278" t="str">
            <v>Market</v>
          </cell>
          <cell r="Z2278" t="str">
            <v>360 - Standard Office</v>
          </cell>
          <cell r="AA2278">
            <v>0</v>
          </cell>
        </row>
        <row r="2279">
          <cell r="C2279">
            <v>0</v>
          </cell>
          <cell r="Q2279">
            <v>43374</v>
          </cell>
          <cell r="S2279">
            <v>36.709337629345065</v>
          </cell>
        </row>
        <row r="2280">
          <cell r="C2280">
            <v>0</v>
          </cell>
          <cell r="Q2280">
            <v>43739</v>
          </cell>
          <cell r="S2280">
            <v>37.810521097961463</v>
          </cell>
        </row>
        <row r="2281">
          <cell r="C2281">
            <v>0</v>
          </cell>
          <cell r="Q2281">
            <v>44105</v>
          </cell>
          <cell r="S2281">
            <v>38.944420348224796</v>
          </cell>
        </row>
        <row r="2282">
          <cell r="C2282">
            <v>0</v>
          </cell>
          <cell r="Q2282">
            <v>44470</v>
          </cell>
          <cell r="S2282">
            <v>40.113266001611002</v>
          </cell>
        </row>
        <row r="2283">
          <cell r="C2283">
            <v>0</v>
          </cell>
        </row>
        <row r="2284">
          <cell r="C2284">
            <v>487</v>
          </cell>
          <cell r="G2284" t="str">
            <v>08-GATEWAY-360-N-SEPULVEDA (1)</v>
          </cell>
          <cell r="H2284" t="str">
            <v>Vacant</v>
          </cell>
          <cell r="I2284" t="str">
            <v>Speculative</v>
          </cell>
          <cell r="J2284" t="str">
            <v>3075</v>
          </cell>
          <cell r="K2284">
            <v>42917</v>
          </cell>
          <cell r="L2284">
            <v>44742</v>
          </cell>
          <cell r="M2284">
            <v>1674</v>
          </cell>
          <cell r="O2284" t="str">
            <v> </v>
          </cell>
          <cell r="Q2284">
            <v>42917</v>
          </cell>
          <cell r="R2284">
            <v>1674</v>
          </cell>
          <cell r="S2284">
            <v>35.641577060931901</v>
          </cell>
          <cell r="U2284" t="str">
            <v>Office 2016 BY</v>
          </cell>
          <cell r="V2284">
            <v>40.11</v>
          </cell>
          <cell r="W2284">
            <v>42.52</v>
          </cell>
          <cell r="X2284">
            <v>0.94332079021636872</v>
          </cell>
          <cell r="Y2284" t="str">
            <v>Market</v>
          </cell>
          <cell r="Z2284" t="str">
            <v>360 - Standard Office</v>
          </cell>
          <cell r="AA2284">
            <v>0</v>
          </cell>
        </row>
        <row r="2285">
          <cell r="C2285">
            <v>0</v>
          </cell>
          <cell r="Q2285">
            <v>43282</v>
          </cell>
          <cell r="S2285">
            <v>36.70967741935484</v>
          </cell>
        </row>
        <row r="2286">
          <cell r="C2286">
            <v>0</v>
          </cell>
          <cell r="Q2286">
            <v>43647</v>
          </cell>
          <cell r="S2286">
            <v>37.813620071684589</v>
          </cell>
        </row>
        <row r="2287">
          <cell r="C2287">
            <v>0</v>
          </cell>
          <cell r="Q2287">
            <v>44013</v>
          </cell>
          <cell r="S2287">
            <v>38.946236559139784</v>
          </cell>
        </row>
        <row r="2288">
          <cell r="C2288">
            <v>0</v>
          </cell>
          <cell r="Q2288">
            <v>44378</v>
          </cell>
          <cell r="S2288">
            <v>40.11469534050179</v>
          </cell>
        </row>
        <row r="2289">
          <cell r="C2289">
            <v>0</v>
          </cell>
        </row>
        <row r="2290">
          <cell r="C2290">
            <v>488</v>
          </cell>
          <cell r="G2290" t="str">
            <v>08-GATEWAY-360-N-SEPULVEDA (1)</v>
          </cell>
          <cell r="H2290" t="str">
            <v>Vacant</v>
          </cell>
          <cell r="I2290" t="str">
            <v>Speculative</v>
          </cell>
          <cell r="J2290" t="str">
            <v>G100</v>
          </cell>
          <cell r="K2290">
            <v>42917</v>
          </cell>
          <cell r="L2290">
            <v>44742</v>
          </cell>
          <cell r="M2290">
            <v>1485</v>
          </cell>
          <cell r="O2290" t="str">
            <v> </v>
          </cell>
          <cell r="Q2290">
            <v>42917</v>
          </cell>
          <cell r="R2290">
            <v>1485</v>
          </cell>
          <cell r="S2290">
            <v>37.583838383838383</v>
          </cell>
          <cell r="U2290" t="str">
            <v>Office 2016 BY</v>
          </cell>
          <cell r="V2290">
            <v>42.3</v>
          </cell>
          <cell r="W2290">
            <v>44.84</v>
          </cell>
          <cell r="X2290">
            <v>0.94335414808206941</v>
          </cell>
          <cell r="Y2290" t="str">
            <v>Market</v>
          </cell>
          <cell r="Z2290" t="str">
            <v>360 - Creative Office</v>
          </cell>
          <cell r="AA2290">
            <v>0</v>
          </cell>
        </row>
        <row r="2291">
          <cell r="C2291">
            <v>0</v>
          </cell>
          <cell r="Q2291">
            <v>43282</v>
          </cell>
          <cell r="S2291">
            <v>38.715151515151518</v>
          </cell>
        </row>
        <row r="2292">
          <cell r="C2292">
            <v>0</v>
          </cell>
          <cell r="Q2292">
            <v>43647</v>
          </cell>
          <cell r="S2292">
            <v>39.87070707070707</v>
          </cell>
        </row>
        <row r="2293">
          <cell r="C2293">
            <v>0</v>
          </cell>
          <cell r="Q2293">
            <v>44013</v>
          </cell>
          <cell r="S2293">
            <v>41.06666666666667</v>
          </cell>
        </row>
        <row r="2294">
          <cell r="C2294">
            <v>0</v>
          </cell>
          <cell r="Q2294">
            <v>44378</v>
          </cell>
          <cell r="S2294">
            <v>42.303030303030305</v>
          </cell>
        </row>
        <row r="2295">
          <cell r="C2295">
            <v>0</v>
          </cell>
        </row>
        <row r="2296">
          <cell r="C2296">
            <v>489</v>
          </cell>
          <cell r="G2296" t="str">
            <v>08-GATEWAY-360-N-SEPULVEDA (1)</v>
          </cell>
          <cell r="H2296" t="str">
            <v>Westchester Medical Group</v>
          </cell>
          <cell r="I2296" t="str">
            <v>Contract</v>
          </cell>
          <cell r="J2296" t="str">
            <v>1095</v>
          </cell>
          <cell r="K2296">
            <v>38899</v>
          </cell>
          <cell r="L2296">
            <v>42674</v>
          </cell>
          <cell r="M2296">
            <v>202</v>
          </cell>
          <cell r="O2296" t="e">
            <v>#VALUE!</v>
          </cell>
          <cell r="Q2296">
            <v>42005</v>
          </cell>
          <cell r="R2296">
            <v>202</v>
          </cell>
          <cell r="S2296">
            <v>18.059405940594058</v>
          </cell>
          <cell r="T2296">
            <v>3648</v>
          </cell>
          <cell r="U2296" t="str">
            <v>None</v>
          </cell>
          <cell r="V2296">
            <v>19.13</v>
          </cell>
          <cell r="W2296">
            <v>33</v>
          </cell>
          <cell r="X2296">
            <v>0.57969696969696971</v>
          </cell>
          <cell r="Y2296" t="str">
            <v>Market</v>
          </cell>
          <cell r="Z2296" t="str">
            <v>360 - Standard Office</v>
          </cell>
          <cell r="AA2296">
            <v>0</v>
          </cell>
        </row>
        <row r="2297">
          <cell r="C2297">
            <v>0</v>
          </cell>
          <cell r="Q2297">
            <v>42186</v>
          </cell>
          <cell r="S2297">
            <v>18.594059405940595</v>
          </cell>
        </row>
        <row r="2298">
          <cell r="C2298">
            <v>0</v>
          </cell>
          <cell r="Q2298">
            <v>42552</v>
          </cell>
          <cell r="S2298">
            <v>19.188118811881189</v>
          </cell>
        </row>
        <row r="2299">
          <cell r="C2299">
            <v>0</v>
          </cell>
        </row>
        <row r="2300">
          <cell r="C2300">
            <v>490</v>
          </cell>
          <cell r="G2300" t="str">
            <v>08-GATEWAY-360-N-SEPULVEDA (1)</v>
          </cell>
          <cell r="H2300" t="str">
            <v>Westchester Medical Group</v>
          </cell>
          <cell r="I2300" t="str">
            <v>Contract</v>
          </cell>
          <cell r="J2300" t="str">
            <v>3000</v>
          </cell>
          <cell r="K2300">
            <v>38899</v>
          </cell>
          <cell r="L2300">
            <v>42674</v>
          </cell>
          <cell r="M2300">
            <v>5714</v>
          </cell>
          <cell r="O2300" t="e">
            <v>#VALUE!</v>
          </cell>
          <cell r="Q2300">
            <v>42005</v>
          </cell>
          <cell r="R2300">
            <v>5714</v>
          </cell>
          <cell r="S2300">
            <v>26.602030101505076</v>
          </cell>
          <cell r="T2300">
            <v>152004</v>
          </cell>
          <cell r="U2300" t="str">
            <v>WSTCSTR MED BY 2006</v>
          </cell>
          <cell r="V2300">
            <v>28.22</v>
          </cell>
          <cell r="W2300">
            <v>33</v>
          </cell>
          <cell r="X2300">
            <v>0.85515151515151511</v>
          </cell>
          <cell r="Y2300" t="str">
            <v>Market</v>
          </cell>
          <cell r="Z2300" t="str">
            <v>360 - Standard Office</v>
          </cell>
          <cell r="AA2300">
            <v>0</v>
          </cell>
        </row>
        <row r="2301">
          <cell r="C2301">
            <v>0</v>
          </cell>
          <cell r="Q2301">
            <v>42186</v>
          </cell>
          <cell r="S2301">
            <v>27.400070003500176</v>
          </cell>
        </row>
        <row r="2302">
          <cell r="C2302">
            <v>0</v>
          </cell>
          <cell r="Q2302">
            <v>42552</v>
          </cell>
          <cell r="S2302">
            <v>28.221211060553028</v>
          </cell>
        </row>
        <row r="2303">
          <cell r="C2303">
            <v>0</v>
          </cell>
        </row>
        <row r="2304">
          <cell r="C2304">
            <v>491</v>
          </cell>
          <cell r="G2304" t="str">
            <v>08-GATEWAY-390-N-SEPULVEDA (1)</v>
          </cell>
          <cell r="H2304" t="str">
            <v>Beach Cities Vein Center Inc.</v>
          </cell>
          <cell r="I2304" t="str">
            <v>Contract</v>
          </cell>
          <cell r="J2304" t="str">
            <v>1030</v>
          </cell>
          <cell r="K2304">
            <v>41548</v>
          </cell>
          <cell r="L2304">
            <v>45199</v>
          </cell>
          <cell r="M2304">
            <v>3050</v>
          </cell>
          <cell r="O2304" t="e">
            <v>#VALUE!</v>
          </cell>
          <cell r="Q2304">
            <v>42005</v>
          </cell>
          <cell r="R2304">
            <v>3050</v>
          </cell>
          <cell r="S2304">
            <v>33.371803278688525</v>
          </cell>
          <cell r="T2304">
            <v>101784</v>
          </cell>
          <cell r="U2304" t="str">
            <v>Beach City   $0.03</v>
          </cell>
          <cell r="V2304">
            <v>42.27</v>
          </cell>
          <cell r="W2304">
            <v>45.24</v>
          </cell>
          <cell r="X2304">
            <v>0.93435013262599476</v>
          </cell>
          <cell r="Y2304" t="str">
            <v>Market</v>
          </cell>
          <cell r="Z2304" t="str">
            <v>390 - Medical Office</v>
          </cell>
          <cell r="AA2304">
            <v>0</v>
          </cell>
        </row>
        <row r="2305">
          <cell r="C2305">
            <v>0</v>
          </cell>
          <cell r="Q2305">
            <v>42278</v>
          </cell>
          <cell r="S2305">
            <v>34.375081967213113</v>
          </cell>
        </row>
        <row r="2306">
          <cell r="C2306">
            <v>0</v>
          </cell>
          <cell r="Q2306">
            <v>42644</v>
          </cell>
          <cell r="S2306">
            <v>35.405901639344265</v>
          </cell>
        </row>
        <row r="2307">
          <cell r="C2307">
            <v>0</v>
          </cell>
          <cell r="Q2307">
            <v>43009</v>
          </cell>
          <cell r="S2307">
            <v>36.468196721311479</v>
          </cell>
        </row>
        <row r="2308">
          <cell r="C2308">
            <v>0</v>
          </cell>
          <cell r="Q2308">
            <v>43374</v>
          </cell>
          <cell r="S2308">
            <v>37.558032786885249</v>
          </cell>
        </row>
        <row r="2309">
          <cell r="C2309">
            <v>0</v>
          </cell>
          <cell r="Q2309">
            <v>43739</v>
          </cell>
          <cell r="S2309">
            <v>38.687213114754101</v>
          </cell>
        </row>
        <row r="2310">
          <cell r="C2310">
            <v>0</v>
          </cell>
          <cell r="Q2310">
            <v>44105</v>
          </cell>
          <cell r="S2310">
            <v>39.847868852459015</v>
          </cell>
        </row>
        <row r="2311">
          <cell r="C2311">
            <v>0</v>
          </cell>
          <cell r="Q2311">
            <v>44470</v>
          </cell>
          <cell r="S2311">
            <v>41.043934426229505</v>
          </cell>
        </row>
        <row r="2312">
          <cell r="C2312">
            <v>0</v>
          </cell>
          <cell r="Q2312">
            <v>44835</v>
          </cell>
          <cell r="S2312">
            <v>42.27540983606557</v>
          </cell>
        </row>
        <row r="2313">
          <cell r="C2313">
            <v>0</v>
          </cell>
        </row>
        <row r="2314">
          <cell r="C2314">
            <v>492</v>
          </cell>
          <cell r="G2314" t="str">
            <v>08-GATEWAY-390-N-SEPULVEDA (1)</v>
          </cell>
          <cell r="H2314" t="str">
            <v>Calif. Hematology Oncology Med</v>
          </cell>
          <cell r="I2314" t="str">
            <v>Contract</v>
          </cell>
          <cell r="J2314" t="str">
            <v>1020</v>
          </cell>
          <cell r="K2314">
            <v>41395</v>
          </cell>
          <cell r="L2314">
            <v>45046</v>
          </cell>
          <cell r="M2314">
            <v>3844</v>
          </cell>
          <cell r="O2314" t="e">
            <v>#VALUE!</v>
          </cell>
          <cell r="Q2314">
            <v>42005</v>
          </cell>
          <cell r="R2314">
            <v>3844</v>
          </cell>
          <cell r="S2314">
            <v>33.371488033298647</v>
          </cell>
          <cell r="T2314">
            <v>128280</v>
          </cell>
          <cell r="U2314" t="str">
            <v>CAL HEMO    $0.05</v>
          </cell>
          <cell r="V2314">
            <v>42.27</v>
          </cell>
          <cell r="W2314">
            <v>45.24</v>
          </cell>
          <cell r="X2314">
            <v>0.93435013262599476</v>
          </cell>
          <cell r="Y2314" t="str">
            <v>Market</v>
          </cell>
          <cell r="Z2314" t="str">
            <v>390 - Medical Office</v>
          </cell>
          <cell r="AA2314">
            <v>0</v>
          </cell>
        </row>
        <row r="2315">
          <cell r="C2315">
            <v>0</v>
          </cell>
          <cell r="Q2315">
            <v>42125</v>
          </cell>
          <cell r="S2315">
            <v>34.373569198751298</v>
          </cell>
        </row>
        <row r="2316">
          <cell r="C2316">
            <v>0</v>
          </cell>
          <cell r="Q2316">
            <v>42491</v>
          </cell>
          <cell r="S2316">
            <v>35.403746097814775</v>
          </cell>
        </row>
        <row r="2317">
          <cell r="C2317">
            <v>0</v>
          </cell>
          <cell r="Q2317">
            <v>42856</v>
          </cell>
          <cell r="S2317">
            <v>36.468262226847031</v>
          </cell>
        </row>
        <row r="2318">
          <cell r="C2318">
            <v>0</v>
          </cell>
          <cell r="Q2318">
            <v>43221</v>
          </cell>
          <cell r="S2318">
            <v>37.560874089490113</v>
          </cell>
        </row>
        <row r="2319">
          <cell r="C2319">
            <v>0</v>
          </cell>
          <cell r="Q2319">
            <v>43586</v>
          </cell>
          <cell r="S2319">
            <v>38.687825182101975</v>
          </cell>
        </row>
        <row r="2320">
          <cell r="C2320">
            <v>0</v>
          </cell>
          <cell r="Q2320">
            <v>43952</v>
          </cell>
          <cell r="S2320">
            <v>39.845993756503645</v>
          </cell>
        </row>
        <row r="2321">
          <cell r="C2321">
            <v>0</v>
          </cell>
          <cell r="Q2321">
            <v>44317</v>
          </cell>
          <cell r="S2321">
            <v>41.041623309053072</v>
          </cell>
        </row>
        <row r="2322">
          <cell r="C2322">
            <v>0</v>
          </cell>
          <cell r="Q2322">
            <v>44682</v>
          </cell>
          <cell r="S2322">
            <v>42.274713839750262</v>
          </cell>
        </row>
        <row r="2323">
          <cell r="C2323">
            <v>0</v>
          </cell>
        </row>
        <row r="2324">
          <cell r="C2324">
            <v>493</v>
          </cell>
          <cell r="G2324" t="str">
            <v>08-GATEWAY-390-N-SEPULVEDA (1)</v>
          </cell>
          <cell r="H2324" t="str">
            <v>Chen and Khorsand</v>
          </cell>
          <cell r="I2324" t="str">
            <v>Contract</v>
          </cell>
          <cell r="J2324" t="str">
            <v>1050</v>
          </cell>
          <cell r="K2324">
            <v>42125</v>
          </cell>
          <cell r="L2324">
            <v>45900</v>
          </cell>
          <cell r="M2324">
            <v>1549</v>
          </cell>
          <cell r="O2324" t="str">
            <v> </v>
          </cell>
          <cell r="Q2324">
            <v>42125</v>
          </cell>
          <cell r="R2324">
            <v>1549</v>
          </cell>
          <cell r="S2324">
            <v>38.998063266623625</v>
          </cell>
          <cell r="U2324" t="str">
            <v>Chen &amp; Khorsand</v>
          </cell>
          <cell r="V2324">
            <v>52.41</v>
          </cell>
          <cell r="W2324">
            <v>48</v>
          </cell>
          <cell r="X2324">
            <v>1.0918749999999999</v>
          </cell>
          <cell r="Y2324" t="str">
            <v>Market</v>
          </cell>
          <cell r="Z2324" t="str">
            <v>390 - Medical Office</v>
          </cell>
          <cell r="AA2324">
            <v>0</v>
          </cell>
        </row>
        <row r="2325">
          <cell r="C2325">
            <v>0</v>
          </cell>
          <cell r="Q2325">
            <v>42491</v>
          </cell>
          <cell r="S2325">
            <v>40.167850225952229</v>
          </cell>
        </row>
        <row r="2326">
          <cell r="C2326">
            <v>0</v>
          </cell>
          <cell r="Q2326">
            <v>42856</v>
          </cell>
          <cell r="S2326">
            <v>41.376371852808262</v>
          </cell>
        </row>
        <row r="2327">
          <cell r="C2327">
            <v>0</v>
          </cell>
          <cell r="Q2327">
            <v>43221</v>
          </cell>
          <cell r="S2327">
            <v>42.615881213686251</v>
          </cell>
        </row>
        <row r="2328">
          <cell r="C2328">
            <v>0</v>
          </cell>
          <cell r="Q2328">
            <v>43586</v>
          </cell>
          <cell r="S2328">
            <v>43.894125242091675</v>
          </cell>
        </row>
        <row r="2329">
          <cell r="C2329">
            <v>0</v>
          </cell>
          <cell r="Q2329">
            <v>43952</v>
          </cell>
          <cell r="S2329">
            <v>45.211103938024529</v>
          </cell>
        </row>
        <row r="2330">
          <cell r="C2330">
            <v>0</v>
          </cell>
          <cell r="Q2330">
            <v>44317</v>
          </cell>
          <cell r="S2330">
            <v>46.566817301484832</v>
          </cell>
        </row>
        <row r="2331">
          <cell r="C2331">
            <v>0</v>
          </cell>
          <cell r="Q2331">
            <v>44682</v>
          </cell>
          <cell r="S2331">
            <v>47.969012265978051</v>
          </cell>
        </row>
        <row r="2332">
          <cell r="C2332">
            <v>0</v>
          </cell>
          <cell r="Q2332">
            <v>45047</v>
          </cell>
          <cell r="S2332">
            <v>49.409941897998706</v>
          </cell>
        </row>
        <row r="2333">
          <cell r="C2333">
            <v>0</v>
          </cell>
          <cell r="Q2333">
            <v>45413</v>
          </cell>
          <cell r="S2333">
            <v>50.889606197546804</v>
          </cell>
        </row>
        <row r="2334">
          <cell r="C2334">
            <v>0</v>
          </cell>
        </row>
        <row r="2335">
          <cell r="C2335">
            <v>494</v>
          </cell>
          <cell r="G2335" t="str">
            <v>08-GATEWAY-390-N-SEPULVEDA (1)</v>
          </cell>
          <cell r="H2335" t="str">
            <v>Department of Motor Vehicles</v>
          </cell>
          <cell r="I2335" t="str">
            <v>Contract</v>
          </cell>
          <cell r="J2335" t="str">
            <v>2075</v>
          </cell>
          <cell r="K2335">
            <v>39934</v>
          </cell>
          <cell r="L2335">
            <v>42855</v>
          </cell>
          <cell r="M2335">
            <v>12982</v>
          </cell>
          <cell r="O2335" t="e">
            <v>#VALUE!</v>
          </cell>
          <cell r="Q2335">
            <v>42005</v>
          </cell>
          <cell r="R2335">
            <v>12982</v>
          </cell>
          <cell r="S2335">
            <v>38.945925127099059</v>
          </cell>
          <cell r="T2335">
            <v>505596</v>
          </cell>
          <cell r="U2335" t="str">
            <v>None</v>
          </cell>
          <cell r="V2335">
            <v>41.32</v>
          </cell>
          <cell r="W2335">
            <v>35.64</v>
          </cell>
          <cell r="X2335">
            <v>1.159371492704826</v>
          </cell>
          <cell r="Y2335" t="str">
            <v>Market</v>
          </cell>
          <cell r="Z2335" t="str">
            <v>390 - Standard Office</v>
          </cell>
          <cell r="AA2335">
            <v>0</v>
          </cell>
        </row>
        <row r="2336">
          <cell r="C2336">
            <v>0</v>
          </cell>
          <cell r="Q2336">
            <v>42125</v>
          </cell>
          <cell r="S2336">
            <v>40.114312124480051</v>
          </cell>
        </row>
        <row r="2337">
          <cell r="C2337">
            <v>0</v>
          </cell>
          <cell r="Q2337">
            <v>42491</v>
          </cell>
          <cell r="S2337">
            <v>41.317824680326609</v>
          </cell>
        </row>
        <row r="2338">
          <cell r="C2338">
            <v>0</v>
          </cell>
        </row>
        <row r="2339">
          <cell r="C2339">
            <v>495</v>
          </cell>
          <cell r="G2339" t="str">
            <v>08-GATEWAY-390-N-SEPULVEDA (1)</v>
          </cell>
          <cell r="H2339" t="str">
            <v>Dr. Silvia Cardona D.D.S.</v>
          </cell>
          <cell r="I2339" t="str">
            <v>Contract</v>
          </cell>
          <cell r="J2339" t="str">
            <v>1150</v>
          </cell>
          <cell r="K2339">
            <v>41365</v>
          </cell>
          <cell r="L2339">
            <v>45016</v>
          </cell>
          <cell r="M2339">
            <v>2229</v>
          </cell>
          <cell r="O2339" t="e">
            <v>#VALUE!</v>
          </cell>
          <cell r="Q2339">
            <v>42005</v>
          </cell>
          <cell r="R2339">
            <v>2229</v>
          </cell>
          <cell r="S2339">
            <v>30.901749663526246</v>
          </cell>
          <cell r="T2339">
            <v>68880</v>
          </cell>
          <cell r="U2339" t="str">
            <v>DR CRDNA   $0.05</v>
          </cell>
          <cell r="V2339">
            <v>39.14</v>
          </cell>
          <cell r="W2339">
            <v>45.24</v>
          </cell>
          <cell r="X2339">
            <v>0.86516357206012373</v>
          </cell>
          <cell r="Y2339" t="str">
            <v>Market</v>
          </cell>
          <cell r="Z2339" t="str">
            <v>390 - Medical Office</v>
          </cell>
          <cell r="AA2339">
            <v>0</v>
          </cell>
        </row>
        <row r="2340">
          <cell r="C2340">
            <v>0</v>
          </cell>
          <cell r="Q2340">
            <v>42095</v>
          </cell>
          <cell r="S2340">
            <v>31.822341857335129</v>
          </cell>
        </row>
        <row r="2341">
          <cell r="C2341">
            <v>0</v>
          </cell>
          <cell r="Q2341">
            <v>42461</v>
          </cell>
          <cell r="S2341">
            <v>32.780619111709285</v>
          </cell>
        </row>
        <row r="2342">
          <cell r="C2342">
            <v>0</v>
          </cell>
          <cell r="Q2342">
            <v>42826</v>
          </cell>
          <cell r="S2342">
            <v>33.765814266487212</v>
          </cell>
        </row>
        <row r="2343">
          <cell r="C2343">
            <v>0</v>
          </cell>
          <cell r="Q2343">
            <v>43191</v>
          </cell>
          <cell r="S2343">
            <v>34.777927321668912</v>
          </cell>
        </row>
        <row r="2344">
          <cell r="C2344">
            <v>0</v>
          </cell>
          <cell r="Q2344">
            <v>43556</v>
          </cell>
          <cell r="S2344">
            <v>35.822341857335125</v>
          </cell>
        </row>
        <row r="2345">
          <cell r="C2345">
            <v>0</v>
          </cell>
          <cell r="Q2345">
            <v>43922</v>
          </cell>
          <cell r="S2345">
            <v>36.893674293405113</v>
          </cell>
        </row>
        <row r="2346">
          <cell r="C2346">
            <v>0</v>
          </cell>
          <cell r="Q2346">
            <v>44287</v>
          </cell>
          <cell r="S2346">
            <v>38.00269179004038</v>
          </cell>
        </row>
        <row r="2347">
          <cell r="C2347">
            <v>0</v>
          </cell>
          <cell r="Q2347">
            <v>44652</v>
          </cell>
          <cell r="S2347">
            <v>39.144010767160161</v>
          </cell>
        </row>
        <row r="2348">
          <cell r="C2348">
            <v>0</v>
          </cell>
        </row>
        <row r="2349">
          <cell r="C2349">
            <v>496</v>
          </cell>
          <cell r="G2349" t="str">
            <v>08-GATEWAY-390-N-SEPULVEDA (1)</v>
          </cell>
          <cell r="H2349" t="str">
            <v>Elluma Discovery Inc.</v>
          </cell>
          <cell r="I2349" t="str">
            <v>Contract</v>
          </cell>
          <cell r="J2349" t="str">
            <v>2080</v>
          </cell>
          <cell r="K2349">
            <v>41456</v>
          </cell>
          <cell r="L2349">
            <v>43281</v>
          </cell>
          <cell r="M2349">
            <v>1355</v>
          </cell>
          <cell r="O2349" t="e">
            <v>#VALUE!</v>
          </cell>
          <cell r="Q2349">
            <v>42005</v>
          </cell>
          <cell r="R2349">
            <v>1355</v>
          </cell>
          <cell r="S2349">
            <v>27.188191881918819</v>
          </cell>
          <cell r="T2349">
            <v>36840</v>
          </cell>
          <cell r="U2349" t="str">
            <v>ELLUMA        BY13</v>
          </cell>
          <cell r="V2349">
            <v>29.71</v>
          </cell>
          <cell r="W2349">
            <v>39.03</v>
          </cell>
          <cell r="X2349">
            <v>0.76120932615936454</v>
          </cell>
          <cell r="Y2349" t="str">
            <v>Market</v>
          </cell>
          <cell r="Z2349" t="str">
            <v>390 - Medical Office</v>
          </cell>
          <cell r="AA2349">
            <v>0</v>
          </cell>
        </row>
        <row r="2350">
          <cell r="C2350">
            <v>0</v>
          </cell>
          <cell r="Q2350">
            <v>42186</v>
          </cell>
          <cell r="S2350">
            <v>28.011808118081181</v>
          </cell>
        </row>
        <row r="2351">
          <cell r="C2351">
            <v>0</v>
          </cell>
          <cell r="Q2351">
            <v>42552</v>
          </cell>
          <cell r="S2351">
            <v>28.844280442804429</v>
          </cell>
        </row>
        <row r="2352">
          <cell r="C2352">
            <v>0</v>
          </cell>
          <cell r="Q2352">
            <v>42917</v>
          </cell>
          <cell r="S2352">
            <v>29.712177121771219</v>
          </cell>
        </row>
        <row r="2353">
          <cell r="C2353">
            <v>0</v>
          </cell>
        </row>
        <row r="2354">
          <cell r="C2354">
            <v>497</v>
          </cell>
          <cell r="G2354" t="str">
            <v>08-GATEWAY-390-N-SEPULVEDA (1)</v>
          </cell>
          <cell r="H2354" t="str">
            <v>JAL Aeroparts</v>
          </cell>
          <cell r="I2354" t="str">
            <v>Contract</v>
          </cell>
          <cell r="J2354" t="str">
            <v>2050</v>
          </cell>
          <cell r="K2354">
            <v>42023</v>
          </cell>
          <cell r="L2354">
            <v>43483</v>
          </cell>
          <cell r="M2354">
            <v>2529</v>
          </cell>
          <cell r="O2354" t="str">
            <v> </v>
          </cell>
          <cell r="Q2354">
            <v>42005</v>
          </cell>
          <cell r="R2354">
            <v>2529</v>
          </cell>
          <cell r="S2354">
            <v>11.3214709371293</v>
          </cell>
          <cell r="U2354" t="str">
            <v>JAL AERO BY 14</v>
          </cell>
          <cell r="V2354">
            <v>29.5</v>
          </cell>
          <cell r="W2354">
            <v>40.200000000000003</v>
          </cell>
          <cell r="X2354">
            <v>0.73383084577114421</v>
          </cell>
          <cell r="Y2354" t="str">
            <v>Market</v>
          </cell>
          <cell r="Z2354" t="str">
            <v>390 - Medical Office</v>
          </cell>
          <cell r="AA2354">
            <v>0</v>
          </cell>
        </row>
        <row r="2355">
          <cell r="C2355">
            <v>0</v>
          </cell>
          <cell r="Q2355">
            <v>42370</v>
          </cell>
          <cell r="S2355">
            <v>27.340450771055753</v>
          </cell>
        </row>
        <row r="2356">
          <cell r="C2356">
            <v>0</v>
          </cell>
          <cell r="Q2356">
            <v>42401</v>
          </cell>
          <cell r="S2356">
            <v>27.810201660735469</v>
          </cell>
        </row>
        <row r="2357">
          <cell r="C2357">
            <v>0</v>
          </cell>
          <cell r="Q2357">
            <v>42736</v>
          </cell>
          <cell r="S2357">
            <v>28.16132858837485</v>
          </cell>
        </row>
        <row r="2358">
          <cell r="C2358">
            <v>0</v>
          </cell>
          <cell r="Q2358">
            <v>42767</v>
          </cell>
          <cell r="S2358">
            <v>28.645314353499408</v>
          </cell>
        </row>
        <row r="2359">
          <cell r="C2359">
            <v>0</v>
          </cell>
          <cell r="Q2359">
            <v>43101</v>
          </cell>
          <cell r="S2359">
            <v>29.005931198102015</v>
          </cell>
        </row>
        <row r="2360">
          <cell r="C2360">
            <v>0</v>
          </cell>
          <cell r="Q2360">
            <v>43132</v>
          </cell>
          <cell r="S2360">
            <v>29.504151838671412</v>
          </cell>
        </row>
        <row r="2361">
          <cell r="C2361">
            <v>0</v>
          </cell>
        </row>
        <row r="2362">
          <cell r="C2362">
            <v>498</v>
          </cell>
          <cell r="G2362" t="str">
            <v>08-GATEWAY-390-N-SEPULVEDA (1)</v>
          </cell>
          <cell r="H2362" t="str">
            <v>JLUX</v>
          </cell>
          <cell r="I2362" t="str">
            <v>Contract</v>
          </cell>
          <cell r="J2362" t="str">
            <v>2000</v>
          </cell>
          <cell r="K2362">
            <v>42024</v>
          </cell>
          <cell r="L2362">
            <v>44580</v>
          </cell>
          <cell r="M2362">
            <v>7608</v>
          </cell>
          <cell r="O2362" t="str">
            <v> </v>
          </cell>
          <cell r="Q2362">
            <v>42005</v>
          </cell>
          <cell r="R2362">
            <v>7608</v>
          </cell>
          <cell r="S2362">
            <v>10.219242902208203</v>
          </cell>
          <cell r="U2362" t="str">
            <v>JALUX BY15</v>
          </cell>
          <cell r="V2362">
            <v>31.52</v>
          </cell>
          <cell r="W2362">
            <v>42.52</v>
          </cell>
          <cell r="X2362">
            <v>0.74129821260583251</v>
          </cell>
          <cell r="Y2362" t="str">
            <v>Market</v>
          </cell>
          <cell r="Z2362" t="str">
            <v>390 - Standard Office</v>
          </cell>
          <cell r="AA2362">
            <v>0</v>
          </cell>
        </row>
        <row r="2363">
          <cell r="C2363">
            <v>0</v>
          </cell>
          <cell r="Q2363">
            <v>42370</v>
          </cell>
          <cell r="S2363">
            <v>26.706624605678233</v>
          </cell>
        </row>
        <row r="2364">
          <cell r="C2364">
            <v>0</v>
          </cell>
          <cell r="Q2364">
            <v>42401</v>
          </cell>
          <cell r="S2364">
            <v>27.19242902208202</v>
          </cell>
        </row>
        <row r="2365">
          <cell r="C2365">
            <v>0</v>
          </cell>
          <cell r="Q2365">
            <v>42736</v>
          </cell>
          <cell r="S2365">
            <v>27.50788643533123</v>
          </cell>
        </row>
        <row r="2366">
          <cell r="C2366">
            <v>0</v>
          </cell>
          <cell r="Q2366">
            <v>42767</v>
          </cell>
          <cell r="S2366">
            <v>28.00788643533123</v>
          </cell>
        </row>
        <row r="2367">
          <cell r="C2367">
            <v>0</v>
          </cell>
          <cell r="Q2367">
            <v>43101</v>
          </cell>
          <cell r="S2367">
            <v>28.332807570977916</v>
          </cell>
        </row>
        <row r="2368">
          <cell r="C2368">
            <v>0</v>
          </cell>
          <cell r="Q2368">
            <v>43132</v>
          </cell>
          <cell r="S2368">
            <v>28.848580441640379</v>
          </cell>
        </row>
        <row r="2369">
          <cell r="C2369">
            <v>0</v>
          </cell>
          <cell r="Q2369">
            <v>43466</v>
          </cell>
          <cell r="S2369">
            <v>29.182965299684543</v>
          </cell>
        </row>
        <row r="2370">
          <cell r="C2370">
            <v>0</v>
          </cell>
          <cell r="Q2370">
            <v>43497</v>
          </cell>
          <cell r="S2370">
            <v>29.712933753943219</v>
          </cell>
        </row>
        <row r="2371">
          <cell r="C2371">
            <v>0</v>
          </cell>
          <cell r="Q2371">
            <v>43831</v>
          </cell>
          <cell r="S2371">
            <v>30.058359621451103</v>
          </cell>
        </row>
        <row r="2372">
          <cell r="C2372">
            <v>0</v>
          </cell>
          <cell r="Q2372">
            <v>43862</v>
          </cell>
          <cell r="S2372">
            <v>30.604100946372238</v>
          </cell>
        </row>
        <row r="2373">
          <cell r="C2373">
            <v>0</v>
          </cell>
          <cell r="Q2373">
            <v>44197</v>
          </cell>
          <cell r="S2373">
            <v>30.960567823343847</v>
          </cell>
        </row>
        <row r="2374">
          <cell r="C2374">
            <v>0</v>
          </cell>
          <cell r="Q2374">
            <v>44228</v>
          </cell>
          <cell r="S2374">
            <v>31.523659305993689</v>
          </cell>
        </row>
        <row r="2375">
          <cell r="C2375">
            <v>0</v>
          </cell>
        </row>
        <row r="2376">
          <cell r="C2376">
            <v>499</v>
          </cell>
          <cell r="G2376" t="str">
            <v>08-GATEWAY-390-N-SEPULVEDA (1)</v>
          </cell>
          <cell r="H2376" t="str">
            <v>Michael Mellman M.D.</v>
          </cell>
          <cell r="I2376" t="str">
            <v>Contract</v>
          </cell>
          <cell r="J2376" t="str">
            <v>1065</v>
          </cell>
          <cell r="K2376">
            <v>40911</v>
          </cell>
          <cell r="L2376">
            <v>44957</v>
          </cell>
          <cell r="M2376">
            <v>1558</v>
          </cell>
          <cell r="O2376" t="e">
            <v>#VALUE!</v>
          </cell>
          <cell r="Q2376">
            <v>42005</v>
          </cell>
          <cell r="R2376">
            <v>1558</v>
          </cell>
          <cell r="S2376">
            <v>30.901155327342746</v>
          </cell>
          <cell r="T2376">
            <v>48144</v>
          </cell>
          <cell r="U2376" t="str">
            <v>DR MLLMN    $0.05</v>
          </cell>
          <cell r="V2376">
            <v>39.14</v>
          </cell>
          <cell r="W2376">
            <v>45.24</v>
          </cell>
          <cell r="X2376">
            <v>0.86516357206012373</v>
          </cell>
          <cell r="Y2376" t="str">
            <v>Market</v>
          </cell>
          <cell r="Z2376" t="str">
            <v>390 - Medical Office</v>
          </cell>
          <cell r="AA2376">
            <v>0</v>
          </cell>
        </row>
        <row r="2377">
          <cell r="C2377">
            <v>0</v>
          </cell>
          <cell r="Q2377">
            <v>42036</v>
          </cell>
          <cell r="S2377">
            <v>31.825417201540436</v>
          </cell>
        </row>
        <row r="2378">
          <cell r="C2378">
            <v>0</v>
          </cell>
          <cell r="Q2378">
            <v>42401</v>
          </cell>
          <cell r="S2378">
            <v>32.780487804878049</v>
          </cell>
        </row>
        <row r="2379">
          <cell r="C2379">
            <v>0</v>
          </cell>
          <cell r="Q2379">
            <v>42767</v>
          </cell>
          <cell r="S2379">
            <v>33.766367137355587</v>
          </cell>
        </row>
        <row r="2380">
          <cell r="C2380">
            <v>0</v>
          </cell>
          <cell r="Q2380">
            <v>43132</v>
          </cell>
          <cell r="S2380">
            <v>34.775353016688065</v>
          </cell>
        </row>
        <row r="2381">
          <cell r="C2381">
            <v>0</v>
          </cell>
          <cell r="Q2381">
            <v>43497</v>
          </cell>
          <cell r="S2381">
            <v>35.822849807445444</v>
          </cell>
        </row>
        <row r="2382">
          <cell r="C2382">
            <v>0</v>
          </cell>
          <cell r="Q2382">
            <v>43862</v>
          </cell>
          <cell r="S2382">
            <v>36.893453145057769</v>
          </cell>
        </row>
        <row r="2383">
          <cell r="C2383">
            <v>0</v>
          </cell>
          <cell r="Q2383">
            <v>44228</v>
          </cell>
          <cell r="S2383">
            <v>38.002567394094996</v>
          </cell>
        </row>
        <row r="2384">
          <cell r="C2384">
            <v>0</v>
          </cell>
          <cell r="Q2384">
            <v>44593</v>
          </cell>
          <cell r="S2384">
            <v>39.142490372272142</v>
          </cell>
        </row>
        <row r="2385">
          <cell r="C2385">
            <v>0</v>
          </cell>
        </row>
        <row r="2386">
          <cell r="C2386">
            <v>500</v>
          </cell>
          <cell r="G2386" t="str">
            <v>08-GATEWAY-390-N-SEPULVEDA (1)</v>
          </cell>
          <cell r="H2386" t="str">
            <v>Naturopathic Wellness Group</v>
          </cell>
          <cell r="I2386" t="str">
            <v>Contract</v>
          </cell>
          <cell r="J2386" t="str">
            <v>1075</v>
          </cell>
          <cell r="K2386">
            <v>41791</v>
          </cell>
          <cell r="L2386">
            <v>45443</v>
          </cell>
          <cell r="M2386">
            <v>1174</v>
          </cell>
          <cell r="O2386" t="e">
            <v>#VALUE!</v>
          </cell>
          <cell r="Q2386">
            <v>42005</v>
          </cell>
          <cell r="R2386">
            <v>1174</v>
          </cell>
          <cell r="S2386">
            <v>34.804088586030666</v>
          </cell>
          <cell r="T2386">
            <v>40860</v>
          </cell>
          <cell r="U2386" t="str">
            <v>NTROPTHC   BY14</v>
          </cell>
          <cell r="V2386">
            <v>45.41</v>
          </cell>
          <cell r="W2386">
            <v>46.6</v>
          </cell>
          <cell r="X2386">
            <v>0.97446351931330466</v>
          </cell>
          <cell r="Y2386" t="str">
            <v>Market</v>
          </cell>
          <cell r="Z2386" t="str">
            <v>390 - Medical Office</v>
          </cell>
          <cell r="AA2386">
            <v>0</v>
          </cell>
        </row>
        <row r="2387">
          <cell r="C2387">
            <v>0</v>
          </cell>
          <cell r="Q2387">
            <v>42156</v>
          </cell>
          <cell r="S2387">
            <v>35.846678023850082</v>
          </cell>
        </row>
        <row r="2388">
          <cell r="C2388">
            <v>0</v>
          </cell>
          <cell r="Q2388">
            <v>42522</v>
          </cell>
          <cell r="S2388">
            <v>36.919931856899488</v>
          </cell>
        </row>
        <row r="2389">
          <cell r="C2389">
            <v>0</v>
          </cell>
          <cell r="Q2389">
            <v>42887</v>
          </cell>
          <cell r="S2389">
            <v>38.023850085178879</v>
          </cell>
        </row>
        <row r="2390">
          <cell r="C2390">
            <v>0</v>
          </cell>
          <cell r="Q2390">
            <v>43252</v>
          </cell>
          <cell r="S2390">
            <v>39.168654173764907</v>
          </cell>
        </row>
        <row r="2391">
          <cell r="C2391">
            <v>0</v>
          </cell>
          <cell r="Q2391">
            <v>43617</v>
          </cell>
          <cell r="S2391">
            <v>40.344122657580918</v>
          </cell>
        </row>
        <row r="2392">
          <cell r="C2392">
            <v>0</v>
          </cell>
          <cell r="Q2392">
            <v>43983</v>
          </cell>
          <cell r="S2392">
            <v>41.550255536626914</v>
          </cell>
        </row>
        <row r="2393">
          <cell r="C2393">
            <v>0</v>
          </cell>
          <cell r="Q2393">
            <v>44348</v>
          </cell>
          <cell r="S2393">
            <v>42.797274275979554</v>
          </cell>
        </row>
        <row r="2394">
          <cell r="C2394">
            <v>0</v>
          </cell>
          <cell r="Q2394">
            <v>44713</v>
          </cell>
          <cell r="S2394">
            <v>44.085178875638839</v>
          </cell>
        </row>
        <row r="2395">
          <cell r="C2395">
            <v>0</v>
          </cell>
          <cell r="Q2395">
            <v>45078</v>
          </cell>
          <cell r="S2395">
            <v>45.403747870528107</v>
          </cell>
        </row>
        <row r="2396">
          <cell r="C2396">
            <v>0</v>
          </cell>
        </row>
        <row r="2397">
          <cell r="C2397">
            <v>501</v>
          </cell>
          <cell r="G2397" t="str">
            <v>08-GATEWAY-390-N-SEPULVEDA (1)</v>
          </cell>
          <cell r="H2397" t="str">
            <v>Pinacle Travel Services LLC</v>
          </cell>
          <cell r="I2397" t="str">
            <v>Contract</v>
          </cell>
          <cell r="J2397" t="str">
            <v>3100</v>
          </cell>
          <cell r="K2397">
            <v>41214</v>
          </cell>
          <cell r="L2397">
            <v>43769</v>
          </cell>
          <cell r="M2397">
            <v>25399</v>
          </cell>
          <cell r="O2397" t="e">
            <v>#VALUE!</v>
          </cell>
          <cell r="Q2397">
            <v>42005</v>
          </cell>
          <cell r="R2397">
            <v>25399</v>
          </cell>
          <cell r="S2397">
            <v>26.098192842237882</v>
          </cell>
          <cell r="T2397">
            <v>662868</v>
          </cell>
          <cell r="U2397" t="str">
            <v>PNNACLE     BY13</v>
          </cell>
          <cell r="V2397">
            <v>29.37</v>
          </cell>
          <cell r="W2397">
            <v>38.909999999999997</v>
          </cell>
          <cell r="X2397">
            <v>0.75481881264456452</v>
          </cell>
          <cell r="Y2397" t="str">
            <v>Market</v>
          </cell>
          <cell r="Z2397" t="str">
            <v>390 - Standard Office</v>
          </cell>
          <cell r="AA2397">
            <v>0</v>
          </cell>
        </row>
        <row r="2398">
          <cell r="C2398">
            <v>0</v>
          </cell>
          <cell r="Q2398">
            <v>42309</v>
          </cell>
          <cell r="S2398">
            <v>26.881058309382258</v>
          </cell>
        </row>
        <row r="2399">
          <cell r="C2399">
            <v>0</v>
          </cell>
          <cell r="Q2399">
            <v>42675</v>
          </cell>
          <cell r="S2399">
            <v>27.687546753809205</v>
          </cell>
        </row>
        <row r="2400">
          <cell r="C2400">
            <v>0</v>
          </cell>
          <cell r="Q2400">
            <v>43040</v>
          </cell>
          <cell r="S2400">
            <v>28.518130635064374</v>
          </cell>
        </row>
        <row r="2401">
          <cell r="C2401">
            <v>0</v>
          </cell>
          <cell r="Q2401">
            <v>43405</v>
          </cell>
          <cell r="S2401">
            <v>29.373754872239065</v>
          </cell>
        </row>
        <row r="2402">
          <cell r="C2402">
            <v>0</v>
          </cell>
        </row>
        <row r="2403">
          <cell r="C2403">
            <v>502</v>
          </cell>
          <cell r="G2403" t="str">
            <v>08-GATEWAY-390-N-SEPULVEDA (1)</v>
          </cell>
          <cell r="H2403" t="str">
            <v>Semel Vision Care</v>
          </cell>
          <cell r="I2403" t="str">
            <v>Contract</v>
          </cell>
          <cell r="J2403" t="str">
            <v>1100</v>
          </cell>
          <cell r="K2403">
            <v>40756</v>
          </cell>
          <cell r="L2403">
            <v>43312</v>
          </cell>
          <cell r="M2403">
            <v>3289</v>
          </cell>
          <cell r="O2403" t="e">
            <v>#VALUE!</v>
          </cell>
          <cell r="Q2403">
            <v>42005</v>
          </cell>
          <cell r="R2403">
            <v>3289</v>
          </cell>
          <cell r="S2403">
            <v>32.880510793554272</v>
          </cell>
          <cell r="T2403">
            <v>108144</v>
          </cell>
          <cell r="U2403" t="str">
            <v>SMEL VISN    BY11</v>
          </cell>
          <cell r="V2403">
            <v>35.880000000000003</v>
          </cell>
          <cell r="W2403">
            <v>39.03</v>
          </cell>
          <cell r="X2403">
            <v>0.91929285165257502</v>
          </cell>
          <cell r="Y2403" t="str">
            <v>Market</v>
          </cell>
          <cell r="Z2403" t="str">
            <v>390 - Medical Office</v>
          </cell>
          <cell r="AA2403">
            <v>0</v>
          </cell>
        </row>
        <row r="2404">
          <cell r="C2404">
            <v>0</v>
          </cell>
          <cell r="Q2404">
            <v>42217</v>
          </cell>
          <cell r="S2404">
            <v>33.840072970507755</v>
          </cell>
        </row>
        <row r="2405">
          <cell r="C2405">
            <v>0</v>
          </cell>
          <cell r="Q2405">
            <v>42583</v>
          </cell>
          <cell r="S2405">
            <v>34.799635147461231</v>
          </cell>
        </row>
        <row r="2406">
          <cell r="C2406">
            <v>0</v>
          </cell>
          <cell r="Q2406">
            <v>42948</v>
          </cell>
          <cell r="S2406">
            <v>35.879598662207357</v>
          </cell>
        </row>
        <row r="2407">
          <cell r="C2407">
            <v>0</v>
          </cell>
        </row>
        <row r="2408">
          <cell r="C2408">
            <v>503</v>
          </cell>
          <cell r="G2408" t="str">
            <v>08-GATEWAY-390-N-SEPULVEDA (1)</v>
          </cell>
          <cell r="H2408" t="str">
            <v>Smart Action Company LLC</v>
          </cell>
          <cell r="I2408" t="str">
            <v>Contract</v>
          </cell>
          <cell r="J2408" t="str">
            <v>2150</v>
          </cell>
          <cell r="K2408">
            <v>40969</v>
          </cell>
          <cell r="L2408">
            <v>42794</v>
          </cell>
          <cell r="M2408">
            <v>6554</v>
          </cell>
          <cell r="O2408" t="e">
            <v>#VALUE!</v>
          </cell>
          <cell r="Q2408">
            <v>42005</v>
          </cell>
          <cell r="R2408">
            <v>6554</v>
          </cell>
          <cell r="S2408">
            <v>24.102532804394261</v>
          </cell>
          <cell r="T2408">
            <v>157968</v>
          </cell>
          <cell r="U2408" t="str">
            <v>SMRT ACTN $0.03</v>
          </cell>
          <cell r="V2408">
            <v>25.57</v>
          </cell>
          <cell r="W2408">
            <v>35.64</v>
          </cell>
          <cell r="X2408">
            <v>0.71745230078563416</v>
          </cell>
          <cell r="Y2408" t="str">
            <v>Market</v>
          </cell>
          <cell r="Z2408" t="str">
            <v>390 - Standard Office</v>
          </cell>
          <cell r="AA2408">
            <v>0</v>
          </cell>
        </row>
        <row r="2409">
          <cell r="C2409">
            <v>0</v>
          </cell>
          <cell r="Q2409">
            <v>42064</v>
          </cell>
          <cell r="S2409">
            <v>24.825755263960939</v>
          </cell>
        </row>
        <row r="2410">
          <cell r="C2410">
            <v>0</v>
          </cell>
          <cell r="Q2410">
            <v>42430</v>
          </cell>
          <cell r="S2410">
            <v>25.569118095819348</v>
          </cell>
        </row>
        <row r="2411">
          <cell r="C2411">
            <v>0</v>
          </cell>
        </row>
        <row r="2412">
          <cell r="C2412">
            <v>504</v>
          </cell>
          <cell r="G2412" t="str">
            <v>08-GATEWAY-390-N-SEPULVEDA (1)</v>
          </cell>
          <cell r="H2412" t="str">
            <v>S. Bay Allergy &amp; Asthma Assoc.</v>
          </cell>
          <cell r="I2412" t="str">
            <v>Contract</v>
          </cell>
          <cell r="J2412" t="str">
            <v>1060</v>
          </cell>
          <cell r="K2412">
            <v>41281</v>
          </cell>
          <cell r="L2412">
            <v>44227</v>
          </cell>
          <cell r="M2412">
            <v>1493</v>
          </cell>
          <cell r="O2412" t="e">
            <v>#VALUE!</v>
          </cell>
          <cell r="Q2412">
            <v>42005</v>
          </cell>
          <cell r="R2412">
            <v>1493</v>
          </cell>
          <cell r="S2412">
            <v>31.515070328198259</v>
          </cell>
          <cell r="T2412">
            <v>47052</v>
          </cell>
          <cell r="U2412" t="str">
            <v>STH BAY AL  $0.05</v>
          </cell>
          <cell r="V2412">
            <v>37.630000000000003</v>
          </cell>
          <cell r="W2412">
            <v>42.65</v>
          </cell>
          <cell r="X2412">
            <v>0.88229777256740927</v>
          </cell>
          <cell r="Y2412" t="str">
            <v>Market</v>
          </cell>
          <cell r="Z2412" t="str">
            <v>390 - Medical Office</v>
          </cell>
          <cell r="AA2412">
            <v>0</v>
          </cell>
        </row>
        <row r="2413">
          <cell r="C2413">
            <v>0</v>
          </cell>
          <cell r="Q2413">
            <v>42036</v>
          </cell>
          <cell r="S2413">
            <v>32.463496316141999</v>
          </cell>
        </row>
        <row r="2414">
          <cell r="C2414">
            <v>0</v>
          </cell>
          <cell r="Q2414">
            <v>42401</v>
          </cell>
          <cell r="S2414">
            <v>33.436034829202946</v>
          </cell>
        </row>
        <row r="2415">
          <cell r="C2415">
            <v>0</v>
          </cell>
          <cell r="Q2415">
            <v>42767</v>
          </cell>
          <cell r="S2415">
            <v>34.440723375753514</v>
          </cell>
        </row>
        <row r="2416">
          <cell r="C2416">
            <v>0</v>
          </cell>
          <cell r="Q2416">
            <v>43132</v>
          </cell>
          <cell r="S2416">
            <v>35.477561955793703</v>
          </cell>
        </row>
        <row r="2417">
          <cell r="C2417">
            <v>0</v>
          </cell>
          <cell r="Q2417">
            <v>43497</v>
          </cell>
          <cell r="S2417">
            <v>36.538513060951104</v>
          </cell>
        </row>
        <row r="2418">
          <cell r="C2418">
            <v>0</v>
          </cell>
          <cell r="Q2418">
            <v>43862</v>
          </cell>
          <cell r="S2418">
            <v>37.631614199598125</v>
          </cell>
        </row>
        <row r="2419">
          <cell r="C2419">
            <v>0</v>
          </cell>
        </row>
        <row r="2420">
          <cell r="C2420">
            <v>505</v>
          </cell>
          <cell r="G2420" t="str">
            <v>08-GATEWAY-390-N-SEPULVEDA (1)</v>
          </cell>
          <cell r="H2420" t="str">
            <v>Thomas T. Togioka M.D. dba Coa</v>
          </cell>
          <cell r="I2420" t="str">
            <v>Contract</v>
          </cell>
          <cell r="J2420" t="str">
            <v>1055</v>
          </cell>
          <cell r="K2420">
            <v>41313</v>
          </cell>
          <cell r="L2420">
            <v>44255</v>
          </cell>
          <cell r="M2420">
            <v>1642</v>
          </cell>
          <cell r="O2420" t="e">
            <v>#VALUE!</v>
          </cell>
          <cell r="Q2420">
            <v>42005</v>
          </cell>
          <cell r="R2420">
            <v>1642</v>
          </cell>
          <cell r="S2420">
            <v>31.520097442143726</v>
          </cell>
          <cell r="T2420">
            <v>51756</v>
          </cell>
          <cell r="U2420" t="str">
            <v>CST CRDIO   $0.05</v>
          </cell>
          <cell r="V2420">
            <v>37.64</v>
          </cell>
          <cell r="W2420">
            <v>42.65</v>
          </cell>
          <cell r="X2420">
            <v>0.88253223915592027</v>
          </cell>
          <cell r="Y2420" t="str">
            <v>Market</v>
          </cell>
          <cell r="Z2420" t="str">
            <v>390 - Medical Office</v>
          </cell>
          <cell r="AA2420">
            <v>0</v>
          </cell>
        </row>
        <row r="2421">
          <cell r="C2421">
            <v>0</v>
          </cell>
          <cell r="Q2421">
            <v>42064</v>
          </cell>
          <cell r="S2421">
            <v>32.462850182704017</v>
          </cell>
        </row>
        <row r="2422">
          <cell r="C2422">
            <v>0</v>
          </cell>
          <cell r="Q2422">
            <v>42430</v>
          </cell>
          <cell r="S2422">
            <v>33.434835566382461</v>
          </cell>
        </row>
        <row r="2423">
          <cell r="C2423">
            <v>0</v>
          </cell>
          <cell r="Q2423">
            <v>42795</v>
          </cell>
          <cell r="S2423">
            <v>34.443361753958584</v>
          </cell>
        </row>
        <row r="2424">
          <cell r="C2424">
            <v>0</v>
          </cell>
          <cell r="Q2424">
            <v>43160</v>
          </cell>
          <cell r="S2424">
            <v>35.473812423873326</v>
          </cell>
        </row>
        <row r="2425">
          <cell r="C2425">
            <v>0</v>
          </cell>
          <cell r="Q2425">
            <v>43525</v>
          </cell>
          <cell r="S2425">
            <v>36.540803897685748</v>
          </cell>
        </row>
        <row r="2426">
          <cell r="C2426">
            <v>0</v>
          </cell>
          <cell r="Q2426">
            <v>43891</v>
          </cell>
          <cell r="S2426">
            <v>37.629719853836782</v>
          </cell>
        </row>
        <row r="2427">
          <cell r="C2427">
            <v>0</v>
          </cell>
        </row>
        <row r="2428">
          <cell r="C2428">
            <v>506</v>
          </cell>
          <cell r="G2428" t="str">
            <v>08-GATEWAY-390-N-SEPULVEDA (1)</v>
          </cell>
          <cell r="H2428" t="str">
            <v>Total Golf Adventures Franchis</v>
          </cell>
          <cell r="I2428" t="str">
            <v>Contract</v>
          </cell>
          <cell r="J2428" t="str">
            <v>2100</v>
          </cell>
          <cell r="K2428">
            <v>40664</v>
          </cell>
          <cell r="L2428">
            <v>42490</v>
          </cell>
          <cell r="M2428">
            <v>2830</v>
          </cell>
          <cell r="O2428" t="e">
            <v>#VALUE!</v>
          </cell>
          <cell r="Q2428">
            <v>42005</v>
          </cell>
          <cell r="R2428">
            <v>2830</v>
          </cell>
          <cell r="S2428">
            <v>28.19363957597173</v>
          </cell>
          <cell r="T2428">
            <v>79788</v>
          </cell>
          <cell r="U2428" t="str">
            <v>TTL GOLF     BY11</v>
          </cell>
          <cell r="V2428">
            <v>29.04</v>
          </cell>
          <cell r="W2428">
            <v>33</v>
          </cell>
          <cell r="X2428">
            <v>0.88</v>
          </cell>
          <cell r="Y2428" t="str">
            <v>Market</v>
          </cell>
          <cell r="Z2428" t="str">
            <v>390 - Standard Office</v>
          </cell>
          <cell r="AA2428">
            <v>0</v>
          </cell>
        </row>
        <row r="2429">
          <cell r="C2429">
            <v>0</v>
          </cell>
          <cell r="Q2429">
            <v>42125</v>
          </cell>
          <cell r="S2429">
            <v>29.037455830388694</v>
          </cell>
        </row>
        <row r="2430">
          <cell r="C2430">
            <v>0</v>
          </cell>
        </row>
        <row r="2431">
          <cell r="C2431">
            <v>507</v>
          </cell>
          <cell r="G2431" t="str">
            <v>08-GATEWAY-390-N-SEPULVEDA (1)</v>
          </cell>
          <cell r="H2431" t="str">
            <v>USHW of California Inc.</v>
          </cell>
          <cell r="I2431" t="str">
            <v>Contract</v>
          </cell>
          <cell r="J2431" t="str">
            <v>1000</v>
          </cell>
          <cell r="K2431">
            <v>40452</v>
          </cell>
          <cell r="L2431">
            <v>42643</v>
          </cell>
          <cell r="M2431">
            <v>10222</v>
          </cell>
          <cell r="O2431" t="e">
            <v>#VALUE!</v>
          </cell>
          <cell r="Q2431">
            <v>42005</v>
          </cell>
          <cell r="R2431">
            <v>10222</v>
          </cell>
          <cell r="S2431">
            <v>29.038544316180786</v>
          </cell>
          <cell r="T2431">
            <v>296832</v>
          </cell>
          <cell r="U2431" t="str">
            <v>USHW(1000)  BY11</v>
          </cell>
          <cell r="V2431">
            <v>29.91</v>
          </cell>
          <cell r="W2431">
            <v>35.4</v>
          </cell>
          <cell r="X2431">
            <v>0.84491525423728819</v>
          </cell>
          <cell r="Y2431" t="str">
            <v>Market</v>
          </cell>
          <cell r="Z2431" t="str">
            <v>390 - Medical Office</v>
          </cell>
          <cell r="AA2431">
            <v>0</v>
          </cell>
        </row>
        <row r="2432">
          <cell r="C2432">
            <v>0</v>
          </cell>
          <cell r="Q2432">
            <v>42278</v>
          </cell>
          <cell r="S2432">
            <v>29.9096067305811</v>
          </cell>
        </row>
        <row r="2433">
          <cell r="C2433">
            <v>0</v>
          </cell>
        </row>
        <row r="2434">
          <cell r="C2434">
            <v>508</v>
          </cell>
          <cell r="G2434" t="str">
            <v>08-GATEWAY-390-N-SEPULVEDA (1)</v>
          </cell>
          <cell r="H2434" t="str">
            <v>USHW of California Inc.</v>
          </cell>
          <cell r="I2434" t="str">
            <v>Contract</v>
          </cell>
          <cell r="J2434" t="str">
            <v>2060</v>
          </cell>
          <cell r="K2434">
            <v>40452</v>
          </cell>
          <cell r="L2434">
            <v>42643</v>
          </cell>
          <cell r="M2434">
            <v>2797</v>
          </cell>
          <cell r="O2434" t="e">
            <v>#VALUE!</v>
          </cell>
          <cell r="Q2434">
            <v>42005</v>
          </cell>
          <cell r="R2434">
            <v>2797</v>
          </cell>
          <cell r="S2434">
            <v>29.036825169824812</v>
          </cell>
          <cell r="T2434">
            <v>81216</v>
          </cell>
          <cell r="U2434" t="str">
            <v>USHW(2060) BY11</v>
          </cell>
          <cell r="V2434">
            <v>29.91</v>
          </cell>
          <cell r="W2434">
            <v>35.4</v>
          </cell>
          <cell r="X2434">
            <v>0.84491525423728819</v>
          </cell>
          <cell r="Y2434" t="str">
            <v>Market</v>
          </cell>
          <cell r="Z2434" t="str">
            <v>390 - Medical Office</v>
          </cell>
          <cell r="AA2434">
            <v>0</v>
          </cell>
        </row>
        <row r="2435">
          <cell r="C2435">
            <v>0</v>
          </cell>
          <cell r="Q2435">
            <v>42278</v>
          </cell>
          <cell r="S2435">
            <v>29.912048623525205</v>
          </cell>
        </row>
        <row r="2436">
          <cell r="C2436">
            <v>0</v>
          </cell>
        </row>
        <row r="2437">
          <cell r="C2437">
            <v>509</v>
          </cell>
          <cell r="G2437" t="str">
            <v>08-GATEWAY-390-N-SEPULVEDA (1)</v>
          </cell>
          <cell r="H2437" t="str">
            <v>Vacant</v>
          </cell>
          <cell r="I2437" t="str">
            <v>Speculative</v>
          </cell>
          <cell r="J2437" t="str">
            <v>1070</v>
          </cell>
          <cell r="K2437">
            <v>54424</v>
          </cell>
          <cell r="L2437">
            <v>56979</v>
          </cell>
          <cell r="M2437">
            <v>2713</v>
          </cell>
          <cell r="O2437" t="str">
            <v> </v>
          </cell>
          <cell r="U2437" t="str">
            <v>MLA Base Year</v>
          </cell>
          <cell r="W2437" t="str">
            <v>Expires after Report Term</v>
          </cell>
          <cell r="Y2437" t="str">
            <v>Market</v>
          </cell>
          <cell r="Z2437" t="str">
            <v>390 - Medical Office</v>
          </cell>
          <cell r="AA2437">
            <v>0</v>
          </cell>
        </row>
        <row r="2438">
          <cell r="C2438">
            <v>0</v>
          </cell>
        </row>
        <row r="2439">
          <cell r="C2439">
            <v>0</v>
          </cell>
        </row>
        <row r="2440">
          <cell r="C2440">
            <v>510</v>
          </cell>
          <cell r="G2440" t="str">
            <v>08-GATEWAY-390-N-SEPULVEDA (1)</v>
          </cell>
          <cell r="H2440" t="str">
            <v>Vacant</v>
          </cell>
          <cell r="I2440" t="str">
            <v>Speculative</v>
          </cell>
          <cell r="J2440" t="str">
            <v>1120</v>
          </cell>
          <cell r="K2440">
            <v>54424</v>
          </cell>
          <cell r="L2440">
            <v>56979</v>
          </cell>
          <cell r="M2440">
            <v>557</v>
          </cell>
          <cell r="O2440" t="str">
            <v> </v>
          </cell>
          <cell r="U2440" t="str">
            <v>MLA Base Year</v>
          </cell>
          <cell r="W2440" t="str">
            <v>Expires after Report Term</v>
          </cell>
          <cell r="Y2440" t="str">
            <v>Market</v>
          </cell>
          <cell r="Z2440" t="str">
            <v>390 - Medical Office</v>
          </cell>
          <cell r="AA2440">
            <v>0</v>
          </cell>
        </row>
        <row r="2441">
          <cell r="C2441">
            <v>0</v>
          </cell>
        </row>
        <row r="2442">
          <cell r="C2442">
            <v>0</v>
          </cell>
        </row>
        <row r="2443">
          <cell r="C2443">
            <v>511</v>
          </cell>
          <cell r="G2443" t="str">
            <v>08-GATEWAY-390-N-SEPULVEDA (1)</v>
          </cell>
          <cell r="H2443" t="str">
            <v>Vacant</v>
          </cell>
          <cell r="I2443" t="str">
            <v>Speculative</v>
          </cell>
          <cell r="J2443" t="str">
            <v>1125</v>
          </cell>
          <cell r="K2443">
            <v>54424</v>
          </cell>
          <cell r="L2443">
            <v>56979</v>
          </cell>
          <cell r="M2443">
            <v>1317</v>
          </cell>
          <cell r="O2443" t="str">
            <v> </v>
          </cell>
          <cell r="U2443" t="str">
            <v>MLA Base Year</v>
          </cell>
          <cell r="W2443" t="str">
            <v>Expires after Report Term</v>
          </cell>
          <cell r="Y2443" t="str">
            <v>Market</v>
          </cell>
          <cell r="Z2443" t="str">
            <v>390 - Medical Office</v>
          </cell>
          <cell r="AA2443">
            <v>0</v>
          </cell>
        </row>
        <row r="2444">
          <cell r="C2444">
            <v>0</v>
          </cell>
        </row>
        <row r="2445">
          <cell r="C2445">
            <v>0</v>
          </cell>
        </row>
        <row r="2446">
          <cell r="C2446">
            <v>512</v>
          </cell>
          <cell r="G2446" t="str">
            <v>08-GATEWAY-390-N-SEPULVEDA (1)</v>
          </cell>
          <cell r="H2446" t="str">
            <v>Vacant</v>
          </cell>
          <cell r="I2446" t="str">
            <v>Speculative</v>
          </cell>
          <cell r="J2446" t="str">
            <v>3000</v>
          </cell>
          <cell r="K2446">
            <v>42979</v>
          </cell>
          <cell r="L2446">
            <v>43951</v>
          </cell>
          <cell r="M2446">
            <v>13146</v>
          </cell>
          <cell r="O2446" t="str">
            <v> </v>
          </cell>
          <cell r="Q2446">
            <v>42979</v>
          </cell>
          <cell r="R2446">
            <v>13146</v>
          </cell>
          <cell r="S2446">
            <v>36.599726152441811</v>
          </cell>
          <cell r="U2446" t="str">
            <v>MLA Base Year</v>
          </cell>
          <cell r="V2446">
            <v>38.83</v>
          </cell>
          <cell r="W2446">
            <v>40.08</v>
          </cell>
          <cell r="X2446">
            <v>0.96881237524950103</v>
          </cell>
          <cell r="Y2446" t="str">
            <v>Market</v>
          </cell>
          <cell r="Z2446" t="str">
            <v>390 - Standard Office</v>
          </cell>
          <cell r="AA2446">
            <v>0</v>
          </cell>
        </row>
        <row r="2447">
          <cell r="C2447">
            <v>0</v>
          </cell>
          <cell r="Q2447">
            <v>43344</v>
          </cell>
          <cell r="S2447">
            <v>37.697854860794159</v>
          </cell>
        </row>
        <row r="2448">
          <cell r="C2448">
            <v>0</v>
          </cell>
          <cell r="Q2448">
            <v>43709</v>
          </cell>
          <cell r="S2448">
            <v>38.82884527612962</v>
          </cell>
        </row>
        <row r="2449">
          <cell r="C2449">
            <v>0</v>
          </cell>
        </row>
        <row r="2450">
          <cell r="C2450">
            <v>513</v>
          </cell>
          <cell r="G2450" t="str">
            <v>08-GATEWAY-390-N-SEPULVEDA (1)</v>
          </cell>
          <cell r="H2450" t="str">
            <v>Vacant</v>
          </cell>
          <cell r="I2450" t="str">
            <v>Speculative</v>
          </cell>
          <cell r="J2450" t="str">
            <v>3050</v>
          </cell>
          <cell r="K2450">
            <v>42979</v>
          </cell>
          <cell r="L2450">
            <v>43951</v>
          </cell>
          <cell r="M2450">
            <v>1219</v>
          </cell>
          <cell r="O2450" t="str">
            <v> </v>
          </cell>
          <cell r="Q2450">
            <v>42979</v>
          </cell>
          <cell r="R2450">
            <v>1219</v>
          </cell>
          <cell r="S2450">
            <v>36.600492206726827</v>
          </cell>
          <cell r="U2450" t="str">
            <v>MLA Base Year</v>
          </cell>
          <cell r="V2450">
            <v>38.83</v>
          </cell>
          <cell r="W2450">
            <v>40.08</v>
          </cell>
          <cell r="X2450">
            <v>0.96881237524950103</v>
          </cell>
          <cell r="Y2450" t="str">
            <v>Market</v>
          </cell>
          <cell r="Z2450" t="str">
            <v>390 - Standard Office</v>
          </cell>
          <cell r="AA2450">
            <v>0</v>
          </cell>
        </row>
        <row r="2451">
          <cell r="C2451">
            <v>0</v>
          </cell>
          <cell r="Q2451">
            <v>43344</v>
          </cell>
          <cell r="S2451">
            <v>37.69319114027892</v>
          </cell>
        </row>
        <row r="2452">
          <cell r="C2452">
            <v>0</v>
          </cell>
          <cell r="Q2452">
            <v>43709</v>
          </cell>
          <cell r="S2452">
            <v>38.835110746513536</v>
          </cell>
        </row>
        <row r="2453">
          <cell r="C2453">
            <v>0</v>
          </cell>
        </row>
        <row r="2454">
          <cell r="C2454">
            <v>514</v>
          </cell>
          <cell r="G2454" t="str">
            <v>08-GATEWAY-400-N-SEPULVEDA (1)</v>
          </cell>
          <cell r="H2454" t="str">
            <v>Sabra Holdings International I</v>
          </cell>
          <cell r="I2454" t="str">
            <v>Contract</v>
          </cell>
          <cell r="J2454" t="str">
            <v>400A</v>
          </cell>
          <cell r="K2454">
            <v>40358</v>
          </cell>
          <cell r="L2454">
            <v>43982</v>
          </cell>
          <cell r="M2454">
            <v>1398</v>
          </cell>
          <cell r="O2454" t="e">
            <v>#VALUE!</v>
          </cell>
          <cell r="Q2454">
            <v>42005</v>
          </cell>
          <cell r="R2454">
            <v>1398</v>
          </cell>
          <cell r="S2454">
            <v>64.154506437768234</v>
          </cell>
          <cell r="T2454">
            <v>89688</v>
          </cell>
          <cell r="U2454" t="str">
            <v>SABRA</v>
          </cell>
          <cell r="V2454">
            <v>74.37</v>
          </cell>
          <cell r="W2454">
            <v>65.58</v>
          </cell>
          <cell r="X2454">
            <v>1.134034766697164</v>
          </cell>
          <cell r="Y2454" t="str">
            <v>Market</v>
          </cell>
          <cell r="Z2454" t="str">
            <v>400 - Retail-1412</v>
          </cell>
          <cell r="AA2454">
            <v>0</v>
          </cell>
        </row>
        <row r="2455">
          <cell r="C2455">
            <v>0</v>
          </cell>
          <cell r="Q2455">
            <v>42156</v>
          </cell>
          <cell r="S2455">
            <v>66.077253218884124</v>
          </cell>
        </row>
        <row r="2456">
          <cell r="C2456">
            <v>0</v>
          </cell>
          <cell r="Q2456">
            <v>42522</v>
          </cell>
          <cell r="S2456">
            <v>68.060085836909877</v>
          </cell>
        </row>
        <row r="2457">
          <cell r="C2457">
            <v>0</v>
          </cell>
          <cell r="Q2457">
            <v>42887</v>
          </cell>
          <cell r="S2457">
            <v>70.103004291845494</v>
          </cell>
        </row>
        <row r="2458">
          <cell r="C2458">
            <v>0</v>
          </cell>
          <cell r="Q2458">
            <v>43252</v>
          </cell>
          <cell r="S2458">
            <v>72.206008583690988</v>
          </cell>
        </row>
        <row r="2459">
          <cell r="C2459">
            <v>0</v>
          </cell>
          <cell r="Q2459">
            <v>43617</v>
          </cell>
          <cell r="S2459">
            <v>74.369098712446359</v>
          </cell>
        </row>
        <row r="2460">
          <cell r="C2460">
            <v>0</v>
          </cell>
        </row>
        <row r="2461">
          <cell r="C2461">
            <v>515</v>
          </cell>
          <cell r="G2461" t="str">
            <v>08-GATEWAY-400-N-SEPULVEDA (1)</v>
          </cell>
          <cell r="H2461" t="str">
            <v>Mailbu Restaurant Group, Inc.</v>
          </cell>
          <cell r="I2461" t="str">
            <v>Contract</v>
          </cell>
          <cell r="J2461" t="str">
            <v>400B</v>
          </cell>
          <cell r="K2461">
            <v>40360</v>
          </cell>
          <cell r="L2461">
            <v>44012</v>
          </cell>
          <cell r="M2461">
            <v>1398</v>
          </cell>
          <cell r="O2461" t="e">
            <v>#VALUE!</v>
          </cell>
          <cell r="Q2461">
            <v>42005</v>
          </cell>
          <cell r="R2461">
            <v>1398</v>
          </cell>
          <cell r="S2461">
            <v>64.154506437768234</v>
          </cell>
          <cell r="T2461">
            <v>89688</v>
          </cell>
          <cell r="U2461" t="str">
            <v>MALIBU</v>
          </cell>
          <cell r="V2461">
            <v>74.38</v>
          </cell>
          <cell r="W2461">
            <v>65.58</v>
          </cell>
          <cell r="X2461">
            <v>1.1341872522110399</v>
          </cell>
          <cell r="Y2461" t="str">
            <v>Market</v>
          </cell>
          <cell r="Z2461" t="str">
            <v>400 - Retail-1412</v>
          </cell>
          <cell r="AA2461">
            <v>0</v>
          </cell>
        </row>
        <row r="2462">
          <cell r="C2462">
            <v>0</v>
          </cell>
          <cell r="Q2462">
            <v>42186</v>
          </cell>
          <cell r="S2462">
            <v>66.077253218884124</v>
          </cell>
        </row>
        <row r="2463">
          <cell r="C2463">
            <v>0</v>
          </cell>
          <cell r="Q2463">
            <v>42552</v>
          </cell>
          <cell r="S2463">
            <v>68.068669527897001</v>
          </cell>
        </row>
        <row r="2464">
          <cell r="C2464">
            <v>0</v>
          </cell>
          <cell r="Q2464">
            <v>42917</v>
          </cell>
          <cell r="S2464">
            <v>70.103004291845494</v>
          </cell>
        </row>
        <row r="2465">
          <cell r="C2465">
            <v>0</v>
          </cell>
          <cell r="Q2465">
            <v>43282</v>
          </cell>
          <cell r="S2465">
            <v>72.206008583690988</v>
          </cell>
        </row>
        <row r="2466">
          <cell r="C2466">
            <v>0</v>
          </cell>
          <cell r="Q2466">
            <v>43647</v>
          </cell>
          <cell r="S2466">
            <v>74.369098712446359</v>
          </cell>
        </row>
        <row r="2467">
          <cell r="C2467">
            <v>0</v>
          </cell>
        </row>
        <row r="2468">
          <cell r="C2468">
            <v>516</v>
          </cell>
          <cell r="G2468" t="str">
            <v>08-GATEWAY-400-N-SEPULVEDA (1)</v>
          </cell>
          <cell r="H2468" t="str">
            <v>Rubio's Restaurants Inc.</v>
          </cell>
          <cell r="I2468" t="str">
            <v>Contract</v>
          </cell>
          <cell r="J2468" t="str">
            <v>400C</v>
          </cell>
          <cell r="K2468">
            <v>40017</v>
          </cell>
          <cell r="L2468">
            <v>43646</v>
          </cell>
          <cell r="M2468">
            <v>2354</v>
          </cell>
          <cell r="O2468" t="e">
            <v>#VALUE!</v>
          </cell>
          <cell r="Q2468">
            <v>42005</v>
          </cell>
          <cell r="R2468">
            <v>2354</v>
          </cell>
          <cell r="S2468">
            <v>65.55140186915888</v>
          </cell>
          <cell r="T2468">
            <v>154308</v>
          </cell>
          <cell r="U2468" t="str">
            <v>RUBIOS</v>
          </cell>
          <cell r="V2468">
            <v>65.55</v>
          </cell>
          <cell r="W2468">
            <v>63.67</v>
          </cell>
          <cell r="X2468">
            <v>1.029527249882205</v>
          </cell>
          <cell r="Y2468" t="str">
            <v>Market</v>
          </cell>
          <cell r="Z2468" t="str">
            <v>400 - Retail-1412</v>
          </cell>
          <cell r="AA2468">
            <v>0</v>
          </cell>
        </row>
        <row r="2469">
          <cell r="C2469">
            <v>0</v>
          </cell>
        </row>
        <row r="2470">
          <cell r="C2470">
            <v>517</v>
          </cell>
          <cell r="G2470" t="str">
            <v>08-GATEWAY-460-N-SEPULVEDA (1)</v>
          </cell>
          <cell r="H2470" t="str">
            <v>Laksh LLC dba Which Wich?</v>
          </cell>
          <cell r="I2470" t="str">
            <v>Contract</v>
          </cell>
          <cell r="J2470" t="str">
            <v>460B</v>
          </cell>
          <cell r="K2470">
            <v>40940</v>
          </cell>
          <cell r="L2470">
            <v>44592</v>
          </cell>
          <cell r="M2470">
            <v>1475</v>
          </cell>
          <cell r="O2470" t="e">
            <v>#VALUE!</v>
          </cell>
          <cell r="Q2470">
            <v>42005</v>
          </cell>
          <cell r="R2470">
            <v>1475</v>
          </cell>
          <cell r="S2470">
            <v>54.109830508474573</v>
          </cell>
          <cell r="T2470">
            <v>79812</v>
          </cell>
          <cell r="U2470" t="str">
            <v>WHICH WICH</v>
          </cell>
          <cell r="V2470">
            <v>66.540000000000006</v>
          </cell>
          <cell r="W2470">
            <v>69.58</v>
          </cell>
          <cell r="X2470">
            <v>0.95630928427709128</v>
          </cell>
          <cell r="Y2470" t="str">
            <v>Market</v>
          </cell>
          <cell r="Z2470" t="str">
            <v>460 - Retail-1411</v>
          </cell>
          <cell r="AA2470">
            <v>0</v>
          </cell>
        </row>
        <row r="2471">
          <cell r="C2471">
            <v>0</v>
          </cell>
          <cell r="Q2471">
            <v>42036</v>
          </cell>
          <cell r="S2471">
            <v>55.728813559322035</v>
          </cell>
        </row>
        <row r="2472">
          <cell r="C2472">
            <v>0</v>
          </cell>
          <cell r="Q2472">
            <v>42401</v>
          </cell>
          <cell r="S2472">
            <v>57.404745762711862</v>
          </cell>
        </row>
        <row r="2473">
          <cell r="C2473">
            <v>0</v>
          </cell>
          <cell r="Q2473">
            <v>42767</v>
          </cell>
          <cell r="S2473">
            <v>59.121355932203393</v>
          </cell>
        </row>
        <row r="2474">
          <cell r="C2474">
            <v>0</v>
          </cell>
          <cell r="Q2474">
            <v>43132</v>
          </cell>
          <cell r="S2474">
            <v>60.89491525423729</v>
          </cell>
        </row>
        <row r="2475">
          <cell r="C2475">
            <v>0</v>
          </cell>
          <cell r="Q2475">
            <v>43497</v>
          </cell>
          <cell r="S2475">
            <v>62.72542372881356</v>
          </cell>
        </row>
        <row r="2476">
          <cell r="C2476">
            <v>0</v>
          </cell>
          <cell r="Q2476">
            <v>43862</v>
          </cell>
          <cell r="S2476">
            <v>64.604745762711858</v>
          </cell>
        </row>
        <row r="2477">
          <cell r="C2477">
            <v>0</v>
          </cell>
          <cell r="Q2477">
            <v>44228</v>
          </cell>
          <cell r="S2477">
            <v>66.541016949152549</v>
          </cell>
        </row>
        <row r="2478">
          <cell r="C2478">
            <v>0</v>
          </cell>
        </row>
        <row r="2479">
          <cell r="C2479">
            <v>518</v>
          </cell>
          <cell r="G2479" t="str">
            <v>08-GATEWAY-460-N-SEPULVEDA (1)</v>
          </cell>
          <cell r="H2479" t="str">
            <v>Xceed Financial Federal Credit</v>
          </cell>
          <cell r="I2479" t="str">
            <v>Contract</v>
          </cell>
          <cell r="J2479" t="str">
            <v>460C</v>
          </cell>
          <cell r="K2479">
            <v>40028</v>
          </cell>
          <cell r="L2479">
            <v>43677</v>
          </cell>
          <cell r="M2479">
            <v>2328</v>
          </cell>
          <cell r="O2479" t="e">
            <v>#VALUE!</v>
          </cell>
          <cell r="Q2479">
            <v>42005</v>
          </cell>
          <cell r="R2479">
            <v>2328</v>
          </cell>
          <cell r="S2479">
            <v>70.948453608247419</v>
          </cell>
          <cell r="T2479">
            <v>165168</v>
          </cell>
          <cell r="U2479" t="str">
            <v>XCEED (Pie2 Pizza)</v>
          </cell>
          <cell r="V2479">
            <v>79.86</v>
          </cell>
          <cell r="W2479">
            <v>63.67</v>
          </cell>
          <cell r="X2479">
            <v>1.2542798806345217</v>
          </cell>
          <cell r="Y2479" t="str">
            <v>Market</v>
          </cell>
          <cell r="Z2479" t="str">
            <v>460 - Retail-1411</v>
          </cell>
          <cell r="AA2479">
            <v>0</v>
          </cell>
        </row>
        <row r="2480">
          <cell r="C2480">
            <v>0</v>
          </cell>
          <cell r="Q2480">
            <v>42217</v>
          </cell>
          <cell r="S2480">
            <v>73.077319587628864</v>
          </cell>
        </row>
        <row r="2481">
          <cell r="C2481">
            <v>0</v>
          </cell>
          <cell r="Q2481">
            <v>42583</v>
          </cell>
          <cell r="S2481">
            <v>75.268041237113408</v>
          </cell>
        </row>
        <row r="2482">
          <cell r="C2482">
            <v>0</v>
          </cell>
          <cell r="Q2482">
            <v>42948</v>
          </cell>
          <cell r="S2482">
            <v>77.525773195876283</v>
          </cell>
        </row>
        <row r="2483">
          <cell r="C2483">
            <v>0</v>
          </cell>
          <cell r="Q2483">
            <v>43313</v>
          </cell>
          <cell r="S2483">
            <v>79.855670103092777</v>
          </cell>
        </row>
        <row r="2484">
          <cell r="C2484">
            <v>0</v>
          </cell>
        </row>
        <row r="2485">
          <cell r="C2485">
            <v>519</v>
          </cell>
          <cell r="G2485" t="str">
            <v>08-GATEWAY-460-N-SEPULVEDA (1)</v>
          </cell>
          <cell r="H2485" t="str">
            <v>Five Guys Operations LLC</v>
          </cell>
          <cell r="I2485" t="str">
            <v>Contract</v>
          </cell>
          <cell r="J2485" t="str">
            <v>460A</v>
          </cell>
          <cell r="K2485">
            <v>40840</v>
          </cell>
          <cell r="L2485">
            <v>44469</v>
          </cell>
          <cell r="M2485">
            <v>2424</v>
          </cell>
          <cell r="O2485" t="e">
            <v>#VALUE!</v>
          </cell>
          <cell r="Q2485">
            <v>42005</v>
          </cell>
          <cell r="R2485">
            <v>2424</v>
          </cell>
          <cell r="S2485">
            <v>51.029702970297031</v>
          </cell>
          <cell r="T2485">
            <v>123696</v>
          </cell>
          <cell r="U2485" t="str">
            <v>FIVE GUYS</v>
          </cell>
          <cell r="V2485">
            <v>59.16</v>
          </cell>
          <cell r="W2485">
            <v>67.55</v>
          </cell>
          <cell r="X2485">
            <v>0.87579570688378983</v>
          </cell>
          <cell r="Y2485" t="str">
            <v>Market</v>
          </cell>
          <cell r="Z2485" t="str">
            <v>460 - Retail-1411</v>
          </cell>
          <cell r="AA2485">
            <v>0</v>
          </cell>
        </row>
        <row r="2486">
          <cell r="C2486">
            <v>0</v>
          </cell>
          <cell r="Q2486">
            <v>42644</v>
          </cell>
          <cell r="S2486">
            <v>52.559405940594061</v>
          </cell>
        </row>
        <row r="2487">
          <cell r="C2487">
            <v>0</v>
          </cell>
          <cell r="Q2487">
            <v>43009</v>
          </cell>
          <cell r="S2487">
            <v>54.138613861386141</v>
          </cell>
        </row>
        <row r="2488">
          <cell r="C2488">
            <v>0</v>
          </cell>
          <cell r="Q2488">
            <v>43374</v>
          </cell>
          <cell r="S2488">
            <v>55.762376237623762</v>
          </cell>
        </row>
        <row r="2489">
          <cell r="C2489">
            <v>0</v>
          </cell>
          <cell r="Q2489">
            <v>43739</v>
          </cell>
          <cell r="S2489">
            <v>57.430693069306933</v>
          </cell>
        </row>
        <row r="2490">
          <cell r="C2490">
            <v>0</v>
          </cell>
          <cell r="Q2490">
            <v>44105</v>
          </cell>
          <cell r="S2490">
            <v>59.158415841584159</v>
          </cell>
        </row>
        <row r="2491">
          <cell r="C2491">
            <v>0</v>
          </cell>
        </row>
        <row r="2492">
          <cell r="C2492">
            <v>520</v>
          </cell>
          <cell r="G2492" t="str">
            <v>09-CONTINENTAL-GRAND-PL-300 (1)</v>
          </cell>
          <cell r="H2492" t="str">
            <v>Active Interest Media</v>
          </cell>
          <cell r="I2492" t="str">
            <v>Contract</v>
          </cell>
          <cell r="J2492" t="str">
            <v>650</v>
          </cell>
          <cell r="K2492">
            <v>42217</v>
          </cell>
          <cell r="L2492">
            <v>42794</v>
          </cell>
          <cell r="M2492">
            <v>9687</v>
          </cell>
          <cell r="O2492" t="str">
            <v> </v>
          </cell>
          <cell r="Q2492">
            <v>42217</v>
          </cell>
          <cell r="R2492">
            <v>9687</v>
          </cell>
          <cell r="S2492">
            <v>31.800557448126355</v>
          </cell>
          <cell r="U2492" t="str">
            <v>Active Interest Media</v>
          </cell>
          <cell r="V2492">
            <v>32.75</v>
          </cell>
          <cell r="W2492">
            <v>35.64</v>
          </cell>
          <cell r="X2492">
            <v>0.9189113355780022</v>
          </cell>
          <cell r="Y2492" t="str">
            <v>Market</v>
          </cell>
          <cell r="Z2492" t="str">
            <v>$2.75 PSF</v>
          </cell>
          <cell r="AA2492">
            <v>0</v>
          </cell>
        </row>
        <row r="2493">
          <cell r="C2493">
            <v>0</v>
          </cell>
          <cell r="Q2493">
            <v>42583</v>
          </cell>
          <cell r="S2493">
            <v>32.754413131000312</v>
          </cell>
        </row>
        <row r="2494">
          <cell r="C2494">
            <v>0</v>
          </cell>
        </row>
        <row r="2495">
          <cell r="C2495">
            <v>521</v>
          </cell>
          <cell r="G2495" t="str">
            <v>09-CONTINENTAL-GRAND-PL-300 (1)</v>
          </cell>
          <cell r="H2495" t="str">
            <v>Airport &amp; Aviation Professiona</v>
          </cell>
          <cell r="I2495" t="str">
            <v>Contract</v>
          </cell>
          <cell r="J2495" t="str">
            <v>625</v>
          </cell>
          <cell r="K2495">
            <v>40391</v>
          </cell>
          <cell r="L2495">
            <v>43222</v>
          </cell>
          <cell r="M2495">
            <v>6019</v>
          </cell>
          <cell r="O2495" t="e">
            <v>#VALUE!</v>
          </cell>
          <cell r="Q2495">
            <v>42005</v>
          </cell>
          <cell r="R2495">
            <v>6019</v>
          </cell>
          <cell r="S2495">
            <v>31.163316165475994</v>
          </cell>
          <cell r="T2495">
            <v>187572</v>
          </cell>
          <cell r="U2495" t="str">
            <v>AP&amp;P (M2-BY13)</v>
          </cell>
          <cell r="V2495">
            <v>31.67</v>
          </cell>
          <cell r="W2495">
            <v>37.78</v>
          </cell>
          <cell r="X2495">
            <v>0.83827421916357858</v>
          </cell>
          <cell r="Y2495" t="str">
            <v>Market</v>
          </cell>
          <cell r="Z2495" t="str">
            <v>$2.75 PSF</v>
          </cell>
          <cell r="AA2495">
            <v>0</v>
          </cell>
        </row>
        <row r="2496">
          <cell r="C2496">
            <v>0</v>
          </cell>
          <cell r="Q2496">
            <v>42125</v>
          </cell>
          <cell r="S2496">
            <v>32.028576175444428</v>
          </cell>
        </row>
        <row r="2497">
          <cell r="C2497">
            <v>0</v>
          </cell>
          <cell r="Q2497">
            <v>42491</v>
          </cell>
          <cell r="S2497">
            <v>32.927728858614387</v>
          </cell>
        </row>
        <row r="2498">
          <cell r="C2498">
            <v>0</v>
          </cell>
          <cell r="Q2498">
            <v>42856</v>
          </cell>
          <cell r="S2498">
            <v>31.667718890181092</v>
          </cell>
        </row>
        <row r="2499">
          <cell r="C2499">
            <v>0</v>
          </cell>
        </row>
        <row r="2500">
          <cell r="C2500">
            <v>522</v>
          </cell>
          <cell r="G2500" t="str">
            <v>09-CONTINENTAL-GRAND-PL-300 (1)</v>
          </cell>
          <cell r="H2500" t="str">
            <v>All Continents Travel, Inc.</v>
          </cell>
          <cell r="I2500" t="str">
            <v>Contract</v>
          </cell>
          <cell r="J2500" t="str">
            <v>310</v>
          </cell>
          <cell r="K2500">
            <v>41908</v>
          </cell>
          <cell r="L2500">
            <v>43890</v>
          </cell>
          <cell r="M2500">
            <v>2222</v>
          </cell>
          <cell r="O2500" t="e">
            <v>#VALUE!</v>
          </cell>
          <cell r="Q2500">
            <v>42005</v>
          </cell>
          <cell r="R2500">
            <v>2222</v>
          </cell>
          <cell r="S2500">
            <v>31.198919891989199</v>
          </cell>
          <cell r="T2500">
            <v>69324</v>
          </cell>
          <cell r="U2500" t="str">
            <v>All Conts (M4-BY11)</v>
          </cell>
          <cell r="V2500">
            <v>35.11</v>
          </cell>
          <cell r="W2500">
            <v>40.08</v>
          </cell>
          <cell r="X2500">
            <v>0.87599800399201599</v>
          </cell>
          <cell r="Y2500" t="str">
            <v>Market</v>
          </cell>
          <cell r="Z2500" t="str">
            <v>$2.75 PSF</v>
          </cell>
          <cell r="AA2500">
            <v>0</v>
          </cell>
        </row>
        <row r="2501">
          <cell r="C2501">
            <v>0</v>
          </cell>
          <cell r="Q2501">
            <v>42401</v>
          </cell>
          <cell r="S2501">
            <v>31.328532853285328</v>
          </cell>
        </row>
        <row r="2502">
          <cell r="C2502">
            <v>0</v>
          </cell>
          <cell r="Q2502">
            <v>42430</v>
          </cell>
          <cell r="S2502">
            <v>32.138613861386141</v>
          </cell>
        </row>
        <row r="2503">
          <cell r="C2503">
            <v>0</v>
          </cell>
          <cell r="Q2503">
            <v>42767</v>
          </cell>
          <cell r="S2503">
            <v>32.241224122412241</v>
          </cell>
        </row>
        <row r="2504">
          <cell r="C2504">
            <v>0</v>
          </cell>
          <cell r="Q2504">
            <v>42795</v>
          </cell>
          <cell r="S2504">
            <v>33.099909990999102</v>
          </cell>
        </row>
        <row r="2505">
          <cell r="C2505">
            <v>0</v>
          </cell>
          <cell r="Q2505">
            <v>43132</v>
          </cell>
          <cell r="S2505">
            <v>33.207920792079207</v>
          </cell>
        </row>
        <row r="2506">
          <cell r="C2506">
            <v>0</v>
          </cell>
          <cell r="Q2506">
            <v>43160</v>
          </cell>
          <cell r="S2506">
            <v>34.093609360936092</v>
          </cell>
        </row>
        <row r="2507">
          <cell r="C2507">
            <v>0</v>
          </cell>
          <cell r="Q2507">
            <v>43497</v>
          </cell>
          <cell r="S2507">
            <v>34.201620162016205</v>
          </cell>
        </row>
        <row r="2508">
          <cell r="C2508">
            <v>0</v>
          </cell>
          <cell r="Q2508">
            <v>43525</v>
          </cell>
          <cell r="S2508">
            <v>35.114311431143115</v>
          </cell>
        </row>
        <row r="2509">
          <cell r="C2509">
            <v>0</v>
          </cell>
        </row>
        <row r="2510">
          <cell r="C2510">
            <v>523</v>
          </cell>
          <cell r="G2510" t="str">
            <v>09-CONTINENTAL-GRAND-PL-300 (1)</v>
          </cell>
          <cell r="H2510" t="str">
            <v>American Airlines Federal Cred</v>
          </cell>
          <cell r="I2510" t="str">
            <v>Contract</v>
          </cell>
          <cell r="J2510" t="str">
            <v>120</v>
          </cell>
          <cell r="K2510">
            <v>41730</v>
          </cell>
          <cell r="L2510">
            <v>45382</v>
          </cell>
          <cell r="M2510">
            <v>2166</v>
          </cell>
          <cell r="O2510" t="e">
            <v>#VALUE!</v>
          </cell>
          <cell r="Q2510">
            <v>42005</v>
          </cell>
          <cell r="R2510">
            <v>2166</v>
          </cell>
          <cell r="S2510">
            <v>28.199445983379501</v>
          </cell>
          <cell r="T2510">
            <v>61080</v>
          </cell>
          <cell r="U2510" t="str">
            <v>American (M4-BY14)</v>
          </cell>
          <cell r="V2510">
            <v>36.799999999999997</v>
          </cell>
          <cell r="W2510">
            <v>45.11</v>
          </cell>
          <cell r="X2510">
            <v>0.81578363999113268</v>
          </cell>
          <cell r="Y2510" t="str">
            <v>Market</v>
          </cell>
          <cell r="Z2510" t="str">
            <v>$2.75 PSF</v>
          </cell>
          <cell r="AA2510">
            <v>0</v>
          </cell>
        </row>
        <row r="2511">
          <cell r="C2511">
            <v>0</v>
          </cell>
          <cell r="Q2511">
            <v>42095</v>
          </cell>
          <cell r="S2511">
            <v>29.047091412742382</v>
          </cell>
        </row>
        <row r="2512">
          <cell r="C2512">
            <v>0</v>
          </cell>
          <cell r="Q2512">
            <v>42461</v>
          </cell>
          <cell r="S2512">
            <v>29.916897506925206</v>
          </cell>
        </row>
        <row r="2513">
          <cell r="C2513">
            <v>0</v>
          </cell>
          <cell r="Q2513">
            <v>42826</v>
          </cell>
          <cell r="S2513">
            <v>30.814404432132964</v>
          </cell>
        </row>
        <row r="2514">
          <cell r="C2514">
            <v>0</v>
          </cell>
          <cell r="Q2514">
            <v>43191</v>
          </cell>
          <cell r="S2514">
            <v>31.739612188365651</v>
          </cell>
        </row>
        <row r="2515">
          <cell r="C2515">
            <v>0</v>
          </cell>
          <cell r="Q2515">
            <v>43556</v>
          </cell>
          <cell r="S2515">
            <v>32.692520775623265</v>
          </cell>
        </row>
        <row r="2516">
          <cell r="C2516">
            <v>0</v>
          </cell>
          <cell r="Q2516">
            <v>43922</v>
          </cell>
          <cell r="S2516">
            <v>33.67313019390582</v>
          </cell>
        </row>
        <row r="2517">
          <cell r="C2517">
            <v>0</v>
          </cell>
          <cell r="Q2517">
            <v>44287</v>
          </cell>
          <cell r="S2517">
            <v>34.681440443213297</v>
          </cell>
        </row>
        <row r="2518">
          <cell r="C2518">
            <v>0</v>
          </cell>
          <cell r="Q2518">
            <v>44652</v>
          </cell>
          <cell r="S2518">
            <v>35.722991689750693</v>
          </cell>
        </row>
        <row r="2519">
          <cell r="C2519">
            <v>0</v>
          </cell>
          <cell r="Q2519">
            <v>45017</v>
          </cell>
          <cell r="S2519">
            <v>36.792243767313018</v>
          </cell>
        </row>
        <row r="2520">
          <cell r="C2520">
            <v>0</v>
          </cell>
        </row>
        <row r="2521">
          <cell r="C2521">
            <v>524</v>
          </cell>
          <cell r="G2521" t="str">
            <v>09-CONTINENTAL-GRAND-PL-300 (1)</v>
          </cell>
          <cell r="H2521" t="str">
            <v>AT&amp;T Government Solutions (Opt</v>
          </cell>
          <cell r="I2521" t="str">
            <v>Speculative</v>
          </cell>
          <cell r="J2521" t="str">
            <v>520</v>
          </cell>
          <cell r="K2521">
            <v>37834</v>
          </cell>
          <cell r="L2521">
            <v>42978</v>
          </cell>
          <cell r="M2521">
            <v>2246</v>
          </cell>
          <cell r="O2521" t="e">
            <v>#VALUE!</v>
          </cell>
          <cell r="Q2521">
            <v>42005</v>
          </cell>
          <cell r="R2521">
            <v>2246</v>
          </cell>
          <cell r="S2521">
            <v>29.40160284951024</v>
          </cell>
          <cell r="T2521">
            <v>66036</v>
          </cell>
          <cell r="U2521" t="str">
            <v>None</v>
          </cell>
          <cell r="V2521">
            <v>31.19</v>
          </cell>
          <cell r="W2521">
            <v>35.64</v>
          </cell>
          <cell r="X2521">
            <v>0.87514029180695851</v>
          </cell>
          <cell r="Y2521" t="str">
            <v>Market</v>
          </cell>
          <cell r="Z2521" t="str">
            <v>$2.75 PSF</v>
          </cell>
          <cell r="AA2521">
            <v>0</v>
          </cell>
        </row>
        <row r="2522">
          <cell r="C2522">
            <v>0</v>
          </cell>
          <cell r="Q2522">
            <v>42248</v>
          </cell>
          <cell r="S2522">
            <v>30.283170080142476</v>
          </cell>
        </row>
        <row r="2523">
          <cell r="C2523">
            <v>0</v>
          </cell>
          <cell r="Q2523">
            <v>42614</v>
          </cell>
          <cell r="S2523">
            <v>31.191451469278718</v>
          </cell>
        </row>
        <row r="2524">
          <cell r="C2524">
            <v>0</v>
          </cell>
        </row>
        <row r="2525">
          <cell r="C2525">
            <v>525</v>
          </cell>
          <cell r="G2525" t="str">
            <v>09-CONTINENTAL-GRAND-PL-300 (1)</v>
          </cell>
          <cell r="H2525" t="str">
            <v>AT&amp;T Government Solutions (Opt</v>
          </cell>
          <cell r="I2525" t="str">
            <v>Speculative</v>
          </cell>
          <cell r="J2525" t="str">
            <v>550</v>
          </cell>
          <cell r="K2525">
            <v>32892</v>
          </cell>
          <cell r="L2525">
            <v>42978</v>
          </cell>
          <cell r="M2525">
            <v>2826</v>
          </cell>
          <cell r="O2525" t="e">
            <v>#VALUE!</v>
          </cell>
          <cell r="Q2525">
            <v>42005</v>
          </cell>
          <cell r="R2525">
            <v>2826</v>
          </cell>
          <cell r="S2525">
            <v>29.401273885350317</v>
          </cell>
          <cell r="T2525">
            <v>83088</v>
          </cell>
          <cell r="U2525" t="str">
            <v>ATT#550 (M4-BY14)</v>
          </cell>
          <cell r="V2525">
            <v>31.19</v>
          </cell>
          <cell r="W2525">
            <v>35.64</v>
          </cell>
          <cell r="X2525">
            <v>0.87514029180695851</v>
          </cell>
          <cell r="Y2525" t="str">
            <v>Market</v>
          </cell>
          <cell r="Z2525" t="str">
            <v>$2.75 PSF</v>
          </cell>
          <cell r="AA2525">
            <v>0</v>
          </cell>
        </row>
        <row r="2526">
          <cell r="C2526">
            <v>0</v>
          </cell>
          <cell r="Q2526">
            <v>42248</v>
          </cell>
          <cell r="S2526">
            <v>30.280254777070063</v>
          </cell>
        </row>
        <row r="2527">
          <cell r="C2527">
            <v>0</v>
          </cell>
          <cell r="Q2527">
            <v>42614</v>
          </cell>
          <cell r="S2527">
            <v>31.18895966029724</v>
          </cell>
        </row>
        <row r="2528">
          <cell r="C2528">
            <v>0</v>
          </cell>
        </row>
        <row r="2529">
          <cell r="C2529">
            <v>526</v>
          </cell>
          <cell r="G2529" t="str">
            <v>09-CONTINENTAL-GRAND-PL-300 (1)</v>
          </cell>
          <cell r="H2529" t="str">
            <v>BMC Group</v>
          </cell>
          <cell r="I2529" t="str">
            <v>Contract</v>
          </cell>
          <cell r="J2529" t="str">
            <v>570</v>
          </cell>
          <cell r="K2529">
            <v>40624</v>
          </cell>
          <cell r="L2529">
            <v>42450</v>
          </cell>
          <cell r="M2529">
            <v>5968</v>
          </cell>
          <cell r="O2529" t="e">
            <v>#VALUE!</v>
          </cell>
          <cell r="Q2529">
            <v>42005</v>
          </cell>
          <cell r="R2529">
            <v>5968</v>
          </cell>
          <cell r="S2529">
            <v>29.503351206434317</v>
          </cell>
          <cell r="T2529">
            <v>176076</v>
          </cell>
          <cell r="U2529" t="str">
            <v>BMC570 (M2-BY11)</v>
          </cell>
          <cell r="V2529">
            <v>30.39</v>
          </cell>
          <cell r="W2529">
            <v>33</v>
          </cell>
          <cell r="X2529">
            <v>0.9209090909090909</v>
          </cell>
          <cell r="Y2529" t="str">
            <v>Market</v>
          </cell>
          <cell r="Z2529" t="str">
            <v>$2.75 PSF</v>
          </cell>
          <cell r="AA2529">
            <v>0</v>
          </cell>
        </row>
        <row r="2530">
          <cell r="C2530">
            <v>0</v>
          </cell>
          <cell r="Q2530">
            <v>42064</v>
          </cell>
          <cell r="S2530">
            <v>30.388069705093834</v>
          </cell>
        </row>
        <row r="2531">
          <cell r="C2531">
            <v>0</v>
          </cell>
        </row>
        <row r="2532">
          <cell r="C2532">
            <v>527</v>
          </cell>
          <cell r="G2532" t="str">
            <v>09-CONTINENTAL-GRAND-PL-300 (1)</v>
          </cell>
          <cell r="H2532" t="str">
            <v>Canyon Consulting</v>
          </cell>
          <cell r="I2532" t="str">
            <v>Speculative</v>
          </cell>
          <cell r="J2532" t="str">
            <v>210</v>
          </cell>
          <cell r="K2532">
            <v>40011</v>
          </cell>
          <cell r="L2532">
            <v>43585</v>
          </cell>
          <cell r="M2532">
            <v>2680</v>
          </cell>
          <cell r="O2532" t="e">
            <v>#VALUE!</v>
          </cell>
          <cell r="Q2532">
            <v>42005</v>
          </cell>
          <cell r="R2532">
            <v>2680</v>
          </cell>
          <cell r="S2532">
            <v>30.6</v>
          </cell>
          <cell r="T2532">
            <v>82008</v>
          </cell>
          <cell r="U2532" t="str">
            <v>Cyn#210 (M4-BY14)</v>
          </cell>
          <cell r="V2532">
            <v>34.44</v>
          </cell>
          <cell r="W2532">
            <v>38.909999999999997</v>
          </cell>
          <cell r="X2532">
            <v>0.88511950655358518</v>
          </cell>
          <cell r="Y2532" t="str">
            <v>Market</v>
          </cell>
          <cell r="Z2532" t="str">
            <v>$2.75 PSF</v>
          </cell>
          <cell r="AA2532">
            <v>0</v>
          </cell>
        </row>
        <row r="2533">
          <cell r="C2533">
            <v>0</v>
          </cell>
          <cell r="Q2533">
            <v>42125</v>
          </cell>
          <cell r="S2533">
            <v>31.517910447761196</v>
          </cell>
        </row>
        <row r="2534">
          <cell r="C2534">
            <v>0</v>
          </cell>
          <cell r="Q2534">
            <v>42491</v>
          </cell>
          <cell r="S2534">
            <v>32.462686567164177</v>
          </cell>
        </row>
        <row r="2535">
          <cell r="C2535">
            <v>0</v>
          </cell>
          <cell r="Q2535">
            <v>42856</v>
          </cell>
          <cell r="S2535">
            <v>33.438805970149254</v>
          </cell>
        </row>
        <row r="2536">
          <cell r="C2536">
            <v>0</v>
          </cell>
          <cell r="Q2536">
            <v>43221</v>
          </cell>
          <cell r="S2536">
            <v>34.441791044776117</v>
          </cell>
        </row>
        <row r="2537">
          <cell r="C2537">
            <v>0</v>
          </cell>
        </row>
        <row r="2538">
          <cell r="C2538">
            <v>528</v>
          </cell>
          <cell r="G2538" t="str">
            <v>09-CONTINENTAL-GRAND-PL-300 (1)</v>
          </cell>
          <cell r="H2538" t="str">
            <v>Canyon Consulting</v>
          </cell>
          <cell r="I2538" t="str">
            <v>Contract</v>
          </cell>
          <cell r="J2538" t="str">
            <v>250A</v>
          </cell>
          <cell r="K2538">
            <v>41760</v>
          </cell>
          <cell r="L2538">
            <v>43585</v>
          </cell>
          <cell r="M2538">
            <v>3852</v>
          </cell>
          <cell r="O2538" t="e">
            <v>#VALUE!</v>
          </cell>
          <cell r="Q2538">
            <v>42005</v>
          </cell>
          <cell r="R2538">
            <v>3852</v>
          </cell>
          <cell r="S2538">
            <v>30.601246105919003</v>
          </cell>
          <cell r="T2538">
            <v>117876</v>
          </cell>
          <cell r="U2538" t="str">
            <v>None</v>
          </cell>
          <cell r="V2538">
            <v>34.44</v>
          </cell>
          <cell r="W2538">
            <v>38.909999999999997</v>
          </cell>
          <cell r="X2538">
            <v>0.88511950655358518</v>
          </cell>
          <cell r="Y2538" t="str">
            <v>Market</v>
          </cell>
          <cell r="Z2538" t="str">
            <v>$2.75 PSF</v>
          </cell>
          <cell r="AA2538">
            <v>0</v>
          </cell>
        </row>
        <row r="2539">
          <cell r="C2539">
            <v>0</v>
          </cell>
          <cell r="Q2539">
            <v>42125</v>
          </cell>
          <cell r="S2539">
            <v>31.517133956386292</v>
          </cell>
        </row>
        <row r="2540">
          <cell r="C2540">
            <v>0</v>
          </cell>
          <cell r="Q2540">
            <v>42491</v>
          </cell>
          <cell r="S2540">
            <v>32.464174454828658</v>
          </cell>
        </row>
        <row r="2541">
          <cell r="C2541">
            <v>0</v>
          </cell>
          <cell r="Q2541">
            <v>42856</v>
          </cell>
          <cell r="S2541">
            <v>33.436137071651089</v>
          </cell>
        </row>
        <row r="2542">
          <cell r="C2542">
            <v>0</v>
          </cell>
          <cell r="Q2542">
            <v>43221</v>
          </cell>
          <cell r="S2542">
            <v>34.442367601246104</v>
          </cell>
        </row>
        <row r="2543">
          <cell r="C2543">
            <v>0</v>
          </cell>
        </row>
        <row r="2544">
          <cell r="C2544">
            <v>529</v>
          </cell>
          <cell r="G2544" t="str">
            <v>09-CONTINENTAL-GRAND-PL-300 (1)</v>
          </cell>
          <cell r="H2544" t="str">
            <v>Clearpath Networks</v>
          </cell>
          <cell r="I2544" t="str">
            <v>Contract</v>
          </cell>
          <cell r="J2544" t="str">
            <v>410</v>
          </cell>
          <cell r="K2544">
            <v>41244</v>
          </cell>
          <cell r="L2544">
            <v>42338</v>
          </cell>
          <cell r="M2544">
            <v>8468</v>
          </cell>
          <cell r="O2544" t="e">
            <v>#VALUE!</v>
          </cell>
          <cell r="Q2544">
            <v>42005</v>
          </cell>
          <cell r="R2544">
            <v>8468</v>
          </cell>
          <cell r="S2544">
            <v>29.917808219178081</v>
          </cell>
          <cell r="T2544">
            <v>253344</v>
          </cell>
          <cell r="U2544" t="str">
            <v>Clearpath (M4-BY13)</v>
          </cell>
          <cell r="V2544">
            <v>29.92</v>
          </cell>
          <cell r="W2544">
            <v>33</v>
          </cell>
          <cell r="X2544">
            <v>0.90666666666666673</v>
          </cell>
          <cell r="Y2544" t="str">
            <v>Market</v>
          </cell>
          <cell r="Z2544" t="str">
            <v>$2.75 PSF</v>
          </cell>
          <cell r="AA2544">
            <v>0</v>
          </cell>
        </row>
        <row r="2545">
          <cell r="C2545">
            <v>0</v>
          </cell>
        </row>
        <row r="2546">
          <cell r="C2546">
            <v>530</v>
          </cell>
          <cell r="G2546" t="str">
            <v>09-CONTINENTAL-GRAND-PL-300 (1)</v>
          </cell>
          <cell r="H2546" t="str">
            <v>Cleveland Research Company</v>
          </cell>
          <cell r="I2546" t="str">
            <v>Contract</v>
          </cell>
          <cell r="J2546" t="str">
            <v>600</v>
          </cell>
          <cell r="K2546">
            <v>40756</v>
          </cell>
          <cell r="L2546">
            <v>42613</v>
          </cell>
          <cell r="M2546">
            <v>2091</v>
          </cell>
          <cell r="O2546" t="e">
            <v>#VALUE!</v>
          </cell>
          <cell r="Q2546">
            <v>42005</v>
          </cell>
          <cell r="R2546">
            <v>2091</v>
          </cell>
          <cell r="S2546">
            <v>29.503586800573888</v>
          </cell>
          <cell r="T2546">
            <v>61692</v>
          </cell>
          <cell r="U2546" t="str">
            <v>Cleveland (M4-BY12)</v>
          </cell>
          <cell r="V2546">
            <v>30.39</v>
          </cell>
          <cell r="W2546">
            <v>33</v>
          </cell>
          <cell r="X2546">
            <v>0.9209090909090909</v>
          </cell>
          <cell r="Y2546" t="str">
            <v>Market</v>
          </cell>
          <cell r="Z2546" t="str">
            <v>$2.75 PSF</v>
          </cell>
          <cell r="AA2546">
            <v>0</v>
          </cell>
        </row>
        <row r="2547">
          <cell r="C2547">
            <v>0</v>
          </cell>
          <cell r="Q2547">
            <v>42217</v>
          </cell>
          <cell r="S2547">
            <v>30.387374461979913</v>
          </cell>
        </row>
        <row r="2548">
          <cell r="C2548">
            <v>0</v>
          </cell>
        </row>
        <row r="2549">
          <cell r="C2549">
            <v>531</v>
          </cell>
          <cell r="G2549" t="str">
            <v>09-CONTINENTAL-GRAND-PL-300 (1)</v>
          </cell>
          <cell r="H2549" t="str">
            <v>Echoes of Hope</v>
          </cell>
          <cell r="I2549" t="str">
            <v>Contract</v>
          </cell>
          <cell r="J2549" t="str">
            <v>622</v>
          </cell>
          <cell r="K2549">
            <v>40940</v>
          </cell>
          <cell r="L2549">
            <v>42400</v>
          </cell>
          <cell r="M2549">
            <v>448</v>
          </cell>
          <cell r="O2549" t="e">
            <v>#VALUE!</v>
          </cell>
          <cell r="Q2549">
            <v>42005</v>
          </cell>
          <cell r="R2549">
            <v>448</v>
          </cell>
          <cell r="S2549">
            <v>29.276785714285715</v>
          </cell>
          <cell r="T2549">
            <v>13116</v>
          </cell>
          <cell r="U2549" t="str">
            <v>Echoes (M4-BY12)</v>
          </cell>
          <cell r="V2549">
            <v>30.16</v>
          </cell>
          <cell r="W2549">
            <v>33</v>
          </cell>
          <cell r="X2549">
            <v>0.91393939393939394</v>
          </cell>
          <cell r="Y2549" t="str">
            <v>Market</v>
          </cell>
          <cell r="Z2549" t="str">
            <v>$2.75 PSF</v>
          </cell>
          <cell r="AA2549">
            <v>0</v>
          </cell>
        </row>
        <row r="2550">
          <cell r="C2550">
            <v>0</v>
          </cell>
          <cell r="Q2550">
            <v>42036</v>
          </cell>
          <cell r="S2550">
            <v>30.160714285714285</v>
          </cell>
        </row>
        <row r="2551">
          <cell r="C2551">
            <v>0</v>
          </cell>
        </row>
        <row r="2552">
          <cell r="C2552">
            <v>532</v>
          </cell>
          <cell r="G2552" t="str">
            <v>09-CONTINENTAL-GRAND-PL-300 (1)</v>
          </cell>
          <cell r="H2552" t="str">
            <v>ELC Beauty</v>
          </cell>
          <cell r="I2552" t="str">
            <v>Speculative</v>
          </cell>
          <cell r="J2552" t="str">
            <v>340</v>
          </cell>
          <cell r="K2552">
            <v>38078</v>
          </cell>
          <cell r="L2552">
            <v>43616</v>
          </cell>
          <cell r="M2552">
            <v>11808</v>
          </cell>
          <cell r="O2552" t="e">
            <v>#VALUE!</v>
          </cell>
          <cell r="Q2552">
            <v>42005</v>
          </cell>
          <cell r="R2552">
            <v>11808</v>
          </cell>
          <cell r="S2552">
            <v>29.280487804878049</v>
          </cell>
          <cell r="T2552">
            <v>345744</v>
          </cell>
          <cell r="U2552" t="str">
            <v>ELC (M1-BY15)</v>
          </cell>
          <cell r="V2552">
            <v>32.96</v>
          </cell>
          <cell r="W2552">
            <v>38.909999999999997</v>
          </cell>
          <cell r="X2552">
            <v>0.84708301207915715</v>
          </cell>
          <cell r="Y2552" t="str">
            <v>Market</v>
          </cell>
          <cell r="Z2552" t="str">
            <v>$2.75 PSF</v>
          </cell>
          <cell r="AA2552">
            <v>0</v>
          </cell>
        </row>
        <row r="2553">
          <cell r="C2553">
            <v>0</v>
          </cell>
          <cell r="Q2553">
            <v>42156</v>
          </cell>
          <cell r="S2553">
            <v>30.158536585365855</v>
          </cell>
        </row>
        <row r="2554">
          <cell r="C2554">
            <v>0</v>
          </cell>
          <cell r="Q2554">
            <v>42522</v>
          </cell>
          <cell r="S2554">
            <v>31.0630081300813</v>
          </cell>
        </row>
        <row r="2555">
          <cell r="C2555">
            <v>0</v>
          </cell>
          <cell r="Q2555">
            <v>42887</v>
          </cell>
          <cell r="S2555">
            <v>31.994918699186993</v>
          </cell>
        </row>
        <row r="2556">
          <cell r="C2556">
            <v>0</v>
          </cell>
          <cell r="Q2556">
            <v>43252</v>
          </cell>
          <cell r="S2556">
            <v>32.955284552845526</v>
          </cell>
        </row>
        <row r="2557">
          <cell r="C2557">
            <v>0</v>
          </cell>
        </row>
        <row r="2558">
          <cell r="C2558">
            <v>533</v>
          </cell>
          <cell r="G2558" t="str">
            <v>09-CONTINENTAL-GRAND-PL-300 (1)</v>
          </cell>
          <cell r="H2558" t="str">
            <v>Engineering Gym</v>
          </cell>
          <cell r="I2558" t="str">
            <v>Contract</v>
          </cell>
          <cell r="J2558" t="str">
            <v>GYM-E</v>
          </cell>
          <cell r="K2558">
            <v>38657</v>
          </cell>
          <cell r="L2558">
            <v>42766</v>
          </cell>
          <cell r="M2558">
            <v>1</v>
          </cell>
          <cell r="O2558" t="e">
            <v>#VALUE!</v>
          </cell>
          <cell r="Q2558">
            <v>42005</v>
          </cell>
          <cell r="R2558">
            <v>1</v>
          </cell>
          <cell r="S2558">
            <v>0</v>
          </cell>
          <cell r="T2558">
            <v>0</v>
          </cell>
          <cell r="U2558" t="str">
            <v>None</v>
          </cell>
          <cell r="V2558">
            <v>0</v>
          </cell>
          <cell r="W2558">
            <v>35.64</v>
          </cell>
          <cell r="X2558">
            <v>0</v>
          </cell>
          <cell r="Y2558" t="str">
            <v>Reabsorb</v>
          </cell>
          <cell r="Z2558" t="str">
            <v>$2.75 PSF</v>
          </cell>
          <cell r="AA2558">
            <v>0</v>
          </cell>
        </row>
        <row r="2559">
          <cell r="C2559">
            <v>0</v>
          </cell>
        </row>
        <row r="2560">
          <cell r="C2560">
            <v>534</v>
          </cell>
          <cell r="G2560" t="str">
            <v>09-CONTINENTAL-GRAND-PL-300 (1)</v>
          </cell>
          <cell r="H2560" t="str">
            <v>Engineering Office</v>
          </cell>
          <cell r="I2560" t="str">
            <v>Contract</v>
          </cell>
          <cell r="J2560" t="str">
            <v>105</v>
          </cell>
          <cell r="K2560">
            <v>39203</v>
          </cell>
          <cell r="L2560">
            <v>51501</v>
          </cell>
          <cell r="M2560">
            <v>1174</v>
          </cell>
          <cell r="O2560" t="e">
            <v>#VALUE!</v>
          </cell>
          <cell r="Q2560">
            <v>42005</v>
          </cell>
          <cell r="R2560">
            <v>1174</v>
          </cell>
          <cell r="S2560">
            <v>0</v>
          </cell>
          <cell r="T2560">
            <v>0</v>
          </cell>
          <cell r="U2560" t="str">
            <v>None</v>
          </cell>
          <cell r="W2560" t="str">
            <v>Expires after Report Term</v>
          </cell>
          <cell r="Y2560" t="str">
            <v>Market</v>
          </cell>
          <cell r="Z2560" t="str">
            <v>$2.75 PSF</v>
          </cell>
          <cell r="AA2560">
            <v>0</v>
          </cell>
        </row>
        <row r="2561">
          <cell r="C2561">
            <v>0</v>
          </cell>
          <cell r="S2561" t="str">
            <v>Rent continues after Report Term</v>
          </cell>
        </row>
        <row r="2562">
          <cell r="C2562">
            <v>0</v>
          </cell>
        </row>
        <row r="2563">
          <cell r="C2563">
            <v>535</v>
          </cell>
          <cell r="G2563" t="str">
            <v>09-CONTINENTAL-GRAND-PL-300 (1)</v>
          </cell>
          <cell r="H2563" t="str">
            <v>Global Sports &amp; Entertainment</v>
          </cell>
          <cell r="I2563" t="str">
            <v>Contract</v>
          </cell>
          <cell r="J2563" t="str">
            <v>140</v>
          </cell>
          <cell r="K2563">
            <v>41609</v>
          </cell>
          <cell r="L2563">
            <v>42704</v>
          </cell>
          <cell r="M2563">
            <v>1014</v>
          </cell>
          <cell r="O2563" t="e">
            <v>#VALUE!</v>
          </cell>
          <cell r="Q2563">
            <v>42005</v>
          </cell>
          <cell r="R2563">
            <v>1014</v>
          </cell>
          <cell r="S2563">
            <v>28.42603550295858</v>
          </cell>
          <cell r="T2563">
            <v>28824</v>
          </cell>
          <cell r="U2563" t="str">
            <v>GlobalSports (M4-BY14)</v>
          </cell>
          <cell r="V2563">
            <v>29.29</v>
          </cell>
          <cell r="W2563">
            <v>33</v>
          </cell>
          <cell r="X2563">
            <v>0.88757575757575757</v>
          </cell>
          <cell r="Y2563" t="str">
            <v>Market</v>
          </cell>
          <cell r="Z2563" t="str">
            <v>$2.75 PSF</v>
          </cell>
          <cell r="AA2563">
            <v>0</v>
          </cell>
        </row>
        <row r="2564">
          <cell r="C2564">
            <v>0</v>
          </cell>
          <cell r="Q2564">
            <v>42339</v>
          </cell>
          <cell r="S2564">
            <v>29.289940828402369</v>
          </cell>
        </row>
        <row r="2565">
          <cell r="C2565">
            <v>0</v>
          </cell>
        </row>
        <row r="2566">
          <cell r="C2566">
            <v>536</v>
          </cell>
          <cell r="G2566" t="str">
            <v>09-CONTINENTAL-GRAND-PL-300 (1)</v>
          </cell>
          <cell r="H2566" t="str">
            <v>Governmentjobs.com, Inc.</v>
          </cell>
          <cell r="I2566" t="str">
            <v>Contract</v>
          </cell>
          <cell r="J2566" t="str">
            <v>565</v>
          </cell>
          <cell r="K2566">
            <v>38183</v>
          </cell>
          <cell r="L2566">
            <v>42735</v>
          </cell>
          <cell r="M2566">
            <v>3192</v>
          </cell>
          <cell r="O2566" t="e">
            <v>#VALUE!</v>
          </cell>
          <cell r="Q2566">
            <v>42005</v>
          </cell>
          <cell r="R2566">
            <v>3192</v>
          </cell>
          <cell r="S2566">
            <v>30.157894736842106</v>
          </cell>
          <cell r="T2566">
            <v>96264</v>
          </cell>
          <cell r="U2566" t="str">
            <v>NeoGov #565 (M4-BY12)</v>
          </cell>
          <cell r="V2566">
            <v>31.06</v>
          </cell>
          <cell r="W2566">
            <v>33</v>
          </cell>
          <cell r="X2566">
            <v>0.94121212121212117</v>
          </cell>
          <cell r="Y2566" t="str">
            <v>Market</v>
          </cell>
          <cell r="Z2566" t="str">
            <v>$2.75 PSF</v>
          </cell>
          <cell r="AA2566">
            <v>0</v>
          </cell>
        </row>
        <row r="2567">
          <cell r="C2567">
            <v>0</v>
          </cell>
          <cell r="Q2567">
            <v>42370</v>
          </cell>
          <cell r="S2567">
            <v>31.063909774436091</v>
          </cell>
        </row>
        <row r="2568">
          <cell r="C2568">
            <v>0</v>
          </cell>
        </row>
        <row r="2569">
          <cell r="C2569">
            <v>537</v>
          </cell>
          <cell r="G2569" t="str">
            <v>09-CONTINENTAL-GRAND-PL-300 (1)</v>
          </cell>
          <cell r="H2569" t="str">
            <v>Hilton Worldwide</v>
          </cell>
          <cell r="I2569" t="str">
            <v>Contract</v>
          </cell>
          <cell r="J2569" t="str">
            <v>450</v>
          </cell>
          <cell r="K2569">
            <v>41214</v>
          </cell>
          <cell r="L2569">
            <v>43312</v>
          </cell>
          <cell r="M2569">
            <v>4435</v>
          </cell>
          <cell r="O2569" t="e">
            <v>#VALUE!</v>
          </cell>
          <cell r="Q2569">
            <v>42005</v>
          </cell>
          <cell r="R2569">
            <v>4435</v>
          </cell>
          <cell r="S2569">
            <v>28.429312288613303</v>
          </cell>
          <cell r="T2569">
            <v>126084</v>
          </cell>
          <cell r="U2569" t="str">
            <v>Hilton (M4-BY13)</v>
          </cell>
          <cell r="V2569">
            <v>32</v>
          </cell>
          <cell r="W2569">
            <v>37.78</v>
          </cell>
          <cell r="X2569">
            <v>0.84700899947061936</v>
          </cell>
          <cell r="Y2569" t="str">
            <v>Market</v>
          </cell>
          <cell r="Z2569" t="str">
            <v>$2.75 PSF</v>
          </cell>
          <cell r="AA2569">
            <v>0</v>
          </cell>
        </row>
        <row r="2570">
          <cell r="C2570">
            <v>0</v>
          </cell>
          <cell r="Q2570">
            <v>42064</v>
          </cell>
          <cell r="S2570">
            <v>29.278917700112739</v>
          </cell>
        </row>
        <row r="2571">
          <cell r="C2571">
            <v>0</v>
          </cell>
          <cell r="Q2571">
            <v>42430</v>
          </cell>
          <cell r="S2571">
            <v>30.158286358511837</v>
          </cell>
        </row>
        <row r="2572">
          <cell r="C2572">
            <v>0</v>
          </cell>
          <cell r="Q2572">
            <v>42795</v>
          </cell>
          <cell r="S2572">
            <v>31.064712514092445</v>
          </cell>
        </row>
        <row r="2573">
          <cell r="C2573">
            <v>0</v>
          </cell>
          <cell r="Q2573">
            <v>43160</v>
          </cell>
          <cell r="S2573">
            <v>31.995490417136416</v>
          </cell>
        </row>
        <row r="2574">
          <cell r="C2574">
            <v>0</v>
          </cell>
        </row>
        <row r="2575">
          <cell r="C2575">
            <v>538</v>
          </cell>
          <cell r="G2575" t="str">
            <v>09-CONTINENTAL-GRAND-PL-300 (1)</v>
          </cell>
          <cell r="H2575" t="str">
            <v>JAL Avionet</v>
          </cell>
          <cell r="I2575" t="str">
            <v>Contract</v>
          </cell>
          <cell r="J2575" t="str">
            <v>195</v>
          </cell>
          <cell r="K2575">
            <v>34708</v>
          </cell>
          <cell r="L2575">
            <v>42613</v>
          </cell>
          <cell r="M2575">
            <v>3612</v>
          </cell>
          <cell r="O2575" t="e">
            <v>#VALUE!</v>
          </cell>
          <cell r="Q2575">
            <v>42005</v>
          </cell>
          <cell r="R2575">
            <v>3612</v>
          </cell>
          <cell r="S2575">
            <v>29.282392026578073</v>
          </cell>
          <cell r="T2575">
            <v>105768</v>
          </cell>
          <cell r="U2575" t="str">
            <v>Avionet #195 (M4-BY13)</v>
          </cell>
          <cell r="V2575">
            <v>30.16</v>
          </cell>
          <cell r="W2575">
            <v>33</v>
          </cell>
          <cell r="X2575">
            <v>0.91393939393939394</v>
          </cell>
          <cell r="Y2575" t="str">
            <v>Market</v>
          </cell>
          <cell r="Z2575" t="str">
            <v>$2.75 PSF</v>
          </cell>
          <cell r="AA2575">
            <v>0</v>
          </cell>
        </row>
        <row r="2576">
          <cell r="C2576">
            <v>0</v>
          </cell>
          <cell r="Q2576">
            <v>42278</v>
          </cell>
          <cell r="S2576">
            <v>30.159468438538205</v>
          </cell>
        </row>
        <row r="2577">
          <cell r="C2577">
            <v>0</v>
          </cell>
        </row>
        <row r="2578">
          <cell r="C2578">
            <v>539</v>
          </cell>
          <cell r="G2578" t="str">
            <v>09-CONTINENTAL-GRAND-PL-300 (1)</v>
          </cell>
          <cell r="H2578" t="str">
            <v>Japan Airlines</v>
          </cell>
          <cell r="I2578" t="str">
            <v>Contract</v>
          </cell>
          <cell r="J2578" t="str">
            <v>400</v>
          </cell>
          <cell r="K2578">
            <v>35947</v>
          </cell>
          <cell r="L2578">
            <v>42613</v>
          </cell>
          <cell r="M2578">
            <v>15511</v>
          </cell>
          <cell r="O2578" t="e">
            <v>#VALUE!</v>
          </cell>
          <cell r="Q2578">
            <v>42005</v>
          </cell>
          <cell r="R2578">
            <v>15511</v>
          </cell>
          <cell r="S2578">
            <v>29.280897427632002</v>
          </cell>
          <cell r="T2578">
            <v>454176</v>
          </cell>
          <cell r="U2578" t="str">
            <v>Japan #400 (M4-BY13)</v>
          </cell>
          <cell r="V2578">
            <v>30.16</v>
          </cell>
          <cell r="W2578">
            <v>33</v>
          </cell>
          <cell r="X2578">
            <v>0.91393939393939394</v>
          </cell>
          <cell r="Y2578" t="str">
            <v>Market</v>
          </cell>
          <cell r="Z2578" t="str">
            <v>$2.75 PSF</v>
          </cell>
          <cell r="AA2578">
            <v>0</v>
          </cell>
        </row>
        <row r="2579">
          <cell r="C2579">
            <v>0</v>
          </cell>
          <cell r="Q2579">
            <v>42248</v>
          </cell>
          <cell r="S2579">
            <v>30.158983946876411</v>
          </cell>
        </row>
        <row r="2580">
          <cell r="C2580">
            <v>0</v>
          </cell>
        </row>
        <row r="2581">
          <cell r="C2581">
            <v>540</v>
          </cell>
          <cell r="G2581" t="str">
            <v>09-CONTINENTAL-GRAND-PL-300 (1)</v>
          </cell>
          <cell r="H2581" t="str">
            <v>Japan Airlines</v>
          </cell>
          <cell r="I2581" t="str">
            <v>Contract</v>
          </cell>
          <cell r="J2581" t="str">
            <v>475</v>
          </cell>
          <cell r="K2581">
            <v>36770</v>
          </cell>
          <cell r="L2581">
            <v>42613</v>
          </cell>
          <cell r="M2581">
            <v>1494</v>
          </cell>
          <cell r="O2581" t="e">
            <v>#VALUE!</v>
          </cell>
          <cell r="Q2581">
            <v>42005</v>
          </cell>
          <cell r="R2581">
            <v>1494</v>
          </cell>
          <cell r="S2581">
            <v>29.277108433734941</v>
          </cell>
          <cell r="T2581">
            <v>43740</v>
          </cell>
          <cell r="U2581" t="str">
            <v>Japan #475 (M4-BY13)</v>
          </cell>
          <cell r="V2581">
            <v>30.16</v>
          </cell>
          <cell r="W2581">
            <v>33</v>
          </cell>
          <cell r="X2581">
            <v>0.91393939393939394</v>
          </cell>
          <cell r="Y2581" t="str">
            <v>Market</v>
          </cell>
          <cell r="Z2581" t="str">
            <v>$2.75 PSF</v>
          </cell>
          <cell r="AA2581">
            <v>0</v>
          </cell>
        </row>
        <row r="2582">
          <cell r="C2582">
            <v>0</v>
          </cell>
          <cell r="Q2582">
            <v>42248</v>
          </cell>
          <cell r="S2582">
            <v>30.160642570281123</v>
          </cell>
        </row>
        <row r="2583">
          <cell r="C2583">
            <v>0</v>
          </cell>
        </row>
        <row r="2584">
          <cell r="C2584">
            <v>541</v>
          </cell>
          <cell r="G2584" t="str">
            <v>09-CONTINENTAL-GRAND-PL-300 (1)</v>
          </cell>
          <cell r="H2584" t="str">
            <v>Japan Airlines</v>
          </cell>
          <cell r="I2584" t="str">
            <v>Contract</v>
          </cell>
          <cell r="J2584" t="str">
            <v>480</v>
          </cell>
          <cell r="K2584">
            <v>38718</v>
          </cell>
          <cell r="L2584">
            <v>42613</v>
          </cell>
          <cell r="M2584">
            <v>2409</v>
          </cell>
          <cell r="O2584" t="e">
            <v>#VALUE!</v>
          </cell>
          <cell r="Q2584">
            <v>42005</v>
          </cell>
          <cell r="R2584">
            <v>2409</v>
          </cell>
          <cell r="S2584">
            <v>29.280199252801992</v>
          </cell>
          <cell r="T2584">
            <v>70536</v>
          </cell>
          <cell r="U2584" t="str">
            <v>Japan #480 (M4-BY13)</v>
          </cell>
          <cell r="V2584">
            <v>30.16</v>
          </cell>
          <cell r="W2584">
            <v>33</v>
          </cell>
          <cell r="X2584">
            <v>0.91393939393939394</v>
          </cell>
          <cell r="Y2584" t="str">
            <v>Market</v>
          </cell>
          <cell r="Z2584" t="str">
            <v>$2.75 PSF</v>
          </cell>
          <cell r="AA2584">
            <v>0</v>
          </cell>
        </row>
        <row r="2585">
          <cell r="C2585">
            <v>0</v>
          </cell>
          <cell r="Q2585">
            <v>42248</v>
          </cell>
          <cell r="S2585">
            <v>30.156911581569116</v>
          </cell>
        </row>
        <row r="2586">
          <cell r="C2586">
            <v>0</v>
          </cell>
        </row>
        <row r="2587">
          <cell r="C2587">
            <v>542</v>
          </cell>
          <cell r="G2587" t="str">
            <v>09-CONTINENTAL-GRAND-PL-300 (1)</v>
          </cell>
          <cell r="H2587" t="str">
            <v>John C Huebeck</v>
          </cell>
          <cell r="I2587" t="str">
            <v>Contract</v>
          </cell>
          <cell r="J2587" t="str">
            <v>470</v>
          </cell>
          <cell r="K2587">
            <v>39431</v>
          </cell>
          <cell r="L2587">
            <v>42352</v>
          </cell>
          <cell r="M2587">
            <v>1239</v>
          </cell>
          <cell r="O2587" t="e">
            <v>#VALUE!</v>
          </cell>
          <cell r="Q2587">
            <v>42005</v>
          </cell>
          <cell r="R2587">
            <v>1239</v>
          </cell>
          <cell r="S2587">
            <v>32.397094430992738</v>
          </cell>
          <cell r="T2587">
            <v>40140</v>
          </cell>
          <cell r="U2587" t="str">
            <v>John C (M1-BY08)</v>
          </cell>
          <cell r="V2587">
            <v>32.4</v>
          </cell>
          <cell r="W2587">
            <v>33</v>
          </cell>
          <cell r="X2587">
            <v>0.98181818181818181</v>
          </cell>
          <cell r="Y2587" t="str">
            <v>Market</v>
          </cell>
          <cell r="Z2587" t="str">
            <v>$2.75 PSF</v>
          </cell>
          <cell r="AA2587">
            <v>0</v>
          </cell>
        </row>
        <row r="2588">
          <cell r="C2588">
            <v>0</v>
          </cell>
        </row>
        <row r="2589">
          <cell r="C2589">
            <v>543</v>
          </cell>
          <cell r="G2589" t="str">
            <v>09-CONTINENTAL-GRAND-PL-300 (1)</v>
          </cell>
          <cell r="H2589" t="str">
            <v>Keyence</v>
          </cell>
          <cell r="I2589" t="str">
            <v>Contract</v>
          </cell>
          <cell r="J2589" t="str">
            <v>240</v>
          </cell>
          <cell r="K2589">
            <v>42269</v>
          </cell>
          <cell r="L2589">
            <v>44135</v>
          </cell>
          <cell r="M2589">
            <v>5206</v>
          </cell>
          <cell r="O2589" t="str">
            <v> </v>
          </cell>
          <cell r="Q2589">
            <v>42248</v>
          </cell>
          <cell r="R2589">
            <v>5206</v>
          </cell>
          <cell r="S2589">
            <v>9.540530157510565</v>
          </cell>
          <cell r="U2589" t="str">
            <v>Keyence (M4-2016)</v>
          </cell>
          <cell r="V2589">
            <v>35.79</v>
          </cell>
          <cell r="W2589">
            <v>40.08</v>
          </cell>
          <cell r="X2589">
            <v>0.89296407185628746</v>
          </cell>
          <cell r="Y2589" t="str">
            <v>Market</v>
          </cell>
          <cell r="Z2589" t="str">
            <v>$2.75 PSF</v>
          </cell>
          <cell r="AA2589">
            <v>0</v>
          </cell>
        </row>
        <row r="2590">
          <cell r="C2590">
            <v>0</v>
          </cell>
          <cell r="Q2590">
            <v>42705</v>
          </cell>
          <cell r="S2590">
            <v>32.754514022281981</v>
          </cell>
        </row>
        <row r="2591">
          <cell r="C2591">
            <v>0</v>
          </cell>
          <cell r="Q2591">
            <v>43070</v>
          </cell>
          <cell r="S2591">
            <v>33.73645793315405</v>
          </cell>
        </row>
        <row r="2592">
          <cell r="C2592">
            <v>0</v>
          </cell>
          <cell r="Q2592">
            <v>43435</v>
          </cell>
          <cell r="S2592">
            <v>34.750672301190932</v>
          </cell>
        </row>
        <row r="2593">
          <cell r="C2593">
            <v>0</v>
          </cell>
          <cell r="Q2593">
            <v>43800</v>
          </cell>
          <cell r="S2593">
            <v>35.792547061083368</v>
          </cell>
        </row>
        <row r="2594">
          <cell r="C2594">
            <v>0</v>
          </cell>
        </row>
        <row r="2595">
          <cell r="C2595">
            <v>544</v>
          </cell>
          <cell r="G2595" t="str">
            <v>09-CONTINENTAL-GRAND-PL-300 (1)</v>
          </cell>
          <cell r="H2595" t="str">
            <v>Kinkisharyo International</v>
          </cell>
          <cell r="I2595" t="str">
            <v>Contract</v>
          </cell>
          <cell r="J2595" t="str">
            <v>300</v>
          </cell>
          <cell r="K2595">
            <v>42461</v>
          </cell>
          <cell r="L2595">
            <v>43204</v>
          </cell>
          <cell r="M2595">
            <v>5167</v>
          </cell>
          <cell r="O2595" t="str">
            <v> </v>
          </cell>
          <cell r="Q2595">
            <v>42461</v>
          </cell>
          <cell r="R2595">
            <v>5167</v>
          </cell>
          <cell r="S2595">
            <v>30.814011999225855</v>
          </cell>
          <cell r="U2595" t="str">
            <v>Kink #300 (M4-BY13)</v>
          </cell>
          <cell r="V2595">
            <v>31.74</v>
          </cell>
          <cell r="W2595">
            <v>37.78</v>
          </cell>
          <cell r="X2595">
            <v>0.8401270513499205</v>
          </cell>
          <cell r="Y2595" t="str">
            <v>Market</v>
          </cell>
          <cell r="Z2595" t="str">
            <v>$2.75 PSF</v>
          </cell>
          <cell r="AA2595">
            <v>0</v>
          </cell>
        </row>
        <row r="2596">
          <cell r="C2596">
            <v>0</v>
          </cell>
          <cell r="Q2596">
            <v>42826</v>
          </cell>
          <cell r="S2596">
            <v>31.738339461970195</v>
          </cell>
        </row>
        <row r="2597">
          <cell r="C2597">
            <v>0</v>
          </cell>
        </row>
        <row r="2598">
          <cell r="C2598">
            <v>545</v>
          </cell>
          <cell r="G2598" t="str">
            <v>09-CONTINENTAL-GRAND-PL-300 (1)</v>
          </cell>
          <cell r="H2598" t="str">
            <v>Kinkisharyo International</v>
          </cell>
          <cell r="I2598" t="str">
            <v>Contract</v>
          </cell>
          <cell r="J2598" t="str">
            <v>320</v>
          </cell>
          <cell r="K2598">
            <v>41730</v>
          </cell>
          <cell r="L2598">
            <v>43190</v>
          </cell>
          <cell r="M2598">
            <v>1821</v>
          </cell>
          <cell r="O2598" t="e">
            <v>#VALUE!</v>
          </cell>
          <cell r="Q2598">
            <v>42005</v>
          </cell>
          <cell r="R2598">
            <v>1821</v>
          </cell>
          <cell r="S2598">
            <v>29.047775947281714</v>
          </cell>
          <cell r="T2598">
            <v>52896</v>
          </cell>
          <cell r="U2598" t="str">
            <v>Kink #320 (M4-BY14)</v>
          </cell>
          <cell r="V2598">
            <v>31.74</v>
          </cell>
          <cell r="W2598">
            <v>37.78</v>
          </cell>
          <cell r="X2598">
            <v>0.8401270513499205</v>
          </cell>
          <cell r="Y2598" t="str">
            <v>Market</v>
          </cell>
          <cell r="Z2598" t="str">
            <v>$2.75 PSF</v>
          </cell>
          <cell r="AA2598">
            <v>0</v>
          </cell>
        </row>
        <row r="2599">
          <cell r="C2599">
            <v>0</v>
          </cell>
          <cell r="Q2599">
            <v>42370</v>
          </cell>
          <cell r="S2599">
            <v>29.917627677100494</v>
          </cell>
        </row>
        <row r="2600">
          <cell r="C2600">
            <v>0</v>
          </cell>
          <cell r="Q2600">
            <v>42736</v>
          </cell>
          <cell r="S2600">
            <v>30.813838550247116</v>
          </cell>
        </row>
        <row r="2601">
          <cell r="C2601">
            <v>0</v>
          </cell>
          <cell r="Q2601">
            <v>43101</v>
          </cell>
          <cell r="S2601">
            <v>31.742998352553542</v>
          </cell>
        </row>
        <row r="2602">
          <cell r="C2602">
            <v>0</v>
          </cell>
        </row>
        <row r="2603">
          <cell r="C2603">
            <v>546</v>
          </cell>
          <cell r="G2603" t="str">
            <v>09-CONTINENTAL-GRAND-PL-300 (1)</v>
          </cell>
          <cell r="H2603" t="str">
            <v>LA Kings Hockey</v>
          </cell>
          <cell r="I2603" t="str">
            <v>Contract</v>
          </cell>
          <cell r="J2603" t="str">
            <v>500</v>
          </cell>
          <cell r="K2603">
            <v>40940</v>
          </cell>
          <cell r="L2603">
            <v>42766</v>
          </cell>
          <cell r="M2603">
            <v>10788</v>
          </cell>
          <cell r="O2603" t="e">
            <v>#VALUE!</v>
          </cell>
          <cell r="Q2603">
            <v>42005</v>
          </cell>
          <cell r="R2603">
            <v>10788</v>
          </cell>
          <cell r="S2603">
            <v>28.644048943270299</v>
          </cell>
          <cell r="T2603">
            <v>309012</v>
          </cell>
          <cell r="U2603" t="str">
            <v>LA Kings (M4-BY12)</v>
          </cell>
          <cell r="V2603">
            <v>31.39</v>
          </cell>
          <cell r="W2603">
            <v>35.64</v>
          </cell>
          <cell r="X2603">
            <v>0.88075196408529743</v>
          </cell>
          <cell r="Y2603" t="str">
            <v>Market</v>
          </cell>
          <cell r="Z2603" t="str">
            <v>$2.75 PSF</v>
          </cell>
          <cell r="AA2603">
            <v>0</v>
          </cell>
        </row>
        <row r="2604">
          <cell r="C2604">
            <v>0</v>
          </cell>
          <cell r="Q2604">
            <v>42036</v>
          </cell>
          <cell r="S2604">
            <v>30.480533926585096</v>
          </cell>
        </row>
        <row r="2605">
          <cell r="C2605">
            <v>0</v>
          </cell>
          <cell r="Q2605">
            <v>42401</v>
          </cell>
          <cell r="S2605">
            <v>31.394883203559509</v>
          </cell>
        </row>
        <row r="2606">
          <cell r="C2606">
            <v>0</v>
          </cell>
        </row>
        <row r="2607">
          <cell r="C2607">
            <v>547</v>
          </cell>
          <cell r="G2607" t="str">
            <v>09-CONTINENTAL-GRAND-PL-300 (1)</v>
          </cell>
          <cell r="H2607" t="str">
            <v>Login Consulting Services</v>
          </cell>
          <cell r="I2607" t="str">
            <v>Contract</v>
          </cell>
          <cell r="J2607" t="str">
            <v>530</v>
          </cell>
          <cell r="K2607">
            <v>42005</v>
          </cell>
          <cell r="L2607">
            <v>43982</v>
          </cell>
          <cell r="M2607">
            <v>3205</v>
          </cell>
          <cell r="O2607" t="e">
            <v>#VALUE!</v>
          </cell>
          <cell r="Q2607">
            <v>42005</v>
          </cell>
          <cell r="R2607">
            <v>3205</v>
          </cell>
          <cell r="S2607">
            <v>31.2</v>
          </cell>
          <cell r="T2607">
            <v>99996</v>
          </cell>
          <cell r="U2607" t="str">
            <v>Login (M2-BY 2015)</v>
          </cell>
          <cell r="V2607">
            <v>36.17</v>
          </cell>
          <cell r="W2607">
            <v>40.08</v>
          </cell>
          <cell r="X2607">
            <v>0.90244510978043924</v>
          </cell>
          <cell r="Y2607" t="str">
            <v>Market</v>
          </cell>
          <cell r="Z2607" t="str">
            <v>$2.75 PSF</v>
          </cell>
          <cell r="AA2607">
            <v>0</v>
          </cell>
        </row>
        <row r="2608">
          <cell r="C2608">
            <v>0</v>
          </cell>
          <cell r="Q2608">
            <v>42736</v>
          </cell>
          <cell r="S2608">
            <v>32.136037441497663</v>
          </cell>
        </row>
        <row r="2609">
          <cell r="C2609">
            <v>0</v>
          </cell>
          <cell r="Q2609">
            <v>43101</v>
          </cell>
          <cell r="S2609">
            <v>33.098283931357251</v>
          </cell>
        </row>
        <row r="2610">
          <cell r="C2610">
            <v>0</v>
          </cell>
          <cell r="Q2610">
            <v>43466</v>
          </cell>
          <cell r="S2610">
            <v>34.094227769110766</v>
          </cell>
        </row>
        <row r="2611">
          <cell r="C2611">
            <v>0</v>
          </cell>
          <cell r="Q2611">
            <v>43831</v>
          </cell>
          <cell r="S2611">
            <v>36.168486739469579</v>
          </cell>
        </row>
        <row r="2612">
          <cell r="C2612">
            <v>0</v>
          </cell>
        </row>
        <row r="2613">
          <cell r="C2613">
            <v>548</v>
          </cell>
          <cell r="G2613" t="str">
            <v>09-CONTINENTAL-GRAND-PL-300 (1)</v>
          </cell>
          <cell r="H2613" t="str">
            <v>Managment Office</v>
          </cell>
          <cell r="I2613" t="str">
            <v>Contract</v>
          </cell>
          <cell r="J2613" t="str">
            <v>450</v>
          </cell>
          <cell r="K2613">
            <v>39203</v>
          </cell>
          <cell r="L2613">
            <v>51501</v>
          </cell>
          <cell r="M2613">
            <v>1977</v>
          </cell>
          <cell r="O2613" t="e">
            <v>#VALUE!</v>
          </cell>
          <cell r="Q2613">
            <v>42005</v>
          </cell>
          <cell r="R2613">
            <v>1977</v>
          </cell>
          <cell r="S2613">
            <v>0</v>
          </cell>
          <cell r="T2613">
            <v>0</v>
          </cell>
          <cell r="U2613" t="str">
            <v>None</v>
          </cell>
          <cell r="W2613" t="str">
            <v>Expires after Report Term</v>
          </cell>
          <cell r="Y2613" t="str">
            <v>Market</v>
          </cell>
          <cell r="Z2613" t="str">
            <v>$2.75 PSF</v>
          </cell>
          <cell r="AA2613">
            <v>0</v>
          </cell>
        </row>
        <row r="2614">
          <cell r="C2614">
            <v>0</v>
          </cell>
          <cell r="S2614" t="str">
            <v>Rent continues after Report Term</v>
          </cell>
        </row>
        <row r="2615">
          <cell r="C2615">
            <v>0</v>
          </cell>
        </row>
        <row r="2616">
          <cell r="C2616">
            <v>549</v>
          </cell>
          <cell r="G2616" t="str">
            <v>09-CONTINENTAL-GRAND-PL-300 (1)</v>
          </cell>
          <cell r="H2616" t="str">
            <v>Marc E. Anderson</v>
          </cell>
          <cell r="I2616" t="str">
            <v>Contract</v>
          </cell>
          <cell r="J2616" t="str">
            <v>510</v>
          </cell>
          <cell r="K2616">
            <v>40725</v>
          </cell>
          <cell r="L2616">
            <v>43281</v>
          </cell>
          <cell r="M2616">
            <v>2240</v>
          </cell>
          <cell r="O2616" t="e">
            <v>#VALUE!</v>
          </cell>
          <cell r="Q2616">
            <v>42005</v>
          </cell>
          <cell r="R2616">
            <v>2240</v>
          </cell>
          <cell r="S2616">
            <v>28.848214285714285</v>
          </cell>
          <cell r="T2616">
            <v>64620</v>
          </cell>
          <cell r="U2616" t="str">
            <v>Marc (M2-BY11)</v>
          </cell>
          <cell r="V2616">
            <v>31.53</v>
          </cell>
          <cell r="W2616">
            <v>37.78</v>
          </cell>
          <cell r="X2616">
            <v>0.83456855479089465</v>
          </cell>
          <cell r="Y2616" t="str">
            <v>Option</v>
          </cell>
          <cell r="Z2616" t="str">
            <v>$2.75 PSF</v>
          </cell>
          <cell r="AA2616">
            <v>0</v>
          </cell>
        </row>
        <row r="2617">
          <cell r="C2617">
            <v>0</v>
          </cell>
          <cell r="Q2617">
            <v>42186</v>
          </cell>
          <cell r="S2617">
            <v>29.716071428571428</v>
          </cell>
        </row>
        <row r="2618">
          <cell r="C2618">
            <v>0</v>
          </cell>
          <cell r="Q2618">
            <v>42552</v>
          </cell>
          <cell r="S2618">
            <v>30.6</v>
          </cell>
        </row>
        <row r="2619">
          <cell r="C2619">
            <v>0</v>
          </cell>
          <cell r="Q2619">
            <v>42917</v>
          </cell>
          <cell r="S2619">
            <v>31.521428571428572</v>
          </cell>
        </row>
        <row r="2620">
          <cell r="C2620">
            <v>0</v>
          </cell>
        </row>
        <row r="2621">
          <cell r="C2621">
            <v>550</v>
          </cell>
          <cell r="G2621" t="str">
            <v>09-CONTINENTAL-GRAND-PL-300 (1)</v>
          </cell>
          <cell r="H2621" t="str">
            <v>Marc E. Anderson</v>
          </cell>
          <cell r="I2621" t="str">
            <v>Speculative</v>
          </cell>
          <cell r="J2621" t="str">
            <v>510</v>
          </cell>
          <cell r="K2621">
            <v>43282</v>
          </cell>
          <cell r="L2621">
            <v>44255</v>
          </cell>
          <cell r="M2621">
            <v>2240</v>
          </cell>
          <cell r="O2621" t="str">
            <v> </v>
          </cell>
          <cell r="Q2621">
            <v>43282</v>
          </cell>
          <cell r="R2621">
            <v>2240</v>
          </cell>
          <cell r="S2621">
            <v>36.841071428571432</v>
          </cell>
          <cell r="U2621" t="str">
            <v>Marc (M2-BY11)</v>
          </cell>
          <cell r="V2621">
            <v>39.119999999999997</v>
          </cell>
          <cell r="W2621">
            <v>41.28</v>
          </cell>
          <cell r="X2621">
            <v>0.94767441860465107</v>
          </cell>
          <cell r="Y2621" t="str">
            <v>Market</v>
          </cell>
          <cell r="Z2621" t="str">
            <v>$2.75 PSF</v>
          </cell>
          <cell r="AA2621">
            <v>0</v>
          </cell>
        </row>
        <row r="2622">
          <cell r="C2622">
            <v>0</v>
          </cell>
          <cell r="Q2622">
            <v>43647</v>
          </cell>
          <cell r="S2622">
            <v>37.917857142857144</v>
          </cell>
        </row>
        <row r="2623">
          <cell r="C2623">
            <v>0</v>
          </cell>
          <cell r="Q2623">
            <v>44013</v>
          </cell>
          <cell r="S2623">
            <v>39.11785714285714</v>
          </cell>
        </row>
        <row r="2624">
          <cell r="C2624">
            <v>0</v>
          </cell>
        </row>
        <row r="2625">
          <cell r="C2625">
            <v>551</v>
          </cell>
          <cell r="G2625" t="str">
            <v>09-CONTINENTAL-GRAND-PL-300 (1)</v>
          </cell>
          <cell r="H2625" t="str">
            <v>Marc E. Anderson</v>
          </cell>
          <cell r="I2625" t="str">
            <v>Contract</v>
          </cell>
          <cell r="J2625" t="str">
            <v>515</v>
          </cell>
          <cell r="K2625">
            <v>42309</v>
          </cell>
          <cell r="L2625">
            <v>44255</v>
          </cell>
          <cell r="M2625">
            <v>867</v>
          </cell>
          <cell r="O2625" t="str">
            <v> </v>
          </cell>
          <cell r="Q2625">
            <v>42309</v>
          </cell>
          <cell r="R2625">
            <v>867</v>
          </cell>
          <cell r="S2625">
            <v>31.806228373702421</v>
          </cell>
          <cell r="U2625" t="str">
            <v>MLA Base Year</v>
          </cell>
          <cell r="V2625">
            <v>36.86</v>
          </cell>
          <cell r="W2625">
            <v>41.28</v>
          </cell>
          <cell r="X2625">
            <v>0.89292635658914721</v>
          </cell>
          <cell r="Y2625" t="str">
            <v>Market</v>
          </cell>
          <cell r="Z2625" t="str">
            <v>$2.75 PSF</v>
          </cell>
          <cell r="AA2625">
            <v>0</v>
          </cell>
        </row>
        <row r="2626">
          <cell r="C2626">
            <v>0</v>
          </cell>
          <cell r="Q2626">
            <v>42675</v>
          </cell>
          <cell r="S2626">
            <v>32.747404844290656</v>
          </cell>
        </row>
        <row r="2627">
          <cell r="C2627">
            <v>0</v>
          </cell>
          <cell r="Q2627">
            <v>43040</v>
          </cell>
          <cell r="S2627">
            <v>33.743944636678201</v>
          </cell>
        </row>
        <row r="2628">
          <cell r="C2628">
            <v>0</v>
          </cell>
          <cell r="Q2628">
            <v>43405</v>
          </cell>
          <cell r="S2628">
            <v>34.754325259515568</v>
          </cell>
        </row>
        <row r="2629">
          <cell r="C2629">
            <v>0</v>
          </cell>
          <cell r="Q2629">
            <v>43770</v>
          </cell>
          <cell r="S2629">
            <v>35.792387543252595</v>
          </cell>
        </row>
        <row r="2630">
          <cell r="C2630">
            <v>0</v>
          </cell>
          <cell r="Q2630">
            <v>44136</v>
          </cell>
          <cell r="S2630">
            <v>36.858131487889274</v>
          </cell>
        </row>
        <row r="2631">
          <cell r="C2631">
            <v>0</v>
          </cell>
        </row>
        <row r="2632">
          <cell r="C2632">
            <v>552</v>
          </cell>
          <cell r="G2632" t="str">
            <v>09-CONTINENTAL-GRAND-PL-300 (1)</v>
          </cell>
          <cell r="H2632" t="str">
            <v>Multaler Incorporated</v>
          </cell>
          <cell r="I2632" t="str">
            <v>Contract</v>
          </cell>
          <cell r="J2632" t="str">
            <v>115</v>
          </cell>
          <cell r="K2632">
            <v>41579</v>
          </cell>
          <cell r="L2632">
            <v>42690</v>
          </cell>
          <cell r="M2632">
            <v>1794</v>
          </cell>
          <cell r="O2632" t="e">
            <v>#VALUE!</v>
          </cell>
          <cell r="Q2632">
            <v>42005</v>
          </cell>
          <cell r="R2632">
            <v>1794</v>
          </cell>
          <cell r="S2632">
            <v>30.903010033444815</v>
          </cell>
          <cell r="T2632">
            <v>55440</v>
          </cell>
          <cell r="U2632" t="str">
            <v>Multaler (M4-BY14)</v>
          </cell>
          <cell r="V2632">
            <v>31.83</v>
          </cell>
          <cell r="W2632">
            <v>33</v>
          </cell>
          <cell r="X2632">
            <v>0.96454545454545448</v>
          </cell>
          <cell r="Y2632" t="str">
            <v>Market</v>
          </cell>
          <cell r="Z2632" t="str">
            <v>$2.75 PSF</v>
          </cell>
          <cell r="AA2632">
            <v>0</v>
          </cell>
        </row>
        <row r="2633">
          <cell r="C2633">
            <v>0</v>
          </cell>
          <cell r="Q2633">
            <v>42309</v>
          </cell>
          <cell r="S2633">
            <v>31.331103678929765</v>
          </cell>
        </row>
        <row r="2634">
          <cell r="C2634">
            <v>0</v>
          </cell>
          <cell r="Q2634">
            <v>42339</v>
          </cell>
          <cell r="S2634">
            <v>31.826086956521738</v>
          </cell>
        </row>
        <row r="2635">
          <cell r="C2635">
            <v>0</v>
          </cell>
        </row>
        <row r="2636">
          <cell r="C2636">
            <v>553</v>
          </cell>
          <cell r="G2636" t="str">
            <v>09-CONTINENTAL-GRAND-PL-300 (1)</v>
          </cell>
          <cell r="H2636" t="str">
            <v>NeoGov</v>
          </cell>
          <cell r="I2636" t="str">
            <v>Contract</v>
          </cell>
          <cell r="J2636" t="str">
            <v>560</v>
          </cell>
          <cell r="K2636">
            <v>41030</v>
          </cell>
          <cell r="L2636">
            <v>42735</v>
          </cell>
          <cell r="M2636">
            <v>4419</v>
          </cell>
          <cell r="O2636" t="e">
            <v>#VALUE!</v>
          </cell>
          <cell r="Q2636">
            <v>42005</v>
          </cell>
          <cell r="R2636">
            <v>4419</v>
          </cell>
          <cell r="S2636">
            <v>30.158859470468432</v>
          </cell>
          <cell r="T2636">
            <v>133272</v>
          </cell>
          <cell r="U2636" t="str">
            <v>NeoGov #550 (M4-BY12)</v>
          </cell>
          <cell r="V2636">
            <v>31.07</v>
          </cell>
          <cell r="W2636">
            <v>33</v>
          </cell>
          <cell r="X2636">
            <v>0.94151515151515153</v>
          </cell>
          <cell r="Y2636" t="str">
            <v>Market</v>
          </cell>
          <cell r="Z2636" t="str">
            <v>$2.75 PSF</v>
          </cell>
          <cell r="AA2636">
            <v>0</v>
          </cell>
        </row>
        <row r="2637">
          <cell r="C2637">
            <v>0</v>
          </cell>
          <cell r="Q2637">
            <v>42370</v>
          </cell>
          <cell r="S2637">
            <v>31.063136456211812</v>
          </cell>
        </row>
        <row r="2638">
          <cell r="C2638">
            <v>0</v>
          </cell>
        </row>
        <row r="2639">
          <cell r="C2639">
            <v>554</v>
          </cell>
          <cell r="G2639" t="str">
            <v>09-CONTINENTAL-GRAND-PL-300 (1)</v>
          </cell>
          <cell r="H2639" t="str">
            <v>NeoGov</v>
          </cell>
          <cell r="I2639" t="str">
            <v>Contract</v>
          </cell>
          <cell r="J2639" t="str">
            <v>566</v>
          </cell>
          <cell r="K2639">
            <v>39692</v>
          </cell>
          <cell r="L2639">
            <v>42735</v>
          </cell>
          <cell r="M2639">
            <v>3974</v>
          </cell>
          <cell r="O2639" t="e">
            <v>#VALUE!</v>
          </cell>
          <cell r="Q2639">
            <v>42005</v>
          </cell>
          <cell r="R2639">
            <v>3974</v>
          </cell>
          <cell r="S2639">
            <v>30.160040261701056</v>
          </cell>
          <cell r="T2639">
            <v>119856</v>
          </cell>
          <cell r="U2639" t="str">
            <v>NeoGov #566 (M4-BY12)</v>
          </cell>
          <cell r="V2639">
            <v>31.06</v>
          </cell>
          <cell r="W2639">
            <v>33</v>
          </cell>
          <cell r="X2639">
            <v>0.94121212121212117</v>
          </cell>
          <cell r="Y2639" t="str">
            <v>Market</v>
          </cell>
          <cell r="Z2639" t="str">
            <v>$2.75 PSF</v>
          </cell>
          <cell r="AA2639">
            <v>0</v>
          </cell>
        </row>
        <row r="2640">
          <cell r="C2640">
            <v>0</v>
          </cell>
          <cell r="Q2640">
            <v>42370</v>
          </cell>
          <cell r="S2640">
            <v>31.06290890790136</v>
          </cell>
        </row>
        <row r="2641">
          <cell r="C2641">
            <v>0</v>
          </cell>
        </row>
        <row r="2642">
          <cell r="C2642">
            <v>555</v>
          </cell>
          <cell r="G2642" t="str">
            <v>09-CONTINENTAL-GRAND-PL-300 (1)</v>
          </cell>
          <cell r="H2642" t="str">
            <v>Orthox, Inc</v>
          </cell>
          <cell r="I2642" t="str">
            <v>Contract</v>
          </cell>
          <cell r="J2642" t="str">
            <v>150</v>
          </cell>
          <cell r="K2642">
            <v>40863</v>
          </cell>
          <cell r="L2642">
            <v>42460</v>
          </cell>
          <cell r="M2642">
            <v>5315</v>
          </cell>
          <cell r="O2642" t="e">
            <v>#VALUE!</v>
          </cell>
          <cell r="Q2642">
            <v>42005</v>
          </cell>
          <cell r="R2642">
            <v>5315</v>
          </cell>
          <cell r="S2642">
            <v>30.389463781749765</v>
          </cell>
          <cell r="T2642">
            <v>161520</v>
          </cell>
          <cell r="U2642" t="str">
            <v>OrthoRx (M2-BY10)</v>
          </cell>
          <cell r="V2642">
            <v>31.3</v>
          </cell>
          <cell r="W2642">
            <v>33</v>
          </cell>
          <cell r="X2642">
            <v>0.94848484848484849</v>
          </cell>
          <cell r="Y2642" t="str">
            <v>Market</v>
          </cell>
          <cell r="Z2642" t="str">
            <v>$2.75 PSF</v>
          </cell>
          <cell r="AA2642">
            <v>0</v>
          </cell>
        </row>
        <row r="2643">
          <cell r="C2643">
            <v>0</v>
          </cell>
          <cell r="Q2643">
            <v>42309</v>
          </cell>
          <cell r="S2643">
            <v>31.29934148635936</v>
          </cell>
        </row>
        <row r="2644">
          <cell r="C2644">
            <v>0</v>
          </cell>
        </row>
        <row r="2645">
          <cell r="C2645">
            <v>556</v>
          </cell>
          <cell r="G2645" t="str">
            <v>09-CONTINENTAL-GRAND-PL-300 (1)</v>
          </cell>
          <cell r="H2645" t="str">
            <v>Polycom, Inc</v>
          </cell>
          <cell r="I2645" t="str">
            <v>Contract</v>
          </cell>
          <cell r="J2645" t="str">
            <v>200</v>
          </cell>
          <cell r="K2645">
            <v>39630</v>
          </cell>
          <cell r="L2645">
            <v>42185</v>
          </cell>
          <cell r="M2645">
            <v>7603</v>
          </cell>
          <cell r="O2645" t="e">
            <v>#VALUE!</v>
          </cell>
          <cell r="Q2645">
            <v>42005</v>
          </cell>
          <cell r="R2645">
            <v>7603</v>
          </cell>
          <cell r="S2645">
            <v>30.158621596738129</v>
          </cell>
          <cell r="T2645">
            <v>229296</v>
          </cell>
          <cell r="U2645" t="str">
            <v>Poly (M1-BY11)</v>
          </cell>
          <cell r="V2645">
            <v>30.16</v>
          </cell>
          <cell r="W2645">
            <v>33</v>
          </cell>
          <cell r="X2645">
            <v>0.91393939393939394</v>
          </cell>
          <cell r="Y2645" t="str">
            <v>Market</v>
          </cell>
          <cell r="Z2645" t="str">
            <v>$2.75 PSF</v>
          </cell>
          <cell r="AA2645">
            <v>0</v>
          </cell>
        </row>
        <row r="2646">
          <cell r="C2646">
            <v>0</v>
          </cell>
        </row>
        <row r="2647">
          <cell r="C2647">
            <v>557</v>
          </cell>
          <cell r="G2647" t="str">
            <v>09-CONTINENTAL-GRAND-PL-300 (1)</v>
          </cell>
          <cell r="H2647" t="str">
            <v>Q1Media</v>
          </cell>
          <cell r="I2647" t="str">
            <v>Contract</v>
          </cell>
          <cell r="J2647" t="str">
            <v>615</v>
          </cell>
          <cell r="K2647">
            <v>41640</v>
          </cell>
          <cell r="L2647">
            <v>42735</v>
          </cell>
          <cell r="M2647">
            <v>1565</v>
          </cell>
          <cell r="O2647" t="e">
            <v>#VALUE!</v>
          </cell>
          <cell r="Q2647">
            <v>42005</v>
          </cell>
          <cell r="R2647">
            <v>1565</v>
          </cell>
          <cell r="S2647">
            <v>29.045367412140575</v>
          </cell>
          <cell r="T2647">
            <v>45456</v>
          </cell>
          <cell r="U2647" t="str">
            <v>Q1 (M4-BY14)</v>
          </cell>
          <cell r="V2647">
            <v>29.91</v>
          </cell>
          <cell r="W2647">
            <v>33</v>
          </cell>
          <cell r="X2647">
            <v>0.90636363636363637</v>
          </cell>
          <cell r="Y2647" t="str">
            <v>Market</v>
          </cell>
          <cell r="Z2647" t="str">
            <v>$2.75 PSF</v>
          </cell>
          <cell r="AA2647">
            <v>0</v>
          </cell>
        </row>
        <row r="2648">
          <cell r="C2648">
            <v>0</v>
          </cell>
          <cell r="Q2648">
            <v>42370</v>
          </cell>
          <cell r="S2648">
            <v>29.919488817891374</v>
          </cell>
        </row>
        <row r="2649">
          <cell r="C2649">
            <v>0</v>
          </cell>
        </row>
        <row r="2650">
          <cell r="C2650">
            <v>558</v>
          </cell>
          <cell r="G2650" t="str">
            <v>09-CONTINENTAL-GRAND-PL-300 (1)</v>
          </cell>
          <cell r="H2650" t="str">
            <v>Q1Media</v>
          </cell>
          <cell r="I2650" t="str">
            <v>Contract</v>
          </cell>
          <cell r="J2650" t="str">
            <v>618</v>
          </cell>
          <cell r="K2650">
            <v>42248</v>
          </cell>
          <cell r="L2650">
            <v>42735</v>
          </cell>
          <cell r="M2650">
            <v>904</v>
          </cell>
          <cell r="O2650" t="str">
            <v> </v>
          </cell>
          <cell r="Q2650">
            <v>42248</v>
          </cell>
          <cell r="R2650">
            <v>904</v>
          </cell>
          <cell r="S2650">
            <v>37.805309734513273</v>
          </cell>
          <cell r="U2650" t="str">
            <v>MLA Base Year</v>
          </cell>
          <cell r="V2650">
            <v>38.93</v>
          </cell>
          <cell r="W2650">
            <v>33</v>
          </cell>
          <cell r="X2650">
            <v>1.1796969696969697</v>
          </cell>
          <cell r="Y2650" t="str">
            <v>Market</v>
          </cell>
          <cell r="Z2650" t="str">
            <v>$2.75 PSF</v>
          </cell>
          <cell r="AA2650">
            <v>0</v>
          </cell>
        </row>
        <row r="2651">
          <cell r="C2651">
            <v>0</v>
          </cell>
          <cell r="Q2651">
            <v>42614</v>
          </cell>
          <cell r="S2651">
            <v>38.93362831858407</v>
          </cell>
        </row>
        <row r="2652">
          <cell r="C2652">
            <v>0</v>
          </cell>
        </row>
        <row r="2653">
          <cell r="C2653">
            <v>559</v>
          </cell>
          <cell r="G2653" t="str">
            <v>09-CONTINENTAL-GRAND-PL-300 (1)</v>
          </cell>
          <cell r="H2653" t="str">
            <v>Quartas Engineering</v>
          </cell>
          <cell r="I2653" t="str">
            <v>Contract</v>
          </cell>
          <cell r="J2653" t="str">
            <v>610</v>
          </cell>
          <cell r="K2653">
            <v>39500</v>
          </cell>
          <cell r="L2653">
            <v>42247</v>
          </cell>
          <cell r="M2653">
            <v>5677</v>
          </cell>
          <cell r="O2653" t="e">
            <v>#VALUE!</v>
          </cell>
          <cell r="Q2653">
            <v>42005</v>
          </cell>
          <cell r="R2653">
            <v>5677</v>
          </cell>
          <cell r="S2653">
            <v>31.064294521754448</v>
          </cell>
          <cell r="T2653">
            <v>176352</v>
          </cell>
          <cell r="U2653" t="str">
            <v>Quartus (M2-BY10)</v>
          </cell>
          <cell r="V2653">
            <v>31.06</v>
          </cell>
          <cell r="W2653">
            <v>33</v>
          </cell>
          <cell r="X2653">
            <v>0.94121212121212117</v>
          </cell>
          <cell r="Y2653" t="str">
            <v>Market</v>
          </cell>
          <cell r="Z2653" t="str">
            <v>$2.75 PSF</v>
          </cell>
          <cell r="AA2653">
            <v>0</v>
          </cell>
        </row>
        <row r="2654">
          <cell r="C2654">
            <v>0</v>
          </cell>
        </row>
        <row r="2655">
          <cell r="C2655">
            <v>560</v>
          </cell>
          <cell r="G2655" t="str">
            <v>09-CONTINENTAL-GRAND-PL-300 (1)</v>
          </cell>
          <cell r="H2655" t="str">
            <v>Randstad Professionals</v>
          </cell>
          <cell r="I2655" t="str">
            <v>Contract</v>
          </cell>
          <cell r="J2655" t="str">
            <v>190</v>
          </cell>
          <cell r="K2655">
            <v>42125</v>
          </cell>
          <cell r="L2655">
            <v>43951</v>
          </cell>
          <cell r="M2655">
            <v>9568</v>
          </cell>
          <cell r="O2655" t="str">
            <v> </v>
          </cell>
          <cell r="Q2655">
            <v>42125</v>
          </cell>
          <cell r="R2655">
            <v>9568</v>
          </cell>
          <cell r="S2655">
            <v>30.599498327759196</v>
          </cell>
          <cell r="U2655" t="str">
            <v>Randstad (M4-BY 2015)</v>
          </cell>
          <cell r="V2655">
            <v>34.44</v>
          </cell>
          <cell r="W2655">
            <v>40.08</v>
          </cell>
          <cell r="X2655">
            <v>0.85928143712574845</v>
          </cell>
          <cell r="Y2655" t="str">
            <v>Market</v>
          </cell>
          <cell r="Z2655" t="str">
            <v>$2.75 PSF</v>
          </cell>
          <cell r="AA2655">
            <v>0</v>
          </cell>
        </row>
        <row r="2656">
          <cell r="C2656">
            <v>0</v>
          </cell>
          <cell r="Q2656">
            <v>42491</v>
          </cell>
          <cell r="S2656">
            <v>31.517558528428093</v>
          </cell>
        </row>
        <row r="2657">
          <cell r="C2657">
            <v>0</v>
          </cell>
          <cell r="Q2657">
            <v>42856</v>
          </cell>
          <cell r="S2657">
            <v>32.463210702341136</v>
          </cell>
        </row>
        <row r="2658">
          <cell r="C2658">
            <v>0</v>
          </cell>
          <cell r="Q2658">
            <v>43221</v>
          </cell>
          <cell r="S2658">
            <v>33.437709030100336</v>
          </cell>
        </row>
        <row r="2659">
          <cell r="C2659">
            <v>0</v>
          </cell>
          <cell r="Q2659">
            <v>43586</v>
          </cell>
          <cell r="S2659">
            <v>34.439799331103679</v>
          </cell>
        </row>
        <row r="2660">
          <cell r="C2660">
            <v>0</v>
          </cell>
        </row>
        <row r="2661">
          <cell r="C2661">
            <v>561</v>
          </cell>
          <cell r="G2661" t="str">
            <v>09-CONTINENTAL-GRAND-PL-300 (1)</v>
          </cell>
          <cell r="H2661" t="str">
            <v>Robert Half International</v>
          </cell>
          <cell r="I2661" t="str">
            <v>Contract</v>
          </cell>
          <cell r="J2661" t="str">
            <v>415</v>
          </cell>
          <cell r="K2661">
            <v>38628</v>
          </cell>
          <cell r="L2661">
            <v>42308</v>
          </cell>
          <cell r="M2661">
            <v>1964</v>
          </cell>
          <cell r="O2661" t="e">
            <v>#VALUE!</v>
          </cell>
          <cell r="Q2661">
            <v>42005</v>
          </cell>
          <cell r="R2661">
            <v>1964</v>
          </cell>
          <cell r="S2661">
            <v>31.74134419551935</v>
          </cell>
          <cell r="T2661">
            <v>62340</v>
          </cell>
          <cell r="U2661" t="str">
            <v>RobHalf (M2-BY11)</v>
          </cell>
          <cell r="V2661">
            <v>31.74</v>
          </cell>
          <cell r="W2661">
            <v>33</v>
          </cell>
          <cell r="X2661">
            <v>0.96181818181818179</v>
          </cell>
          <cell r="Y2661" t="str">
            <v>Market</v>
          </cell>
          <cell r="Z2661" t="str">
            <v>$2.75 PSF</v>
          </cell>
          <cell r="AA2661">
            <v>0</v>
          </cell>
        </row>
        <row r="2662">
          <cell r="C2662">
            <v>0</v>
          </cell>
        </row>
        <row r="2663">
          <cell r="C2663">
            <v>562</v>
          </cell>
          <cell r="G2663" t="str">
            <v>09-CONTINENTAL-GRAND-PL-300 (1)</v>
          </cell>
          <cell r="H2663" t="str">
            <v>Stella Travel Services</v>
          </cell>
          <cell r="I2663" t="str">
            <v>Contract</v>
          </cell>
          <cell r="J2663" t="str">
            <v>350</v>
          </cell>
          <cell r="K2663">
            <v>35870</v>
          </cell>
          <cell r="L2663">
            <v>42369</v>
          </cell>
          <cell r="M2663">
            <v>12262</v>
          </cell>
          <cell r="O2663" t="e">
            <v>#VALUE!</v>
          </cell>
          <cell r="Q2663">
            <v>42005</v>
          </cell>
          <cell r="R2663">
            <v>12262</v>
          </cell>
          <cell r="S2663">
            <v>29.917794813244168</v>
          </cell>
          <cell r="T2663">
            <v>366852</v>
          </cell>
          <cell r="U2663" t="str">
            <v>Stella (M1-BY13)</v>
          </cell>
          <cell r="V2663">
            <v>30.82</v>
          </cell>
          <cell r="W2663">
            <v>33</v>
          </cell>
          <cell r="X2663">
            <v>0.93393939393939396</v>
          </cell>
          <cell r="Y2663" t="str">
            <v>Market</v>
          </cell>
          <cell r="Z2663" t="str">
            <v>$2.75 PSF</v>
          </cell>
          <cell r="AA2663">
            <v>0</v>
          </cell>
        </row>
        <row r="2664">
          <cell r="C2664">
            <v>0</v>
          </cell>
          <cell r="Q2664">
            <v>42186</v>
          </cell>
          <cell r="S2664">
            <v>30.815201435328657</v>
          </cell>
        </row>
        <row r="2665">
          <cell r="C2665">
            <v>0</v>
          </cell>
        </row>
        <row r="2666">
          <cell r="C2666">
            <v>563</v>
          </cell>
          <cell r="G2666" t="str">
            <v>09-CONTINENTAL-GRAND-PL-300 (1)</v>
          </cell>
          <cell r="H2666" t="str">
            <v>Tahiti Tourisme North America</v>
          </cell>
          <cell r="I2666" t="str">
            <v>Contract</v>
          </cell>
          <cell r="J2666" t="str">
            <v>160</v>
          </cell>
          <cell r="K2666">
            <v>36438</v>
          </cell>
          <cell r="L2666">
            <v>42643</v>
          </cell>
          <cell r="M2666">
            <v>3707</v>
          </cell>
          <cell r="O2666" t="e">
            <v>#VALUE!</v>
          </cell>
          <cell r="Q2666">
            <v>42005</v>
          </cell>
          <cell r="R2666">
            <v>3707</v>
          </cell>
          <cell r="S2666">
            <v>32.691664418667386</v>
          </cell>
          <cell r="T2666">
            <v>121188</v>
          </cell>
          <cell r="U2666" t="str">
            <v>Tahiti 5%Cap (M6-BY10)</v>
          </cell>
          <cell r="V2666">
            <v>33.67</v>
          </cell>
          <cell r="W2666">
            <v>33</v>
          </cell>
          <cell r="X2666">
            <v>1.0203030303030303</v>
          </cell>
          <cell r="Y2666" t="str">
            <v>Market</v>
          </cell>
          <cell r="Z2666" t="str">
            <v>$2.75 PSF</v>
          </cell>
          <cell r="AA2666">
            <v>0</v>
          </cell>
        </row>
        <row r="2667">
          <cell r="C2667">
            <v>0</v>
          </cell>
          <cell r="Q2667">
            <v>42278</v>
          </cell>
          <cell r="S2667">
            <v>33.67251146479633</v>
          </cell>
        </row>
        <row r="2668">
          <cell r="C2668">
            <v>0</v>
          </cell>
        </row>
        <row r="2669">
          <cell r="C2669">
            <v>564</v>
          </cell>
          <cell r="G2669" t="str">
            <v>09-CONTINENTAL-GRAND-PL-300 (1)</v>
          </cell>
          <cell r="H2669" t="str">
            <v>Team Rubicon</v>
          </cell>
          <cell r="I2669" t="str">
            <v>Speculative</v>
          </cell>
          <cell r="J2669" t="str">
            <v>100</v>
          </cell>
          <cell r="K2669">
            <v>41671</v>
          </cell>
          <cell r="L2669">
            <v>42400</v>
          </cell>
          <cell r="M2669">
            <v>3654</v>
          </cell>
          <cell r="O2669" t="e">
            <v>#VALUE!</v>
          </cell>
          <cell r="Q2669">
            <v>42005</v>
          </cell>
          <cell r="R2669">
            <v>3654</v>
          </cell>
          <cell r="S2669">
            <v>28.200328407224958</v>
          </cell>
          <cell r="T2669">
            <v>103044</v>
          </cell>
          <cell r="U2669" t="str">
            <v>Rubicon (M4-BY14)</v>
          </cell>
          <cell r="V2669">
            <v>29.05</v>
          </cell>
          <cell r="W2669">
            <v>33</v>
          </cell>
          <cell r="X2669">
            <v>0.88030303030303036</v>
          </cell>
          <cell r="Y2669" t="str">
            <v>Market</v>
          </cell>
          <cell r="Z2669" t="str">
            <v>$2.75 PSF</v>
          </cell>
          <cell r="AA2669">
            <v>0</v>
          </cell>
        </row>
        <row r="2670">
          <cell r="C2670">
            <v>0</v>
          </cell>
          <cell r="Q2670">
            <v>42036</v>
          </cell>
          <cell r="S2670">
            <v>29.047619047619047</v>
          </cell>
        </row>
        <row r="2671">
          <cell r="C2671">
            <v>0</v>
          </cell>
        </row>
        <row r="2672">
          <cell r="C2672">
            <v>565</v>
          </cell>
          <cell r="G2672" t="str">
            <v>09-CONTINENTAL-GRAND-PL-300 (1)</v>
          </cell>
          <cell r="H2672" t="str">
            <v>Trimana Restaurant</v>
          </cell>
          <cell r="I2672" t="str">
            <v>Contract</v>
          </cell>
          <cell r="J2672" t="str">
            <v>110</v>
          </cell>
          <cell r="K2672">
            <v>36647</v>
          </cell>
          <cell r="L2672">
            <v>43738</v>
          </cell>
          <cell r="M2672">
            <v>1091</v>
          </cell>
          <cell r="O2672" t="e">
            <v>#VALUE!</v>
          </cell>
          <cell r="Q2672">
            <v>42005</v>
          </cell>
          <cell r="R2672">
            <v>1091</v>
          </cell>
          <cell r="S2672">
            <v>31.303391384051331</v>
          </cell>
          <cell r="T2672">
            <v>34152</v>
          </cell>
          <cell r="U2672" t="str">
            <v>Trimana (M2-BY10)</v>
          </cell>
          <cell r="V2672">
            <v>35.22</v>
          </cell>
          <cell r="W2672">
            <v>38.909999999999997</v>
          </cell>
          <cell r="X2672">
            <v>0.9051657671549731</v>
          </cell>
          <cell r="Y2672" t="str">
            <v>Market</v>
          </cell>
          <cell r="Z2672" t="str">
            <v>$2.75 PSF</v>
          </cell>
          <cell r="AA2672">
            <v>0</v>
          </cell>
        </row>
        <row r="2673">
          <cell r="C2673">
            <v>0</v>
          </cell>
          <cell r="Q2673">
            <v>42278</v>
          </cell>
          <cell r="S2673">
            <v>32.238313473877177</v>
          </cell>
        </row>
        <row r="2674">
          <cell r="C2674">
            <v>0</v>
          </cell>
          <cell r="Q2674">
            <v>42644</v>
          </cell>
          <cell r="S2674">
            <v>33.206232813932175</v>
          </cell>
        </row>
        <row r="2675">
          <cell r="C2675">
            <v>0</v>
          </cell>
          <cell r="Q2675">
            <v>43009</v>
          </cell>
          <cell r="S2675">
            <v>34.207149404216317</v>
          </cell>
        </row>
        <row r="2676">
          <cell r="C2676">
            <v>0</v>
          </cell>
          <cell r="Q2676">
            <v>43374</v>
          </cell>
          <cell r="S2676">
            <v>35.230064161319888</v>
          </cell>
        </row>
        <row r="2677">
          <cell r="C2677">
            <v>0</v>
          </cell>
        </row>
        <row r="2678">
          <cell r="C2678">
            <v>566</v>
          </cell>
          <cell r="G2678" t="str">
            <v>09-CONTINENTAL-GRAND-PL-300 (1)</v>
          </cell>
          <cell r="H2678" t="str">
            <v>Trolion</v>
          </cell>
          <cell r="I2678" t="str">
            <v>Contract</v>
          </cell>
          <cell r="J2678" t="str">
            <v>180</v>
          </cell>
          <cell r="K2678">
            <v>41883</v>
          </cell>
          <cell r="L2678">
            <v>43039</v>
          </cell>
          <cell r="M2678">
            <v>2272</v>
          </cell>
          <cell r="O2678" t="e">
            <v>#VALUE!</v>
          </cell>
          <cell r="Q2678">
            <v>42005</v>
          </cell>
          <cell r="R2678">
            <v>2272</v>
          </cell>
          <cell r="S2678">
            <v>31.198943661971832</v>
          </cell>
          <cell r="T2678">
            <v>70884</v>
          </cell>
          <cell r="U2678" t="str">
            <v>Trolion (M4-BY 2015)</v>
          </cell>
          <cell r="V2678">
            <v>34.090000000000003</v>
          </cell>
          <cell r="W2678">
            <v>35.64</v>
          </cell>
          <cell r="X2678">
            <v>0.95650953984287324</v>
          </cell>
          <cell r="Y2678" t="str">
            <v>Market</v>
          </cell>
          <cell r="Z2678" t="str">
            <v>$2.75 PSF</v>
          </cell>
          <cell r="AA2678">
            <v>0</v>
          </cell>
        </row>
        <row r="2679">
          <cell r="C2679">
            <v>0</v>
          </cell>
          <cell r="Q2679">
            <v>42248</v>
          </cell>
          <cell r="S2679">
            <v>31.47887323943662</v>
          </cell>
        </row>
        <row r="2680">
          <cell r="C2680">
            <v>0</v>
          </cell>
          <cell r="Q2680">
            <v>42278</v>
          </cell>
          <cell r="S2680">
            <v>32.139084507042256</v>
          </cell>
        </row>
        <row r="2681">
          <cell r="C2681">
            <v>0</v>
          </cell>
          <cell r="Q2681">
            <v>42614</v>
          </cell>
          <cell r="S2681">
            <v>32.424295774647888</v>
          </cell>
        </row>
        <row r="2682">
          <cell r="C2682">
            <v>0</v>
          </cell>
          <cell r="Q2682">
            <v>42644</v>
          </cell>
          <cell r="S2682">
            <v>33.100352112676056</v>
          </cell>
        </row>
        <row r="2683">
          <cell r="C2683">
            <v>0</v>
          </cell>
          <cell r="Q2683">
            <v>42979</v>
          </cell>
          <cell r="S2683">
            <v>33.396126760563384</v>
          </cell>
        </row>
        <row r="2684">
          <cell r="C2684">
            <v>0</v>
          </cell>
          <cell r="Q2684">
            <v>43009</v>
          </cell>
          <cell r="S2684">
            <v>34.093309859154928</v>
          </cell>
        </row>
        <row r="2685">
          <cell r="C2685">
            <v>0</v>
          </cell>
        </row>
        <row r="2686">
          <cell r="C2686">
            <v>567</v>
          </cell>
          <cell r="G2686" t="str">
            <v>09-CONTINENTAL-GRAND-PL-300 (1)</v>
          </cell>
          <cell r="H2686" t="str">
            <v>Troy Thrower &amp; Associates</v>
          </cell>
          <cell r="I2686" t="str">
            <v>Contract</v>
          </cell>
          <cell r="J2686" t="str">
            <v>315</v>
          </cell>
          <cell r="K2686">
            <v>41518</v>
          </cell>
          <cell r="L2686">
            <v>43343</v>
          </cell>
          <cell r="M2686">
            <v>2006</v>
          </cell>
          <cell r="O2686" t="e">
            <v>#VALUE!</v>
          </cell>
          <cell r="Q2686">
            <v>42005</v>
          </cell>
          <cell r="R2686">
            <v>2006</v>
          </cell>
          <cell r="S2686">
            <v>29.048853439680958</v>
          </cell>
          <cell r="T2686">
            <v>58272</v>
          </cell>
          <cell r="U2686" t="str">
            <v>TROY (M4-BY14)</v>
          </cell>
          <cell r="V2686">
            <v>31.73</v>
          </cell>
          <cell r="W2686">
            <v>37.78</v>
          </cell>
          <cell r="X2686">
            <v>0.83986236103758605</v>
          </cell>
          <cell r="Y2686" t="str">
            <v>Market</v>
          </cell>
          <cell r="Z2686" t="str">
            <v>$2.75 PSF</v>
          </cell>
          <cell r="AA2686">
            <v>0</v>
          </cell>
        </row>
        <row r="2687">
          <cell r="C2687">
            <v>0</v>
          </cell>
          <cell r="Q2687">
            <v>42248</v>
          </cell>
          <cell r="S2687">
            <v>29.916251246261215</v>
          </cell>
        </row>
        <row r="2688">
          <cell r="C2688">
            <v>0</v>
          </cell>
          <cell r="Q2688">
            <v>42614</v>
          </cell>
          <cell r="S2688">
            <v>30.8135593220339</v>
          </cell>
        </row>
        <row r="2689">
          <cell r="C2689">
            <v>0</v>
          </cell>
          <cell r="Q2689">
            <v>42979</v>
          </cell>
          <cell r="S2689">
            <v>31.740777666999001</v>
          </cell>
        </row>
        <row r="2690">
          <cell r="C2690">
            <v>0</v>
          </cell>
        </row>
        <row r="2691">
          <cell r="C2691">
            <v>568</v>
          </cell>
          <cell r="G2691" t="str">
            <v>09-CONTINENTAL-GRAND-PL-300 (1)</v>
          </cell>
          <cell r="H2691" t="str">
            <v>Vacant</v>
          </cell>
          <cell r="I2691" t="str">
            <v>Speculative</v>
          </cell>
          <cell r="J2691" t="str">
            <v>260</v>
          </cell>
          <cell r="K2691">
            <v>43435</v>
          </cell>
          <cell r="L2691">
            <v>45260</v>
          </cell>
          <cell r="M2691">
            <v>9835</v>
          </cell>
          <cell r="O2691" t="str">
            <v> </v>
          </cell>
          <cell r="Q2691">
            <v>43435</v>
          </cell>
          <cell r="R2691">
            <v>9835</v>
          </cell>
          <cell r="S2691">
            <v>37.778952719877985</v>
          </cell>
          <cell r="U2691" t="str">
            <v>MLA Base Year</v>
          </cell>
          <cell r="V2691">
            <v>42.52</v>
          </cell>
          <cell r="W2691">
            <v>43.8</v>
          </cell>
          <cell r="X2691">
            <v>0.97077625570776271</v>
          </cell>
          <cell r="Y2691" t="str">
            <v>Market</v>
          </cell>
          <cell r="Z2691" t="str">
            <v>$2.75 PSF</v>
          </cell>
          <cell r="AA2691">
            <v>0</v>
          </cell>
        </row>
        <row r="2692">
          <cell r="C2692">
            <v>0</v>
          </cell>
          <cell r="Q2692">
            <v>43800</v>
          </cell>
          <cell r="S2692">
            <v>38.911235383833251</v>
          </cell>
        </row>
        <row r="2693">
          <cell r="C2693">
            <v>0</v>
          </cell>
          <cell r="Q2693">
            <v>44166</v>
          </cell>
          <cell r="S2693">
            <v>40.080122013218102</v>
          </cell>
        </row>
        <row r="2694">
          <cell r="C2694">
            <v>0</v>
          </cell>
          <cell r="Q2694">
            <v>44531</v>
          </cell>
          <cell r="S2694">
            <v>41.281952211489575</v>
          </cell>
        </row>
        <row r="2695">
          <cell r="C2695">
            <v>0</v>
          </cell>
          <cell r="Q2695">
            <v>44896</v>
          </cell>
          <cell r="S2695">
            <v>42.519166243009657</v>
          </cell>
        </row>
        <row r="2696">
          <cell r="C2696">
            <v>0</v>
          </cell>
        </row>
        <row r="2697">
          <cell r="C2697">
            <v>569</v>
          </cell>
          <cell r="G2697" t="str">
            <v>09-CONTINENTAL-GRAND-PL-300 (1)</v>
          </cell>
          <cell r="H2697" t="str">
            <v>Vacant</v>
          </cell>
          <cell r="I2697" t="str">
            <v>Speculative</v>
          </cell>
          <cell r="J2697" t="str">
            <v>290</v>
          </cell>
          <cell r="K2697">
            <v>42917</v>
          </cell>
          <cell r="L2697">
            <v>44742</v>
          </cell>
          <cell r="M2697">
            <v>9864</v>
          </cell>
          <cell r="O2697" t="str">
            <v> </v>
          </cell>
          <cell r="Q2697">
            <v>42917</v>
          </cell>
          <cell r="R2697">
            <v>9864</v>
          </cell>
          <cell r="S2697">
            <v>35.639902676399025</v>
          </cell>
          <cell r="U2697" t="str">
            <v>MLA Base Year</v>
          </cell>
          <cell r="V2697">
            <v>40.11</v>
          </cell>
          <cell r="W2697">
            <v>42.52</v>
          </cell>
          <cell r="X2697">
            <v>0.94332079021636872</v>
          </cell>
          <cell r="Y2697" t="str">
            <v>Market</v>
          </cell>
          <cell r="Z2697" t="str">
            <v>$2.75 PSF</v>
          </cell>
          <cell r="AA2697">
            <v>0</v>
          </cell>
        </row>
        <row r="2698">
          <cell r="C2698">
            <v>0</v>
          </cell>
          <cell r="Q2698">
            <v>43282</v>
          </cell>
          <cell r="S2698">
            <v>36.709245742092456</v>
          </cell>
        </row>
        <row r="2699">
          <cell r="C2699">
            <v>0</v>
          </cell>
          <cell r="Q2699">
            <v>43647</v>
          </cell>
          <cell r="S2699">
            <v>37.810218978102192</v>
          </cell>
        </row>
        <row r="2700">
          <cell r="C2700">
            <v>0</v>
          </cell>
          <cell r="Q2700">
            <v>44013</v>
          </cell>
          <cell r="S2700">
            <v>38.945255474452551</v>
          </cell>
        </row>
        <row r="2701">
          <cell r="C2701">
            <v>0</v>
          </cell>
          <cell r="Q2701">
            <v>44378</v>
          </cell>
          <cell r="S2701">
            <v>40.113138686131386</v>
          </cell>
        </row>
        <row r="2702">
          <cell r="C2702">
            <v>0</v>
          </cell>
        </row>
        <row r="2703">
          <cell r="C2703">
            <v>570</v>
          </cell>
          <cell r="G2703" t="str">
            <v>09-CONTINENTAL-GRAND-PL-300 (1)</v>
          </cell>
          <cell r="H2703" t="str">
            <v>Vacant</v>
          </cell>
          <cell r="I2703" t="str">
            <v>Speculative</v>
          </cell>
          <cell r="J2703" t="str">
            <v>360</v>
          </cell>
          <cell r="K2703">
            <v>43009</v>
          </cell>
          <cell r="L2703">
            <v>44834</v>
          </cell>
          <cell r="M2703">
            <v>5453</v>
          </cell>
          <cell r="O2703" t="str">
            <v> </v>
          </cell>
          <cell r="Q2703">
            <v>43009</v>
          </cell>
          <cell r="R2703">
            <v>5453</v>
          </cell>
          <cell r="S2703">
            <v>35.639097744360903</v>
          </cell>
          <cell r="U2703" t="str">
            <v>MLA Base Year</v>
          </cell>
          <cell r="V2703">
            <v>40.119999999999997</v>
          </cell>
          <cell r="W2703">
            <v>42.52</v>
          </cell>
          <cell r="X2703">
            <v>0.94355597365945421</v>
          </cell>
          <cell r="Y2703" t="str">
            <v>Market</v>
          </cell>
          <cell r="Z2703" t="str">
            <v>$2.75 PSF</v>
          </cell>
          <cell r="AA2703">
            <v>0</v>
          </cell>
        </row>
        <row r="2704">
          <cell r="C2704">
            <v>0</v>
          </cell>
          <cell r="Q2704">
            <v>43374</v>
          </cell>
          <cell r="S2704">
            <v>36.710801393728225</v>
          </cell>
        </row>
        <row r="2705">
          <cell r="C2705">
            <v>0</v>
          </cell>
          <cell r="Q2705">
            <v>43739</v>
          </cell>
          <cell r="S2705">
            <v>37.811113148725475</v>
          </cell>
        </row>
        <row r="2706">
          <cell r="C2706">
            <v>0</v>
          </cell>
          <cell r="Q2706">
            <v>44105</v>
          </cell>
          <cell r="S2706">
            <v>38.944434256372638</v>
          </cell>
        </row>
        <row r="2707">
          <cell r="C2707">
            <v>0</v>
          </cell>
          <cell r="Q2707">
            <v>44470</v>
          </cell>
          <cell r="S2707">
            <v>40.11296534017972</v>
          </cell>
        </row>
        <row r="2708">
          <cell r="C2708">
            <v>0</v>
          </cell>
        </row>
        <row r="2709">
          <cell r="C2709">
            <v>571</v>
          </cell>
          <cell r="G2709" t="str">
            <v>09-CONTINENTAL-GRAND-PL-300 (1)</v>
          </cell>
          <cell r="H2709" t="str">
            <v>Vacant</v>
          </cell>
          <cell r="I2709" t="str">
            <v>Speculative</v>
          </cell>
          <cell r="J2709" t="str">
            <v>420</v>
          </cell>
          <cell r="K2709">
            <v>43101</v>
          </cell>
          <cell r="L2709">
            <v>44926</v>
          </cell>
          <cell r="M2709">
            <v>3064</v>
          </cell>
          <cell r="O2709" t="str">
            <v> </v>
          </cell>
          <cell r="Q2709">
            <v>43101</v>
          </cell>
          <cell r="R2709">
            <v>3064</v>
          </cell>
          <cell r="S2709">
            <v>37.778067885117494</v>
          </cell>
          <cell r="U2709" t="str">
            <v>MLA Base Year</v>
          </cell>
          <cell r="V2709">
            <v>42.52</v>
          </cell>
          <cell r="W2709">
            <v>42.52</v>
          </cell>
          <cell r="X2709">
            <v>1</v>
          </cell>
          <cell r="Y2709" t="str">
            <v>Market</v>
          </cell>
          <cell r="Z2709" t="str">
            <v>$2.75 PSF</v>
          </cell>
          <cell r="AA2709">
            <v>0</v>
          </cell>
        </row>
        <row r="2710">
          <cell r="C2710">
            <v>0</v>
          </cell>
          <cell r="Q2710">
            <v>43466</v>
          </cell>
          <cell r="S2710">
            <v>38.909921671018274</v>
          </cell>
        </row>
        <row r="2711">
          <cell r="C2711">
            <v>0</v>
          </cell>
          <cell r="Q2711">
            <v>43831</v>
          </cell>
          <cell r="S2711">
            <v>40.080939947780678</v>
          </cell>
        </row>
        <row r="2712">
          <cell r="C2712">
            <v>0</v>
          </cell>
          <cell r="Q2712">
            <v>44197</v>
          </cell>
          <cell r="S2712">
            <v>41.283289817232379</v>
          </cell>
        </row>
        <row r="2713">
          <cell r="C2713">
            <v>0</v>
          </cell>
          <cell r="Q2713">
            <v>44562</v>
          </cell>
          <cell r="S2713">
            <v>42.520887728459527</v>
          </cell>
        </row>
        <row r="2714">
          <cell r="C2714">
            <v>0</v>
          </cell>
        </row>
        <row r="2715">
          <cell r="C2715">
            <v>572</v>
          </cell>
          <cell r="G2715" t="str">
            <v>09-CONTINENTAL-GRAND-PL-300 (1)</v>
          </cell>
          <cell r="H2715" t="str">
            <v>Vacant</v>
          </cell>
          <cell r="I2715" t="str">
            <v>Speculative</v>
          </cell>
          <cell r="J2715" t="str">
            <v>640</v>
          </cell>
          <cell r="K2715">
            <v>43191</v>
          </cell>
          <cell r="L2715">
            <v>45016</v>
          </cell>
          <cell r="M2715">
            <v>15034</v>
          </cell>
          <cell r="O2715" t="str">
            <v> </v>
          </cell>
          <cell r="Q2715">
            <v>43191</v>
          </cell>
          <cell r="R2715">
            <v>15034</v>
          </cell>
          <cell r="S2715">
            <v>37.77836903019822</v>
          </cell>
          <cell r="U2715" t="str">
            <v>MLA Base Year</v>
          </cell>
          <cell r="V2715">
            <v>42.52</v>
          </cell>
          <cell r="W2715">
            <v>43.8</v>
          </cell>
          <cell r="X2715">
            <v>0.97077625570776271</v>
          </cell>
          <cell r="Y2715" t="str">
            <v>Market</v>
          </cell>
          <cell r="Z2715" t="str">
            <v>$2.75 PSF</v>
          </cell>
          <cell r="AA2715">
            <v>0</v>
          </cell>
        </row>
        <row r="2716">
          <cell r="C2716">
            <v>0</v>
          </cell>
          <cell r="Q2716">
            <v>43556</v>
          </cell>
          <cell r="S2716">
            <v>38.911799920180925</v>
          </cell>
        </row>
        <row r="2717">
          <cell r="C2717">
            <v>0</v>
          </cell>
          <cell r="Q2717">
            <v>43922</v>
          </cell>
          <cell r="S2717">
            <v>40.078754822402551</v>
          </cell>
        </row>
        <row r="2718">
          <cell r="C2718">
            <v>0</v>
          </cell>
          <cell r="Q2718">
            <v>44287</v>
          </cell>
          <cell r="S2718">
            <v>41.281628309165889</v>
          </cell>
        </row>
        <row r="2719">
          <cell r="C2719">
            <v>0</v>
          </cell>
          <cell r="Q2719">
            <v>44652</v>
          </cell>
          <cell r="S2719">
            <v>42.519622189703341</v>
          </cell>
        </row>
        <row r="2720">
          <cell r="C2720">
            <v>0</v>
          </cell>
        </row>
        <row r="2721">
          <cell r="C2721">
            <v>573</v>
          </cell>
          <cell r="G2721" t="str">
            <v>09-CONTINENTAL-GRAND-PL-300 (1)</v>
          </cell>
          <cell r="H2721" t="str">
            <v>Vitol Aviation Company</v>
          </cell>
          <cell r="I2721" t="str">
            <v>Contract</v>
          </cell>
          <cell r="J2721" t="str">
            <v>555</v>
          </cell>
          <cell r="K2721">
            <v>40893</v>
          </cell>
          <cell r="L2721">
            <v>43220</v>
          </cell>
          <cell r="M2721">
            <v>1142</v>
          </cell>
          <cell r="O2721" t="e">
            <v>#VALUE!</v>
          </cell>
          <cell r="Q2721">
            <v>42005</v>
          </cell>
          <cell r="R2721">
            <v>1142</v>
          </cell>
          <cell r="S2721">
            <v>29.285464098073554</v>
          </cell>
          <cell r="T2721">
            <v>33444</v>
          </cell>
          <cell r="U2721" t="str">
            <v>Vitol (M2-BY12)</v>
          </cell>
          <cell r="V2721">
            <v>32</v>
          </cell>
          <cell r="W2721">
            <v>37.78</v>
          </cell>
          <cell r="X2721">
            <v>0.84700899947061936</v>
          </cell>
          <cell r="Y2721" t="str">
            <v>Market</v>
          </cell>
          <cell r="Z2721" t="str">
            <v>$2.75 PSF</v>
          </cell>
          <cell r="AA2721">
            <v>0</v>
          </cell>
        </row>
        <row r="2722">
          <cell r="C2722">
            <v>0</v>
          </cell>
          <cell r="Q2722">
            <v>42125</v>
          </cell>
          <cell r="S2722">
            <v>30.157618213660246</v>
          </cell>
        </row>
        <row r="2723">
          <cell r="C2723">
            <v>0</v>
          </cell>
          <cell r="Q2723">
            <v>42491</v>
          </cell>
          <cell r="S2723">
            <v>31.061295971978986</v>
          </cell>
        </row>
        <row r="2724">
          <cell r="C2724">
            <v>0</v>
          </cell>
          <cell r="Q2724">
            <v>42856</v>
          </cell>
          <cell r="S2724">
            <v>31.996497373029772</v>
          </cell>
        </row>
        <row r="2725">
          <cell r="C2725">
            <v>0</v>
          </cell>
        </row>
        <row r="2726">
          <cell r="C2726">
            <v>574</v>
          </cell>
          <cell r="G2726" t="str">
            <v>09-CONTINENTAL-GRAND-PL-400 (1)</v>
          </cell>
          <cell r="H2726" t="str">
            <v>Learning Tree International</v>
          </cell>
          <cell r="I2726" t="str">
            <v>Contract</v>
          </cell>
          <cell r="J2726" t="str">
            <v>100</v>
          </cell>
          <cell r="K2726">
            <v>40505</v>
          </cell>
          <cell r="L2726">
            <v>42490</v>
          </cell>
          <cell r="M2726">
            <v>12808</v>
          </cell>
          <cell r="O2726" t="e">
            <v>#VALUE!</v>
          </cell>
          <cell r="Q2726">
            <v>42005</v>
          </cell>
          <cell r="R2726">
            <v>12808</v>
          </cell>
          <cell r="S2726">
            <v>28.847595252966897</v>
          </cell>
          <cell r="T2726">
            <v>369480</v>
          </cell>
          <cell r="U2726" t="str">
            <v>Learning Tree #100 (M1-BY10)</v>
          </cell>
          <cell r="V2726">
            <v>29.71</v>
          </cell>
          <cell r="W2726">
            <v>33</v>
          </cell>
          <cell r="X2726">
            <v>0.90030303030303038</v>
          </cell>
          <cell r="Y2726" t="str">
            <v>Market</v>
          </cell>
          <cell r="Z2726" t="str">
            <v>$2.75 PSF</v>
          </cell>
          <cell r="AA2726">
            <v>0</v>
          </cell>
        </row>
        <row r="2727">
          <cell r="C2727">
            <v>0</v>
          </cell>
          <cell r="Q2727">
            <v>42125</v>
          </cell>
          <cell r="S2727">
            <v>29.713304184884446</v>
          </cell>
        </row>
        <row r="2728">
          <cell r="C2728">
            <v>0</v>
          </cell>
        </row>
        <row r="2729">
          <cell r="C2729">
            <v>575</v>
          </cell>
          <cell r="G2729" t="str">
            <v>09-CONTINENTAL-GRAND-PL-400 (1)</v>
          </cell>
          <cell r="H2729" t="str">
            <v>Learning Tree International</v>
          </cell>
          <cell r="I2729" t="str">
            <v>Contract</v>
          </cell>
          <cell r="J2729" t="str">
            <v>150</v>
          </cell>
          <cell r="K2729">
            <v>38657</v>
          </cell>
          <cell r="L2729">
            <v>42490</v>
          </cell>
          <cell r="M2729">
            <v>9889</v>
          </cell>
          <cell r="O2729" t="e">
            <v>#VALUE!</v>
          </cell>
          <cell r="Q2729">
            <v>42005</v>
          </cell>
          <cell r="R2729">
            <v>9889</v>
          </cell>
          <cell r="S2729">
            <v>28.847810698756195</v>
          </cell>
          <cell r="T2729">
            <v>285276</v>
          </cell>
          <cell r="U2729" t="str">
            <v>Learning Tree #150 (M1-BY10)</v>
          </cell>
          <cell r="V2729">
            <v>29.71</v>
          </cell>
          <cell r="W2729">
            <v>33</v>
          </cell>
          <cell r="X2729">
            <v>0.90030303030303038</v>
          </cell>
          <cell r="Y2729" t="str">
            <v>Market</v>
          </cell>
          <cell r="Z2729" t="str">
            <v>$2.75 PSF</v>
          </cell>
          <cell r="AA2729">
            <v>0</v>
          </cell>
        </row>
        <row r="2730">
          <cell r="C2730">
            <v>0</v>
          </cell>
          <cell r="Q2730">
            <v>42125</v>
          </cell>
          <cell r="S2730">
            <v>29.71301446051168</v>
          </cell>
        </row>
        <row r="2731">
          <cell r="C2731">
            <v>0</v>
          </cell>
        </row>
        <row r="2732">
          <cell r="C2732">
            <v>576</v>
          </cell>
          <cell r="G2732" t="str">
            <v>09-CONTINENTAL-GRAND-PL-400 (1)</v>
          </cell>
          <cell r="H2732" t="str">
            <v>Highridge Partners</v>
          </cell>
          <cell r="I2732" t="str">
            <v>Contract</v>
          </cell>
          <cell r="J2732" t="str">
            <v>160</v>
          </cell>
          <cell r="K2732">
            <v>37043</v>
          </cell>
          <cell r="L2732">
            <v>42521</v>
          </cell>
          <cell r="M2732">
            <v>8644</v>
          </cell>
          <cell r="O2732" t="e">
            <v>#VALUE!</v>
          </cell>
          <cell r="Q2732">
            <v>42005</v>
          </cell>
          <cell r="R2732">
            <v>8644</v>
          </cell>
          <cell r="S2732">
            <v>23.361406756131419</v>
          </cell>
          <cell r="T2732">
            <v>201936</v>
          </cell>
          <cell r="U2732" t="str">
            <v>Highridge (M2-BY11)</v>
          </cell>
          <cell r="V2732">
            <v>24.06</v>
          </cell>
          <cell r="W2732">
            <v>33</v>
          </cell>
          <cell r="X2732">
            <v>0.72909090909090901</v>
          </cell>
          <cell r="Y2732" t="str">
            <v>Market</v>
          </cell>
          <cell r="Z2732" t="str">
            <v>$2.75 PSF</v>
          </cell>
          <cell r="AA2732">
            <v>0</v>
          </cell>
        </row>
        <row r="2733">
          <cell r="C2733">
            <v>0</v>
          </cell>
          <cell r="Q2733">
            <v>42156</v>
          </cell>
          <cell r="S2733">
            <v>24.062471078204535</v>
          </cell>
        </row>
        <row r="2734">
          <cell r="C2734">
            <v>0</v>
          </cell>
        </row>
        <row r="2735">
          <cell r="C2735">
            <v>577</v>
          </cell>
          <cell r="G2735" t="str">
            <v>09-CONTINENTAL-GRAND-PL-400 (1)</v>
          </cell>
          <cell r="H2735" t="str">
            <v>Just Play</v>
          </cell>
          <cell r="I2735" t="str">
            <v>Contract</v>
          </cell>
          <cell r="J2735" t="str">
            <v>170</v>
          </cell>
          <cell r="K2735">
            <v>42036</v>
          </cell>
          <cell r="L2735">
            <v>43524</v>
          </cell>
          <cell r="M2735">
            <v>5274</v>
          </cell>
          <cell r="O2735" t="str">
            <v> </v>
          </cell>
          <cell r="Q2735">
            <v>42036</v>
          </cell>
          <cell r="R2735">
            <v>5274</v>
          </cell>
          <cell r="S2735">
            <v>31.199089874857794</v>
          </cell>
          <cell r="U2735" t="str">
            <v>JST PLAY (M1-BY15)</v>
          </cell>
          <cell r="V2735">
            <v>34.090000000000003</v>
          </cell>
          <cell r="W2735">
            <v>38.909999999999997</v>
          </cell>
          <cell r="X2735">
            <v>0.87612438961706518</v>
          </cell>
          <cell r="Y2735" t="str">
            <v>Market</v>
          </cell>
          <cell r="Z2735" t="str">
            <v>$2.75 PSF</v>
          </cell>
          <cell r="AA2735">
            <v>0</v>
          </cell>
        </row>
        <row r="2736">
          <cell r="C2736">
            <v>0</v>
          </cell>
          <cell r="Q2736">
            <v>42401</v>
          </cell>
          <cell r="S2736">
            <v>32.136518771331055</v>
          </cell>
        </row>
        <row r="2737">
          <cell r="C2737">
            <v>0</v>
          </cell>
          <cell r="Q2737">
            <v>42767</v>
          </cell>
          <cell r="S2737">
            <v>33.098976109215016</v>
          </cell>
        </row>
        <row r="2738">
          <cell r="C2738">
            <v>0</v>
          </cell>
          <cell r="Q2738">
            <v>43132</v>
          </cell>
          <cell r="S2738">
            <v>34.093287827076225</v>
          </cell>
        </row>
        <row r="2739">
          <cell r="C2739">
            <v>0</v>
          </cell>
        </row>
        <row r="2740">
          <cell r="C2740">
            <v>578</v>
          </cell>
          <cell r="G2740" t="str">
            <v>09-CONTINENTAL-GRAND-PL-400 (1)</v>
          </cell>
          <cell r="H2740" t="str">
            <v>Vacant</v>
          </cell>
          <cell r="I2740" t="str">
            <v>Speculative</v>
          </cell>
          <cell r="J2740" t="str">
            <v>200</v>
          </cell>
          <cell r="K2740">
            <v>43101</v>
          </cell>
          <cell r="L2740">
            <v>44926</v>
          </cell>
          <cell r="M2740">
            <v>19239</v>
          </cell>
          <cell r="O2740" t="str">
            <v> </v>
          </cell>
          <cell r="Q2740">
            <v>43101</v>
          </cell>
          <cell r="R2740">
            <v>19239</v>
          </cell>
          <cell r="S2740">
            <v>37.778262903477312</v>
          </cell>
          <cell r="U2740" t="str">
            <v>MLA Base Year</v>
          </cell>
          <cell r="V2740">
            <v>42.52</v>
          </cell>
          <cell r="W2740">
            <v>42.52</v>
          </cell>
          <cell r="X2740">
            <v>1</v>
          </cell>
          <cell r="Y2740" t="str">
            <v>Market</v>
          </cell>
          <cell r="Z2740" t="str">
            <v>$2.75 PSF</v>
          </cell>
          <cell r="AA2740">
            <v>0</v>
          </cell>
        </row>
        <row r="2741">
          <cell r="C2741">
            <v>0</v>
          </cell>
          <cell r="Q2741">
            <v>43466</v>
          </cell>
          <cell r="S2741">
            <v>38.911585841259942</v>
          </cell>
        </row>
        <row r="2742">
          <cell r="C2742">
            <v>0</v>
          </cell>
          <cell r="Q2742">
            <v>43831</v>
          </cell>
          <cell r="S2742">
            <v>40.079214096366755</v>
          </cell>
        </row>
        <row r="2743">
          <cell r="C2743">
            <v>0</v>
          </cell>
          <cell r="Q2743">
            <v>44197</v>
          </cell>
          <cell r="S2743">
            <v>41.281771401840011</v>
          </cell>
        </row>
        <row r="2744">
          <cell r="C2744">
            <v>0</v>
          </cell>
          <cell r="Q2744">
            <v>44562</v>
          </cell>
          <cell r="S2744">
            <v>42.519881490721971</v>
          </cell>
        </row>
        <row r="2745">
          <cell r="C2745">
            <v>0</v>
          </cell>
        </row>
        <row r="2746">
          <cell r="C2746">
            <v>579</v>
          </cell>
          <cell r="G2746" t="str">
            <v>09-CONTINENTAL-GRAND-PL-400 (1)</v>
          </cell>
          <cell r="H2746" t="str">
            <v>Michael Sullivan &amp; Associates</v>
          </cell>
          <cell r="I2746" t="str">
            <v>Contract</v>
          </cell>
          <cell r="J2746" t="str">
            <v>250</v>
          </cell>
          <cell r="K2746">
            <v>41791</v>
          </cell>
          <cell r="L2746">
            <v>43830</v>
          </cell>
          <cell r="M2746">
            <v>17062</v>
          </cell>
          <cell r="O2746" t="e">
            <v>#VALUE!</v>
          </cell>
          <cell r="Q2746">
            <v>42005</v>
          </cell>
          <cell r="R2746">
            <v>17062</v>
          </cell>
          <cell r="S2746">
            <v>28.200210995193999</v>
          </cell>
          <cell r="T2746">
            <v>481152</v>
          </cell>
          <cell r="U2746" t="str">
            <v>Michael (M1-BY14)</v>
          </cell>
          <cell r="V2746">
            <v>32.69</v>
          </cell>
          <cell r="W2746">
            <v>38.909999999999997</v>
          </cell>
          <cell r="X2746">
            <v>0.8401439218709843</v>
          </cell>
          <cell r="Y2746" t="str">
            <v>Market</v>
          </cell>
          <cell r="Z2746" t="str">
            <v>$2.75 PSF</v>
          </cell>
          <cell r="AA2746">
            <v>0</v>
          </cell>
        </row>
        <row r="2747">
          <cell r="C2747">
            <v>0</v>
          </cell>
          <cell r="Q2747">
            <v>42156</v>
          </cell>
          <cell r="S2747">
            <v>29.046301723127417</v>
          </cell>
        </row>
        <row r="2748">
          <cell r="C2748">
            <v>0</v>
          </cell>
          <cell r="Q2748">
            <v>42522</v>
          </cell>
          <cell r="S2748">
            <v>29.91771187434064</v>
          </cell>
        </row>
        <row r="2749">
          <cell r="C2749">
            <v>0</v>
          </cell>
          <cell r="Q2749">
            <v>42887</v>
          </cell>
          <cell r="S2749">
            <v>30.815144766146993</v>
          </cell>
        </row>
        <row r="2750">
          <cell r="C2750">
            <v>0</v>
          </cell>
          <cell r="Q2750">
            <v>43252</v>
          </cell>
          <cell r="S2750">
            <v>31.739303715859805</v>
          </cell>
        </row>
        <row r="2751">
          <cell r="C2751">
            <v>0</v>
          </cell>
          <cell r="Q2751">
            <v>43617</v>
          </cell>
          <cell r="S2751">
            <v>32.691595358105729</v>
          </cell>
        </row>
        <row r="2752">
          <cell r="C2752">
            <v>0</v>
          </cell>
        </row>
        <row r="2753">
          <cell r="C2753">
            <v>580</v>
          </cell>
          <cell r="G2753" t="str">
            <v>09-CONTINENTAL-GRAND-PL-400 (1)</v>
          </cell>
          <cell r="H2753" t="str">
            <v>Vacant</v>
          </cell>
          <cell r="I2753" t="str">
            <v>Speculative</v>
          </cell>
          <cell r="J2753" t="str">
            <v>275</v>
          </cell>
          <cell r="K2753">
            <v>54424</v>
          </cell>
          <cell r="L2753">
            <v>56249</v>
          </cell>
          <cell r="M2753">
            <v>4479</v>
          </cell>
          <cell r="O2753" t="str">
            <v> </v>
          </cell>
          <cell r="U2753" t="str">
            <v>MLA Base Year</v>
          </cell>
          <cell r="W2753" t="str">
            <v>Expires after Report Term</v>
          </cell>
          <cell r="Y2753" t="str">
            <v>Market</v>
          </cell>
          <cell r="Z2753" t="str">
            <v>$2.75 PSF</v>
          </cell>
          <cell r="AA2753">
            <v>0</v>
          </cell>
        </row>
        <row r="2754">
          <cell r="C2754">
            <v>0</v>
          </cell>
        </row>
        <row r="2755">
          <cell r="C2755">
            <v>0</v>
          </cell>
        </row>
        <row r="2756">
          <cell r="C2756">
            <v>581</v>
          </cell>
          <cell r="G2756" t="str">
            <v>09-CONTINENTAL-GRAND-PL-400 (1)</v>
          </cell>
          <cell r="H2756" t="str">
            <v>Employers Group</v>
          </cell>
          <cell r="I2756" t="str">
            <v>Contract</v>
          </cell>
          <cell r="J2756" t="str">
            <v>300</v>
          </cell>
          <cell r="K2756">
            <v>40940</v>
          </cell>
          <cell r="L2756">
            <v>44592</v>
          </cell>
          <cell r="M2756">
            <v>9986</v>
          </cell>
          <cell r="O2756" t="e">
            <v>#VALUE!</v>
          </cell>
          <cell r="Q2756">
            <v>42005</v>
          </cell>
          <cell r="R2756">
            <v>9986</v>
          </cell>
          <cell r="S2756">
            <v>28.007610654916885</v>
          </cell>
          <cell r="T2756">
            <v>279684</v>
          </cell>
          <cell r="U2756" t="str">
            <v>EmpG (M1-BY12)</v>
          </cell>
          <cell r="V2756">
            <v>34.450000000000003</v>
          </cell>
          <cell r="W2756">
            <v>42.52</v>
          </cell>
          <cell r="X2756">
            <v>0.81020696142991533</v>
          </cell>
          <cell r="Y2756" t="str">
            <v>Market</v>
          </cell>
          <cell r="Z2756" t="str">
            <v>$2.75 PSF</v>
          </cell>
          <cell r="AA2756">
            <v>0</v>
          </cell>
        </row>
        <row r="2757">
          <cell r="C2757">
            <v>0</v>
          </cell>
          <cell r="Q2757">
            <v>42036</v>
          </cell>
          <cell r="S2757">
            <v>28.847586621269777</v>
          </cell>
        </row>
        <row r="2758">
          <cell r="C2758">
            <v>0</v>
          </cell>
          <cell r="Q2758">
            <v>42401</v>
          </cell>
          <cell r="S2758">
            <v>29.713999599439216</v>
          </cell>
        </row>
        <row r="2759">
          <cell r="C2759">
            <v>0</v>
          </cell>
          <cell r="Q2759">
            <v>42767</v>
          </cell>
          <cell r="S2759">
            <v>30.6044462247146</v>
          </cell>
        </row>
        <row r="2760">
          <cell r="C2760">
            <v>0</v>
          </cell>
          <cell r="Q2760">
            <v>43132</v>
          </cell>
          <cell r="S2760">
            <v>31.522531544161826</v>
          </cell>
        </row>
        <row r="2761">
          <cell r="C2761">
            <v>0</v>
          </cell>
          <cell r="Q2761">
            <v>43497</v>
          </cell>
          <cell r="S2761">
            <v>32.468255557780893</v>
          </cell>
        </row>
        <row r="2762">
          <cell r="C2762">
            <v>0</v>
          </cell>
          <cell r="Q2762">
            <v>43862</v>
          </cell>
          <cell r="S2762">
            <v>33.442819947927099</v>
          </cell>
        </row>
        <row r="2763">
          <cell r="C2763">
            <v>0</v>
          </cell>
          <cell r="Q2763">
            <v>44228</v>
          </cell>
          <cell r="S2763">
            <v>34.44622471460044</v>
          </cell>
        </row>
        <row r="2764">
          <cell r="C2764">
            <v>0</v>
          </cell>
        </row>
        <row r="2765">
          <cell r="C2765">
            <v>582</v>
          </cell>
          <cell r="G2765" t="str">
            <v>09-CONTINENTAL-GRAND-PL-400 (1)</v>
          </cell>
          <cell r="H2765" t="str">
            <v>JHU (LOI)</v>
          </cell>
          <cell r="I2765" t="str">
            <v>Speculative</v>
          </cell>
          <cell r="J2765" t="str">
            <v>310</v>
          </cell>
          <cell r="K2765">
            <v>42248</v>
          </cell>
          <cell r="L2765">
            <v>44561</v>
          </cell>
          <cell r="M2765">
            <v>3724</v>
          </cell>
          <cell r="O2765" t="str">
            <v> </v>
          </cell>
          <cell r="Q2765">
            <v>42248</v>
          </cell>
          <cell r="R2765">
            <v>3724</v>
          </cell>
          <cell r="S2765">
            <v>31.801288936627284</v>
          </cell>
          <cell r="U2765" t="str">
            <v>MLA Base Year</v>
          </cell>
          <cell r="V2765">
            <v>36.869999999999997</v>
          </cell>
          <cell r="W2765">
            <v>41.28</v>
          </cell>
          <cell r="X2765">
            <v>0.89316860465116266</v>
          </cell>
          <cell r="Y2765" t="str">
            <v>Market</v>
          </cell>
          <cell r="Z2765" t="str">
            <v>$2.75 PSF</v>
          </cell>
          <cell r="AA2765">
            <v>0</v>
          </cell>
        </row>
        <row r="2766">
          <cell r="C2766">
            <v>0</v>
          </cell>
          <cell r="Q2766">
            <v>42614</v>
          </cell>
          <cell r="S2766">
            <v>32.755102040816325</v>
          </cell>
        </row>
        <row r="2767">
          <cell r="C2767">
            <v>0</v>
          </cell>
          <cell r="Q2767">
            <v>42979</v>
          </cell>
          <cell r="S2767">
            <v>33.734693877551024</v>
          </cell>
        </row>
        <row r="2768">
          <cell r="C2768">
            <v>0</v>
          </cell>
          <cell r="Q2768">
            <v>43344</v>
          </cell>
          <cell r="S2768">
            <v>34.749731471535981</v>
          </cell>
        </row>
        <row r="2769">
          <cell r="C2769">
            <v>0</v>
          </cell>
          <cell r="Q2769">
            <v>43709</v>
          </cell>
          <cell r="S2769">
            <v>35.790547798066598</v>
          </cell>
        </row>
        <row r="2770">
          <cell r="C2770">
            <v>0</v>
          </cell>
          <cell r="Q2770">
            <v>44075</v>
          </cell>
          <cell r="S2770">
            <v>36.866809881847473</v>
          </cell>
        </row>
        <row r="2771">
          <cell r="C2771">
            <v>0</v>
          </cell>
        </row>
        <row r="2772">
          <cell r="C2772">
            <v>583</v>
          </cell>
          <cell r="G2772" t="str">
            <v>09-CONTINENTAL-GRAND-PL-400 (1)</v>
          </cell>
          <cell r="H2772" t="str">
            <v>Tribal Financial</v>
          </cell>
          <cell r="I2772" t="str">
            <v>Contract</v>
          </cell>
          <cell r="J2772" t="str">
            <v>320</v>
          </cell>
          <cell r="K2772">
            <v>41852</v>
          </cell>
          <cell r="L2772">
            <v>43689</v>
          </cell>
          <cell r="M2772">
            <v>2932</v>
          </cell>
          <cell r="O2772" t="e">
            <v>#VALUE!</v>
          </cell>
          <cell r="Q2772">
            <v>42005</v>
          </cell>
          <cell r="R2772">
            <v>2932</v>
          </cell>
          <cell r="S2772">
            <v>29.279672578444746</v>
          </cell>
          <cell r="T2772">
            <v>85848</v>
          </cell>
          <cell r="U2772" t="str">
            <v>Tribal (M1-BY14)</v>
          </cell>
          <cell r="V2772">
            <v>32.96</v>
          </cell>
          <cell r="W2772">
            <v>38.909999999999997</v>
          </cell>
          <cell r="X2772">
            <v>0.84708301207915715</v>
          </cell>
          <cell r="Y2772" t="str">
            <v>Market</v>
          </cell>
          <cell r="Z2772" t="str">
            <v>$2.75 PSF</v>
          </cell>
          <cell r="AA2772">
            <v>0</v>
          </cell>
        </row>
        <row r="2773">
          <cell r="C2773">
            <v>0</v>
          </cell>
          <cell r="Q2773">
            <v>42248</v>
          </cell>
          <cell r="S2773">
            <v>30.159618008185539</v>
          </cell>
        </row>
        <row r="2774">
          <cell r="C2774">
            <v>0</v>
          </cell>
          <cell r="Q2774">
            <v>42614</v>
          </cell>
          <cell r="S2774">
            <v>31.06412005457026</v>
          </cell>
        </row>
        <row r="2775">
          <cell r="C2775">
            <v>0</v>
          </cell>
          <cell r="Q2775">
            <v>42979</v>
          </cell>
          <cell r="S2775">
            <v>31.993178717598909</v>
          </cell>
        </row>
        <row r="2776">
          <cell r="C2776">
            <v>0</v>
          </cell>
          <cell r="Q2776">
            <v>43344</v>
          </cell>
          <cell r="S2776">
            <v>32.954979536152798</v>
          </cell>
        </row>
        <row r="2777">
          <cell r="C2777">
            <v>0</v>
          </cell>
        </row>
        <row r="2778">
          <cell r="C2778">
            <v>584</v>
          </cell>
          <cell r="G2778" t="str">
            <v>09-CONTINENTAL-GRAND-PL-400 (1)</v>
          </cell>
          <cell r="H2778" t="str">
            <v>Texas Instruments</v>
          </cell>
          <cell r="I2778" t="str">
            <v>Contract</v>
          </cell>
          <cell r="J2778" t="str">
            <v>330</v>
          </cell>
          <cell r="K2778">
            <v>41852</v>
          </cell>
          <cell r="L2778">
            <v>43312</v>
          </cell>
          <cell r="M2778">
            <v>3478</v>
          </cell>
          <cell r="O2778" t="e">
            <v>#VALUE!</v>
          </cell>
          <cell r="Q2778">
            <v>42005</v>
          </cell>
          <cell r="R2778">
            <v>3478</v>
          </cell>
          <cell r="S2778">
            <v>23.040828062104659</v>
          </cell>
          <cell r="T2778">
            <v>80136</v>
          </cell>
          <cell r="U2778" t="str">
            <v>Texas Instruments (M1-BY14)</v>
          </cell>
          <cell r="V2778">
            <v>32.880000000000003</v>
          </cell>
          <cell r="W2778">
            <v>37.78</v>
          </cell>
          <cell r="X2778">
            <v>0.87030174695606144</v>
          </cell>
          <cell r="Y2778" t="str">
            <v>Market</v>
          </cell>
          <cell r="Z2778" t="str">
            <v>$2.75 PSF</v>
          </cell>
          <cell r="AA2778">
            <v>0</v>
          </cell>
        </row>
        <row r="2779">
          <cell r="C2779">
            <v>0</v>
          </cell>
          <cell r="Q2779">
            <v>42217</v>
          </cell>
          <cell r="S2779">
            <v>23.75848188614146</v>
          </cell>
        </row>
        <row r="2780">
          <cell r="C2780">
            <v>0</v>
          </cell>
          <cell r="Q2780">
            <v>42583</v>
          </cell>
          <cell r="S2780">
            <v>31.918343875790683</v>
          </cell>
        </row>
        <row r="2781">
          <cell r="C2781">
            <v>0</v>
          </cell>
          <cell r="Q2781">
            <v>42948</v>
          </cell>
          <cell r="S2781">
            <v>32.880966072455436</v>
          </cell>
        </row>
        <row r="2782">
          <cell r="C2782">
            <v>0</v>
          </cell>
        </row>
        <row r="2783">
          <cell r="C2783">
            <v>585</v>
          </cell>
          <cell r="G2783" t="str">
            <v>09-CONTINENTAL-GRAND-PL-400 (1)</v>
          </cell>
          <cell r="H2783" t="str">
            <v>State of CA - Dept of General</v>
          </cell>
          <cell r="I2783" t="str">
            <v>Contract</v>
          </cell>
          <cell r="J2783" t="str">
            <v>350</v>
          </cell>
          <cell r="K2783">
            <v>41579</v>
          </cell>
          <cell r="L2783">
            <v>44530</v>
          </cell>
          <cell r="M2783">
            <v>22775</v>
          </cell>
          <cell r="O2783" t="e">
            <v>#VALUE!</v>
          </cell>
          <cell r="Q2783">
            <v>42005</v>
          </cell>
          <cell r="R2783">
            <v>22775</v>
          </cell>
          <cell r="S2783">
            <v>34.800263446761804</v>
          </cell>
          <cell r="T2783">
            <v>792576</v>
          </cell>
          <cell r="U2783" t="str">
            <v>None</v>
          </cell>
          <cell r="V2783">
            <v>32.4</v>
          </cell>
          <cell r="W2783">
            <v>41.28</v>
          </cell>
          <cell r="X2783">
            <v>0.78488372093023251</v>
          </cell>
          <cell r="Y2783" t="str">
            <v>Market</v>
          </cell>
          <cell r="Z2783" t="str">
            <v>$2.75 PSF</v>
          </cell>
          <cell r="AA2783">
            <v>0</v>
          </cell>
        </row>
        <row r="2784">
          <cell r="C2784">
            <v>0</v>
          </cell>
          <cell r="Q2784">
            <v>43070</v>
          </cell>
          <cell r="S2784">
            <v>32.399736553238199</v>
          </cell>
        </row>
        <row r="2785">
          <cell r="C2785">
            <v>0</v>
          </cell>
        </row>
        <row r="2786">
          <cell r="C2786">
            <v>586</v>
          </cell>
          <cell r="G2786" t="str">
            <v>09-CONTINENTAL-GRAND-PL-400 (1)</v>
          </cell>
          <cell r="H2786" t="str">
            <v>Beachbody</v>
          </cell>
          <cell r="I2786" t="str">
            <v>Contract</v>
          </cell>
          <cell r="J2786" t="str">
            <v>400</v>
          </cell>
          <cell r="K2786">
            <v>41061</v>
          </cell>
          <cell r="L2786">
            <v>42886</v>
          </cell>
          <cell r="M2786">
            <v>29322</v>
          </cell>
          <cell r="O2786" t="e">
            <v>#VALUE!</v>
          </cell>
          <cell r="Q2786">
            <v>42005</v>
          </cell>
          <cell r="R2786">
            <v>29322</v>
          </cell>
          <cell r="S2786">
            <v>27.959893595252712</v>
          </cell>
          <cell r="T2786">
            <v>819840</v>
          </cell>
          <cell r="U2786" t="str">
            <v>BB #400 (M1-BY12)</v>
          </cell>
          <cell r="V2786">
            <v>29.76</v>
          </cell>
          <cell r="W2786">
            <v>35.64</v>
          </cell>
          <cell r="X2786">
            <v>0.8350168350168351</v>
          </cell>
          <cell r="Y2786" t="str">
            <v>Market</v>
          </cell>
          <cell r="Z2786" t="str">
            <v>$2.75 PSF</v>
          </cell>
          <cell r="AA2786">
            <v>0</v>
          </cell>
        </row>
        <row r="2787">
          <cell r="C2787">
            <v>0</v>
          </cell>
          <cell r="Q2787">
            <v>42156</v>
          </cell>
          <cell r="S2787">
            <v>28.800081849805608</v>
          </cell>
        </row>
        <row r="2788">
          <cell r="C2788">
            <v>0</v>
          </cell>
          <cell r="Q2788">
            <v>42522</v>
          </cell>
          <cell r="S2788">
            <v>29.759770820544301</v>
          </cell>
        </row>
        <row r="2789">
          <cell r="C2789">
            <v>0</v>
          </cell>
        </row>
        <row r="2790">
          <cell r="C2790">
            <v>587</v>
          </cell>
          <cell r="G2790" t="str">
            <v>09-CONTINENTAL-GRAND-PL-400 (1)</v>
          </cell>
          <cell r="H2790" t="str">
            <v>Beachbody</v>
          </cell>
          <cell r="I2790" t="str">
            <v>Contract</v>
          </cell>
          <cell r="J2790" t="str">
            <v>450</v>
          </cell>
          <cell r="K2790">
            <v>41334</v>
          </cell>
          <cell r="L2790">
            <v>42886</v>
          </cell>
          <cell r="M2790">
            <v>12953</v>
          </cell>
          <cell r="O2790" t="e">
            <v>#VALUE!</v>
          </cell>
          <cell r="Q2790">
            <v>42005</v>
          </cell>
          <cell r="R2790">
            <v>12953</v>
          </cell>
          <cell r="S2790">
            <v>27.95954605110785</v>
          </cell>
          <cell r="T2790">
            <v>362160</v>
          </cell>
          <cell r="U2790" t="str">
            <v>BB #450 (M1-BY12)</v>
          </cell>
          <cell r="V2790">
            <v>29.76</v>
          </cell>
          <cell r="W2790">
            <v>35.64</v>
          </cell>
          <cell r="X2790">
            <v>0.8350168350168351</v>
          </cell>
          <cell r="Y2790" t="str">
            <v>Market</v>
          </cell>
          <cell r="Z2790" t="str">
            <v>$2.75 PSF</v>
          </cell>
          <cell r="AA2790">
            <v>0</v>
          </cell>
        </row>
        <row r="2791">
          <cell r="C2791">
            <v>0</v>
          </cell>
          <cell r="Q2791">
            <v>42156</v>
          </cell>
          <cell r="S2791">
            <v>28.799814714737899</v>
          </cell>
        </row>
        <row r="2792">
          <cell r="C2792">
            <v>0</v>
          </cell>
          <cell r="Q2792">
            <v>42522</v>
          </cell>
          <cell r="S2792">
            <v>29.760518798733884</v>
          </cell>
        </row>
        <row r="2793">
          <cell r="C2793">
            <v>0</v>
          </cell>
        </row>
        <row r="2794">
          <cell r="C2794">
            <v>588</v>
          </cell>
          <cell r="G2794" t="str">
            <v>09-CONTINENTAL-GRAND-PL-400 (1)</v>
          </cell>
          <cell r="H2794" t="str">
            <v>TASC, inc.</v>
          </cell>
          <cell r="I2794" t="str">
            <v>Contract</v>
          </cell>
          <cell r="J2794" t="str">
            <v>500A</v>
          </cell>
          <cell r="K2794">
            <v>40623</v>
          </cell>
          <cell r="L2794">
            <v>42521</v>
          </cell>
          <cell r="M2794">
            <v>25359</v>
          </cell>
          <cell r="O2794" t="e">
            <v>#VALUE!</v>
          </cell>
          <cell r="Q2794">
            <v>42005</v>
          </cell>
          <cell r="R2794">
            <v>25359</v>
          </cell>
          <cell r="S2794">
            <v>28.847982964627942</v>
          </cell>
          <cell r="T2794">
            <v>731556</v>
          </cell>
          <cell r="U2794" t="str">
            <v>TASC PI (M1-BY11)</v>
          </cell>
          <cell r="V2794">
            <v>29.71</v>
          </cell>
          <cell r="W2794">
            <v>33</v>
          </cell>
          <cell r="X2794">
            <v>0.90030303030303038</v>
          </cell>
          <cell r="Y2794" t="str">
            <v>Vacate</v>
          </cell>
          <cell r="Z2794" t="str">
            <v>$2.75 PSF</v>
          </cell>
          <cell r="AA2794">
            <v>0</v>
          </cell>
        </row>
        <row r="2795">
          <cell r="C2795">
            <v>0</v>
          </cell>
          <cell r="Q2795">
            <v>42125</v>
          </cell>
          <cell r="S2795">
            <v>29.713947710871881</v>
          </cell>
        </row>
        <row r="2796">
          <cell r="C2796">
            <v>0</v>
          </cell>
        </row>
        <row r="2797">
          <cell r="C2797">
            <v>589</v>
          </cell>
          <cell r="G2797" t="str">
            <v>09-CONTINENTAL-GRAND-PL-400 (1)</v>
          </cell>
          <cell r="H2797" t="str">
            <v>TASC, inc.</v>
          </cell>
          <cell r="I2797" t="str">
            <v>Contract</v>
          </cell>
          <cell r="J2797" t="str">
            <v>500B</v>
          </cell>
          <cell r="K2797">
            <v>40677</v>
          </cell>
          <cell r="L2797">
            <v>42521</v>
          </cell>
          <cell r="M2797">
            <v>16916</v>
          </cell>
          <cell r="O2797" t="e">
            <v>#VALUE!</v>
          </cell>
          <cell r="Q2797">
            <v>42005</v>
          </cell>
          <cell r="R2797">
            <v>16916</v>
          </cell>
          <cell r="S2797">
            <v>28.847954599196026</v>
          </cell>
          <cell r="T2797">
            <v>487992</v>
          </cell>
          <cell r="U2797" t="str">
            <v>TASC PII (M1-BY11)</v>
          </cell>
          <cell r="V2797">
            <v>29.71</v>
          </cell>
          <cell r="W2797">
            <v>33</v>
          </cell>
          <cell r="X2797">
            <v>0.90030303030303038</v>
          </cell>
          <cell r="Y2797" t="str">
            <v>Vacate</v>
          </cell>
          <cell r="Z2797" t="str">
            <v>$2.75 PSF</v>
          </cell>
          <cell r="AA2797">
            <v>0</v>
          </cell>
        </row>
        <row r="2798">
          <cell r="C2798">
            <v>0</v>
          </cell>
          <cell r="Q2798">
            <v>42125</v>
          </cell>
          <cell r="S2798">
            <v>29.713407424923151</v>
          </cell>
        </row>
        <row r="2799">
          <cell r="C2799">
            <v>0</v>
          </cell>
        </row>
        <row r="2800">
          <cell r="C2800">
            <v>590</v>
          </cell>
          <cell r="G2800" t="str">
            <v>09-CONTINENTAL-GRAND-PL-400 (1)</v>
          </cell>
          <cell r="H2800" t="str">
            <v>HW Global Workspaces, LLC (Opt</v>
          </cell>
          <cell r="I2800" t="str">
            <v>Speculative</v>
          </cell>
          <cell r="J2800" t="str">
            <v>600</v>
          </cell>
          <cell r="K2800">
            <v>41974</v>
          </cell>
          <cell r="L2800">
            <v>44530</v>
          </cell>
          <cell r="M2800">
            <v>40817</v>
          </cell>
          <cell r="O2800" t="e">
            <v>#VALUE!</v>
          </cell>
          <cell r="Q2800">
            <v>42005</v>
          </cell>
          <cell r="R2800">
            <v>40817</v>
          </cell>
          <cell r="S2800">
            <v>30.450253570816081</v>
          </cell>
          <cell r="T2800">
            <v>1242888</v>
          </cell>
          <cell r="U2800" t="str">
            <v>HW Global (M3-BY14)</v>
          </cell>
          <cell r="V2800">
            <v>36.36</v>
          </cell>
          <cell r="W2800">
            <v>41.28</v>
          </cell>
          <cell r="X2800">
            <v>0.8808139534883721</v>
          </cell>
          <cell r="Y2800" t="str">
            <v>Market</v>
          </cell>
          <cell r="Z2800" t="str">
            <v>$2.75 PSF</v>
          </cell>
          <cell r="AA2800">
            <v>0</v>
          </cell>
        </row>
        <row r="2801">
          <cell r="C2801">
            <v>0</v>
          </cell>
          <cell r="Q2801">
            <v>42339</v>
          </cell>
          <cell r="S2801">
            <v>31.363402503858687</v>
          </cell>
        </row>
        <row r="2802">
          <cell r="C2802">
            <v>0</v>
          </cell>
          <cell r="Q2802">
            <v>42705</v>
          </cell>
          <cell r="S2802">
            <v>32.304480976063893</v>
          </cell>
        </row>
        <row r="2803">
          <cell r="C2803">
            <v>0</v>
          </cell>
          <cell r="Q2803">
            <v>43070</v>
          </cell>
          <cell r="S2803">
            <v>33.273782982580791</v>
          </cell>
        </row>
        <row r="2804">
          <cell r="C2804">
            <v>0</v>
          </cell>
          <cell r="Q2804">
            <v>43435</v>
          </cell>
          <cell r="S2804">
            <v>34.271602518558446</v>
          </cell>
        </row>
        <row r="2805">
          <cell r="C2805">
            <v>0</v>
          </cell>
          <cell r="Q2805">
            <v>43800</v>
          </cell>
          <cell r="S2805">
            <v>35.300291545189502</v>
          </cell>
        </row>
        <row r="2806">
          <cell r="C2806">
            <v>0</v>
          </cell>
          <cell r="Q2806">
            <v>44166</v>
          </cell>
          <cell r="S2806">
            <v>36.35926207217581</v>
          </cell>
        </row>
        <row r="2807">
          <cell r="C2807">
            <v>0</v>
          </cell>
        </row>
        <row r="2808">
          <cell r="C2808">
            <v>591</v>
          </cell>
          <cell r="G2808" t="str">
            <v>10-WATERS-EDGE-5510-LINCOLN (1)</v>
          </cell>
          <cell r="H2808" t="str">
            <v>Doner Partners</v>
          </cell>
          <cell r="I2808" t="str">
            <v>Contract</v>
          </cell>
          <cell r="J2808" t="str">
            <v>275</v>
          </cell>
          <cell r="K2808">
            <v>42339</v>
          </cell>
          <cell r="L2808">
            <v>44501</v>
          </cell>
          <cell r="M2808">
            <v>12107</v>
          </cell>
          <cell r="O2808" t="str">
            <v> </v>
          </cell>
          <cell r="Q2808">
            <v>42339</v>
          </cell>
          <cell r="R2808">
            <v>12107</v>
          </cell>
          <cell r="S2808">
            <v>42.050053687949124</v>
          </cell>
          <cell r="U2808" t="str">
            <v>Base Stop</v>
          </cell>
          <cell r="V2808">
            <v>1959.5</v>
          </cell>
          <cell r="W2808">
            <v>65.650000000000006</v>
          </cell>
          <cell r="X2808">
            <v>29.847677075399844</v>
          </cell>
          <cell r="Y2808" t="str">
            <v>Renew</v>
          </cell>
          <cell r="Z2808" t="str">
            <v>Office</v>
          </cell>
          <cell r="AA2808">
            <v>0</v>
          </cell>
        </row>
        <row r="2809">
          <cell r="C2809">
            <v>0</v>
          </cell>
          <cell r="Q2809">
            <v>42705</v>
          </cell>
          <cell r="S2809">
            <v>49.439167423804413</v>
          </cell>
        </row>
        <row r="2810">
          <cell r="C2810">
            <v>0</v>
          </cell>
          <cell r="Q2810">
            <v>43070</v>
          </cell>
          <cell r="S2810">
            <v>50.918972495250678</v>
          </cell>
        </row>
        <row r="2811">
          <cell r="C2811">
            <v>0</v>
          </cell>
          <cell r="Q2811">
            <v>43435</v>
          </cell>
          <cell r="S2811">
            <v>52.45031799785248</v>
          </cell>
        </row>
        <row r="2812">
          <cell r="C2812">
            <v>0</v>
          </cell>
          <cell r="Q2812">
            <v>43800</v>
          </cell>
          <cell r="S2812">
            <v>54.01932766168332</v>
          </cell>
        </row>
        <row r="2813">
          <cell r="C2813">
            <v>0</v>
          </cell>
          <cell r="Q2813">
            <v>44166</v>
          </cell>
          <cell r="S2813">
            <v>55.559593623523583</v>
          </cell>
        </row>
        <row r="2814">
          <cell r="C2814">
            <v>0</v>
          </cell>
          <cell r="Q2814">
            <v>44501</v>
          </cell>
          <cell r="S2814">
            <v>65.316593706120429</v>
          </cell>
        </row>
        <row r="2815">
          <cell r="C2815">
            <v>0</v>
          </cell>
        </row>
        <row r="2816">
          <cell r="C2816">
            <v>592</v>
          </cell>
          <cell r="G2816" t="str">
            <v>10-WATERS-EDGE-5510-LINCOLN (1)</v>
          </cell>
          <cell r="H2816" t="str">
            <v>EDC Communications U.S. Inc.</v>
          </cell>
          <cell r="I2816" t="str">
            <v>Contract</v>
          </cell>
          <cell r="J2816" t="str">
            <v>110</v>
          </cell>
          <cell r="K2816">
            <v>41852</v>
          </cell>
          <cell r="L2816">
            <v>45510</v>
          </cell>
          <cell r="M2816">
            <v>9052</v>
          </cell>
          <cell r="O2816" t="e">
            <v>#VALUE!</v>
          </cell>
          <cell r="Q2816">
            <v>42005</v>
          </cell>
          <cell r="R2816">
            <v>9052</v>
          </cell>
          <cell r="S2816">
            <v>36.600530269553687</v>
          </cell>
          <cell r="T2816">
            <v>331308</v>
          </cell>
          <cell r="U2816" t="str">
            <v>BY14+Elec.(Sub), 3.0% MF</v>
          </cell>
          <cell r="V2816">
            <v>47.75</v>
          </cell>
          <cell r="W2816">
            <v>71.739999999999995</v>
          </cell>
          <cell r="X2816">
            <v>0.66559799275160303</v>
          </cell>
          <cell r="Y2816" t="str">
            <v>Market</v>
          </cell>
          <cell r="Z2816" t="str">
            <v>Office</v>
          </cell>
          <cell r="AA2816">
            <v>0</v>
          </cell>
        </row>
        <row r="2817">
          <cell r="C2817">
            <v>0</v>
          </cell>
          <cell r="Q2817">
            <v>42217</v>
          </cell>
          <cell r="S2817">
            <v>37.484754750331419</v>
          </cell>
        </row>
        <row r="2818">
          <cell r="C2818">
            <v>0</v>
          </cell>
          <cell r="Q2818">
            <v>42248</v>
          </cell>
          <cell r="S2818">
            <v>37.698188245691561</v>
          </cell>
        </row>
        <row r="2819">
          <cell r="C2819">
            <v>0</v>
          </cell>
          <cell r="Q2819">
            <v>42583</v>
          </cell>
          <cell r="S2819">
            <v>38.608926204153775</v>
          </cell>
        </row>
        <row r="2820">
          <cell r="C2820">
            <v>0</v>
          </cell>
          <cell r="Q2820">
            <v>42614</v>
          </cell>
          <cell r="S2820">
            <v>38.82898806893504</v>
          </cell>
        </row>
        <row r="2821">
          <cell r="C2821">
            <v>0</v>
          </cell>
          <cell r="Q2821">
            <v>42948</v>
          </cell>
          <cell r="S2821">
            <v>39.768890852850198</v>
          </cell>
        </row>
        <row r="2822">
          <cell r="C2822">
            <v>0</v>
          </cell>
          <cell r="Q2822">
            <v>42979</v>
          </cell>
          <cell r="S2822">
            <v>39.995581087052585</v>
          </cell>
        </row>
        <row r="2823">
          <cell r="C2823">
            <v>0</v>
          </cell>
          <cell r="Q2823">
            <v>43313</v>
          </cell>
          <cell r="S2823">
            <v>40.961997348652233</v>
          </cell>
        </row>
        <row r="2824">
          <cell r="C2824">
            <v>0</v>
          </cell>
          <cell r="Q2824">
            <v>43344</v>
          </cell>
          <cell r="S2824">
            <v>41.193990278391517</v>
          </cell>
        </row>
        <row r="2825">
          <cell r="C2825">
            <v>0</v>
          </cell>
          <cell r="Q2825">
            <v>43678</v>
          </cell>
          <cell r="S2825">
            <v>42.189571365444102</v>
          </cell>
        </row>
        <row r="2826">
          <cell r="C2826">
            <v>0</v>
          </cell>
          <cell r="Q2826">
            <v>43709</v>
          </cell>
          <cell r="S2826">
            <v>42.429518338488734</v>
          </cell>
        </row>
        <row r="2827">
          <cell r="C2827">
            <v>0</v>
          </cell>
          <cell r="Q2827">
            <v>44044</v>
          </cell>
          <cell r="S2827">
            <v>43.455589924878481</v>
          </cell>
        </row>
        <row r="2828">
          <cell r="C2828">
            <v>0</v>
          </cell>
          <cell r="Q2828">
            <v>44075</v>
          </cell>
          <cell r="S2828">
            <v>43.702165267344235</v>
          </cell>
        </row>
        <row r="2829">
          <cell r="C2829">
            <v>0</v>
          </cell>
          <cell r="Q2829">
            <v>44409</v>
          </cell>
          <cell r="S2829">
            <v>44.760053026955369</v>
          </cell>
        </row>
        <row r="2830">
          <cell r="C2830">
            <v>0</v>
          </cell>
          <cell r="Q2830">
            <v>44440</v>
          </cell>
          <cell r="S2830">
            <v>45.013256738842244</v>
          </cell>
        </row>
        <row r="2831">
          <cell r="C2831">
            <v>0</v>
          </cell>
          <cell r="Q2831">
            <v>44774</v>
          </cell>
          <cell r="S2831">
            <v>46.102960671674765</v>
          </cell>
        </row>
        <row r="2832">
          <cell r="C2832">
            <v>0</v>
          </cell>
          <cell r="Q2832">
            <v>44805</v>
          </cell>
          <cell r="S2832">
            <v>46.364118426866987</v>
          </cell>
        </row>
        <row r="2833">
          <cell r="C2833">
            <v>0</v>
          </cell>
          <cell r="Q2833">
            <v>45139</v>
          </cell>
          <cell r="S2833">
            <v>47.485638532920902</v>
          </cell>
        </row>
        <row r="2834">
          <cell r="C2834">
            <v>0</v>
          </cell>
          <cell r="Q2834">
            <v>45170</v>
          </cell>
          <cell r="S2834">
            <v>47.754750331418471</v>
          </cell>
        </row>
        <row r="2835">
          <cell r="C2835">
            <v>0</v>
          </cell>
        </row>
        <row r="2836">
          <cell r="C2836">
            <v>593</v>
          </cell>
          <cell r="G2836" t="str">
            <v>10-WATERS-EDGE-5510-LINCOLN (1)</v>
          </cell>
          <cell r="H2836" t="str">
            <v>Electronic Arts Inc.</v>
          </cell>
          <cell r="I2836" t="str">
            <v>Contract</v>
          </cell>
          <cell r="J2836" t="str">
            <v>115</v>
          </cell>
          <cell r="K2836">
            <v>40817</v>
          </cell>
          <cell r="L2836">
            <v>44469</v>
          </cell>
          <cell r="M2836">
            <v>3066</v>
          </cell>
          <cell r="O2836" t="e">
            <v>#VALUE!</v>
          </cell>
          <cell r="Q2836">
            <v>42005</v>
          </cell>
          <cell r="R2836">
            <v>3066</v>
          </cell>
          <cell r="S2836">
            <v>20.743639921722114</v>
          </cell>
          <cell r="T2836">
            <v>63600</v>
          </cell>
          <cell r="U2836" t="str">
            <v>NNN- EA (1)</v>
          </cell>
          <cell r="V2836">
            <v>24.77</v>
          </cell>
          <cell r="W2836">
            <v>65.650000000000006</v>
          </cell>
          <cell r="X2836">
            <v>0.37730388423457728</v>
          </cell>
          <cell r="Y2836" t="str">
            <v>Market</v>
          </cell>
          <cell r="Z2836" t="str">
            <v>Office</v>
          </cell>
          <cell r="AA2836">
            <v>0</v>
          </cell>
        </row>
        <row r="2837">
          <cell r="C2837">
            <v>0</v>
          </cell>
          <cell r="Q2837">
            <v>42278</v>
          </cell>
          <cell r="S2837">
            <v>21.36986301369863</v>
          </cell>
        </row>
        <row r="2838">
          <cell r="C2838">
            <v>0</v>
          </cell>
          <cell r="Q2838">
            <v>42644</v>
          </cell>
          <cell r="S2838">
            <v>22.007827788649706</v>
          </cell>
        </row>
        <row r="2839">
          <cell r="C2839">
            <v>0</v>
          </cell>
          <cell r="Q2839">
            <v>43009</v>
          </cell>
          <cell r="S2839">
            <v>22.669275929549901</v>
          </cell>
        </row>
        <row r="2840">
          <cell r="C2840">
            <v>0</v>
          </cell>
          <cell r="Q2840">
            <v>43374</v>
          </cell>
          <cell r="S2840">
            <v>23.350293542074365</v>
          </cell>
        </row>
        <row r="2841">
          <cell r="C2841">
            <v>0</v>
          </cell>
          <cell r="Q2841">
            <v>43739</v>
          </cell>
          <cell r="S2841">
            <v>24.046966731898237</v>
          </cell>
        </row>
        <row r="2842">
          <cell r="C2842">
            <v>0</v>
          </cell>
          <cell r="Q2842">
            <v>44105</v>
          </cell>
          <cell r="S2842">
            <v>24.771037181996086</v>
          </cell>
        </row>
        <row r="2843">
          <cell r="C2843">
            <v>0</v>
          </cell>
        </row>
        <row r="2844">
          <cell r="C2844">
            <v>594</v>
          </cell>
          <cell r="G2844" t="str">
            <v>10-WATERS-EDGE-5510-LINCOLN (1)</v>
          </cell>
          <cell r="H2844" t="str">
            <v>Electronic Arts Inc.</v>
          </cell>
          <cell r="I2844" t="str">
            <v>Contract</v>
          </cell>
          <cell r="J2844" t="str">
            <v>130</v>
          </cell>
          <cell r="K2844">
            <v>40817</v>
          </cell>
          <cell r="L2844">
            <v>44469</v>
          </cell>
          <cell r="M2844">
            <v>2707</v>
          </cell>
          <cell r="O2844" t="e">
            <v>#VALUE!</v>
          </cell>
          <cell r="Q2844">
            <v>42005</v>
          </cell>
          <cell r="R2844">
            <v>2707</v>
          </cell>
          <cell r="S2844">
            <v>20.746213520502401</v>
          </cell>
          <cell r="T2844">
            <v>56160</v>
          </cell>
          <cell r="U2844" t="str">
            <v>NNN- EA (6)</v>
          </cell>
          <cell r="V2844">
            <v>24.77</v>
          </cell>
          <cell r="W2844">
            <v>65.650000000000006</v>
          </cell>
          <cell r="X2844">
            <v>0.37730388423457728</v>
          </cell>
          <cell r="Y2844" t="str">
            <v>Market</v>
          </cell>
          <cell r="Z2844" t="str">
            <v>Office</v>
          </cell>
          <cell r="AA2844">
            <v>0</v>
          </cell>
        </row>
        <row r="2845">
          <cell r="C2845">
            <v>0</v>
          </cell>
          <cell r="Q2845">
            <v>42278</v>
          </cell>
          <cell r="S2845">
            <v>21.366826745474697</v>
          </cell>
        </row>
        <row r="2846">
          <cell r="C2846">
            <v>0</v>
          </cell>
          <cell r="Q2846">
            <v>42644</v>
          </cell>
          <cell r="S2846">
            <v>22.009604728481715</v>
          </cell>
        </row>
        <row r="2847">
          <cell r="C2847">
            <v>0</v>
          </cell>
          <cell r="Q2847">
            <v>43009</v>
          </cell>
          <cell r="S2847">
            <v>22.665681566309569</v>
          </cell>
        </row>
        <row r="2848">
          <cell r="C2848">
            <v>0</v>
          </cell>
          <cell r="Q2848">
            <v>43374</v>
          </cell>
          <cell r="S2848">
            <v>23.34835611377909</v>
          </cell>
        </row>
        <row r="2849">
          <cell r="C2849">
            <v>0</v>
          </cell>
          <cell r="Q2849">
            <v>43739</v>
          </cell>
          <cell r="S2849">
            <v>24.048762467676394</v>
          </cell>
        </row>
        <row r="2850">
          <cell r="C2850">
            <v>0</v>
          </cell>
          <cell r="Q2850">
            <v>44105</v>
          </cell>
          <cell r="S2850">
            <v>24.771333579608424</v>
          </cell>
        </row>
        <row r="2851">
          <cell r="C2851">
            <v>0</v>
          </cell>
        </row>
        <row r="2852">
          <cell r="C2852">
            <v>595</v>
          </cell>
          <cell r="G2852" t="str">
            <v>10-WATERS-EDGE-5510-LINCOLN (1)</v>
          </cell>
          <cell r="H2852" t="str">
            <v>Electronic Arts Inc.</v>
          </cell>
          <cell r="I2852" t="str">
            <v>Contract</v>
          </cell>
          <cell r="J2852" t="str">
            <v>160</v>
          </cell>
          <cell r="K2852">
            <v>40817</v>
          </cell>
          <cell r="L2852">
            <v>44469</v>
          </cell>
          <cell r="M2852">
            <v>1049</v>
          </cell>
          <cell r="O2852" t="e">
            <v>#VALUE!</v>
          </cell>
          <cell r="Q2852">
            <v>42005</v>
          </cell>
          <cell r="R2852">
            <v>1049</v>
          </cell>
          <cell r="S2852">
            <v>20.762631077216398</v>
          </cell>
          <cell r="T2852">
            <v>21780</v>
          </cell>
          <cell r="U2852" t="str">
            <v>NNN- EA (5)</v>
          </cell>
          <cell r="V2852">
            <v>24.71</v>
          </cell>
          <cell r="W2852">
            <v>65.650000000000006</v>
          </cell>
          <cell r="X2852">
            <v>0.3763899466869764</v>
          </cell>
          <cell r="Y2852" t="str">
            <v>Market</v>
          </cell>
          <cell r="Z2852" t="str">
            <v>Office</v>
          </cell>
          <cell r="AA2852">
            <v>0</v>
          </cell>
        </row>
        <row r="2853">
          <cell r="C2853">
            <v>0</v>
          </cell>
          <cell r="Q2853">
            <v>42278</v>
          </cell>
          <cell r="S2853">
            <v>21.357483317445187</v>
          </cell>
        </row>
        <row r="2854">
          <cell r="C2854">
            <v>0</v>
          </cell>
          <cell r="Q2854">
            <v>42644</v>
          </cell>
          <cell r="S2854">
            <v>21.96377502383222</v>
          </cell>
        </row>
        <row r="2855">
          <cell r="C2855">
            <v>0</v>
          </cell>
          <cell r="Q2855">
            <v>43009</v>
          </cell>
          <cell r="S2855">
            <v>22.673021925643472</v>
          </cell>
        </row>
        <row r="2856">
          <cell r="C2856">
            <v>0</v>
          </cell>
          <cell r="Q2856">
            <v>43374</v>
          </cell>
          <cell r="S2856">
            <v>23.405147759771211</v>
          </cell>
        </row>
        <row r="2857">
          <cell r="C2857">
            <v>0</v>
          </cell>
          <cell r="Q2857">
            <v>43739</v>
          </cell>
          <cell r="S2857">
            <v>24</v>
          </cell>
        </row>
        <row r="2858">
          <cell r="C2858">
            <v>0</v>
          </cell>
          <cell r="Q2858">
            <v>44105</v>
          </cell>
          <cell r="S2858">
            <v>24.720686367969495</v>
          </cell>
        </row>
        <row r="2859">
          <cell r="C2859">
            <v>0</v>
          </cell>
        </row>
        <row r="2860">
          <cell r="C2860">
            <v>596</v>
          </cell>
          <cell r="G2860" t="str">
            <v>10-WATERS-EDGE-5510-LINCOLN (1)</v>
          </cell>
          <cell r="H2860" t="str">
            <v>Electronic Arts Inc.</v>
          </cell>
          <cell r="I2860" t="str">
            <v>Contract</v>
          </cell>
          <cell r="J2860" t="str">
            <v>200</v>
          </cell>
          <cell r="K2860">
            <v>40817</v>
          </cell>
          <cell r="L2860">
            <v>44469</v>
          </cell>
          <cell r="M2860">
            <v>29955</v>
          </cell>
          <cell r="O2860" t="e">
            <v>#VALUE!</v>
          </cell>
          <cell r="Q2860">
            <v>42005</v>
          </cell>
          <cell r="R2860">
            <v>29955</v>
          </cell>
          <cell r="S2860">
            <v>20.745518277416124</v>
          </cell>
          <cell r="T2860">
            <v>621432</v>
          </cell>
          <cell r="U2860" t="str">
            <v>NNN- EA (2)</v>
          </cell>
          <cell r="V2860">
            <v>24.77</v>
          </cell>
          <cell r="W2860">
            <v>65.650000000000006</v>
          </cell>
          <cell r="X2860">
            <v>0.37730388423457728</v>
          </cell>
          <cell r="Y2860" t="str">
            <v>Market</v>
          </cell>
          <cell r="Z2860" t="str">
            <v>Office</v>
          </cell>
          <cell r="AA2860">
            <v>0</v>
          </cell>
        </row>
        <row r="2861">
          <cell r="C2861">
            <v>0</v>
          </cell>
          <cell r="Q2861">
            <v>42278</v>
          </cell>
          <cell r="S2861">
            <v>21.367651477215823</v>
          </cell>
        </row>
        <row r="2862">
          <cell r="C2862">
            <v>0</v>
          </cell>
          <cell r="Q2862">
            <v>42644</v>
          </cell>
          <cell r="S2862">
            <v>22.008612919379068</v>
          </cell>
        </row>
        <row r="2863">
          <cell r="C2863">
            <v>0</v>
          </cell>
          <cell r="Q2863">
            <v>43009</v>
          </cell>
          <cell r="S2863">
            <v>22.669203805708563</v>
          </cell>
        </row>
        <row r="2864">
          <cell r="C2864">
            <v>0</v>
          </cell>
          <cell r="Q2864">
            <v>43374</v>
          </cell>
          <cell r="S2864">
            <v>23.349023535302955</v>
          </cell>
        </row>
        <row r="2865">
          <cell r="C2865">
            <v>0</v>
          </cell>
          <cell r="Q2865">
            <v>43739</v>
          </cell>
          <cell r="S2865">
            <v>24.049674511767652</v>
          </cell>
        </row>
        <row r="2866">
          <cell r="C2866">
            <v>0</v>
          </cell>
          <cell r="Q2866">
            <v>44105</v>
          </cell>
          <cell r="S2866">
            <v>24.771156735102654</v>
          </cell>
        </row>
        <row r="2867">
          <cell r="C2867">
            <v>0</v>
          </cell>
        </row>
        <row r="2868">
          <cell r="C2868">
            <v>597</v>
          </cell>
          <cell r="G2868" t="str">
            <v>10-WATERS-EDGE-5510-LINCOLN (1)</v>
          </cell>
          <cell r="H2868" t="str">
            <v>Electronic Arts Inc.</v>
          </cell>
          <cell r="I2868" t="str">
            <v>Contract</v>
          </cell>
          <cell r="J2868" t="str">
            <v>300</v>
          </cell>
          <cell r="K2868">
            <v>40817</v>
          </cell>
          <cell r="L2868">
            <v>44469</v>
          </cell>
          <cell r="M2868">
            <v>50110</v>
          </cell>
          <cell r="O2868" t="e">
            <v>#VALUE!</v>
          </cell>
          <cell r="Q2868">
            <v>42005</v>
          </cell>
          <cell r="R2868">
            <v>50110</v>
          </cell>
          <cell r="S2868">
            <v>20.745320295350229</v>
          </cell>
          <cell r="T2868">
            <v>1039548</v>
          </cell>
          <cell r="U2868" t="str">
            <v>NNN- EA (3)</v>
          </cell>
          <cell r="V2868">
            <v>24.77</v>
          </cell>
          <cell r="W2868">
            <v>65.650000000000006</v>
          </cell>
          <cell r="X2868">
            <v>0.37730388423457728</v>
          </cell>
          <cell r="Y2868" t="str">
            <v>Market</v>
          </cell>
          <cell r="Z2868" t="str">
            <v>Office</v>
          </cell>
          <cell r="AA2868">
            <v>0</v>
          </cell>
        </row>
        <row r="2869">
          <cell r="C2869">
            <v>0</v>
          </cell>
          <cell r="Q2869">
            <v>42278</v>
          </cell>
          <cell r="S2869">
            <v>21.367711035721413</v>
          </cell>
        </row>
        <row r="2870">
          <cell r="C2870">
            <v>0</v>
          </cell>
          <cell r="Q2870">
            <v>42644</v>
          </cell>
          <cell r="S2870">
            <v>22.008780682498504</v>
          </cell>
        </row>
        <row r="2871">
          <cell r="C2871">
            <v>0</v>
          </cell>
          <cell r="Q2871">
            <v>43009</v>
          </cell>
          <cell r="S2871">
            <v>22.669008181999601</v>
          </cell>
        </row>
        <row r="2872">
          <cell r="C2872">
            <v>0</v>
          </cell>
          <cell r="Q2872">
            <v>43374</v>
          </cell>
          <cell r="S2872">
            <v>23.349111953701858</v>
          </cell>
        </row>
        <row r="2873">
          <cell r="C2873">
            <v>0</v>
          </cell>
          <cell r="Q2873">
            <v>43739</v>
          </cell>
          <cell r="S2873">
            <v>24.049570943923367</v>
          </cell>
        </row>
        <row r="2874">
          <cell r="C2874">
            <v>0</v>
          </cell>
          <cell r="Q2874">
            <v>44105</v>
          </cell>
          <cell r="S2874">
            <v>24.771103572141289</v>
          </cell>
        </row>
        <row r="2875">
          <cell r="C2875">
            <v>0</v>
          </cell>
        </row>
        <row r="2876">
          <cell r="C2876">
            <v>598</v>
          </cell>
          <cell r="G2876" t="str">
            <v>10-WATERS-EDGE-5510-LINCOLN (1)</v>
          </cell>
          <cell r="H2876" t="str">
            <v>Electronic Arts Inc.</v>
          </cell>
          <cell r="I2876" t="str">
            <v>Contract</v>
          </cell>
          <cell r="J2876" t="str">
            <v>ST-1</v>
          </cell>
          <cell r="K2876">
            <v>40817</v>
          </cell>
          <cell r="L2876">
            <v>44469</v>
          </cell>
          <cell r="M2876">
            <v>1329</v>
          </cell>
          <cell r="O2876" t="e">
            <v>#VALUE!</v>
          </cell>
          <cell r="Q2876">
            <v>42005</v>
          </cell>
          <cell r="R2876">
            <v>1329</v>
          </cell>
          <cell r="S2876">
            <v>21.480812641083521</v>
          </cell>
          <cell r="T2876">
            <v>28548</v>
          </cell>
          <cell r="U2876" t="str">
            <v>None</v>
          </cell>
          <cell r="V2876">
            <v>26.03</v>
          </cell>
          <cell r="W2876">
            <v>15</v>
          </cell>
          <cell r="X2876">
            <v>1.7353333333333334</v>
          </cell>
          <cell r="Y2876" t="str">
            <v>Market</v>
          </cell>
          <cell r="Z2876" t="str">
            <v>Storage</v>
          </cell>
          <cell r="AA2876">
            <v>0</v>
          </cell>
        </row>
        <row r="2877">
          <cell r="C2877">
            <v>0</v>
          </cell>
          <cell r="Q2877">
            <v>42248</v>
          </cell>
          <cell r="S2877">
            <v>22.194130925507899</v>
          </cell>
        </row>
        <row r="2878">
          <cell r="C2878">
            <v>0</v>
          </cell>
          <cell r="Q2878">
            <v>42614</v>
          </cell>
          <cell r="S2878">
            <v>22.916478555304739</v>
          </cell>
        </row>
        <row r="2879">
          <cell r="C2879">
            <v>0</v>
          </cell>
          <cell r="Q2879">
            <v>42979</v>
          </cell>
          <cell r="S2879">
            <v>23.638826185101578</v>
          </cell>
        </row>
        <row r="2880">
          <cell r="C2880">
            <v>0</v>
          </cell>
          <cell r="Q2880">
            <v>43344</v>
          </cell>
          <cell r="S2880">
            <v>24.361173814898422</v>
          </cell>
        </row>
        <row r="2881">
          <cell r="C2881">
            <v>0</v>
          </cell>
          <cell r="Q2881">
            <v>43709</v>
          </cell>
          <cell r="S2881">
            <v>25.200902934537247</v>
          </cell>
        </row>
        <row r="2882">
          <cell r="C2882">
            <v>0</v>
          </cell>
          <cell r="Q2882">
            <v>44075</v>
          </cell>
          <cell r="S2882">
            <v>26.040632054176072</v>
          </cell>
        </row>
        <row r="2883">
          <cell r="C2883">
            <v>0</v>
          </cell>
        </row>
        <row r="2884">
          <cell r="C2884">
            <v>599</v>
          </cell>
          <cell r="G2884" t="str">
            <v>10-WATERS-EDGE-5510-LINCOLN (1)</v>
          </cell>
          <cell r="H2884" t="str">
            <v>Vacant</v>
          </cell>
          <cell r="I2884" t="str">
            <v>Contract</v>
          </cell>
          <cell r="J2884" t="str">
            <v>180</v>
          </cell>
          <cell r="K2884">
            <v>42583</v>
          </cell>
          <cell r="L2884">
            <v>44408</v>
          </cell>
          <cell r="M2884">
            <v>2751</v>
          </cell>
          <cell r="O2884" t="str">
            <v> </v>
          </cell>
          <cell r="Q2884">
            <v>42583</v>
          </cell>
          <cell r="R2884">
            <v>2751</v>
          </cell>
          <cell r="S2884">
            <v>50.399127589967286</v>
          </cell>
          <cell r="U2884" t="str">
            <v>FS+Elec(Sub), 3% MF</v>
          </cell>
          <cell r="V2884">
            <v>56.72</v>
          </cell>
          <cell r="W2884">
            <v>23.65</v>
          </cell>
          <cell r="X2884">
            <v>2.3983086680761101</v>
          </cell>
          <cell r="Y2884" t="str">
            <v>Market</v>
          </cell>
          <cell r="Z2884" t="str">
            <v>Cafe</v>
          </cell>
          <cell r="AA2884">
            <v>0</v>
          </cell>
        </row>
        <row r="2885">
          <cell r="C2885">
            <v>0</v>
          </cell>
          <cell r="Q2885">
            <v>42856</v>
          </cell>
          <cell r="S2885">
            <v>51.912758996728464</v>
          </cell>
        </row>
        <row r="2886">
          <cell r="C2886">
            <v>0</v>
          </cell>
          <cell r="Q2886">
            <v>43221</v>
          </cell>
          <cell r="S2886">
            <v>53.470010905125406</v>
          </cell>
        </row>
        <row r="2887">
          <cell r="C2887">
            <v>0</v>
          </cell>
          <cell r="Q2887">
            <v>43586</v>
          </cell>
          <cell r="S2887">
            <v>55.070883315158127</v>
          </cell>
        </row>
        <row r="2888">
          <cell r="C2888">
            <v>0</v>
          </cell>
          <cell r="Q2888">
            <v>43952</v>
          </cell>
          <cell r="S2888">
            <v>56.724100327153764</v>
          </cell>
        </row>
        <row r="2889">
          <cell r="C2889">
            <v>0</v>
          </cell>
        </row>
        <row r="2890">
          <cell r="C2890">
            <v>600</v>
          </cell>
          <cell r="G2890" t="str">
            <v>10-WATERS-EDGE-5510-LINCOLN (1)</v>
          </cell>
          <cell r="H2890" t="str">
            <v>Lee, Burkhart, Liu, Inc.</v>
          </cell>
          <cell r="I2890" t="str">
            <v>Contract</v>
          </cell>
          <cell r="J2890" t="str">
            <v>250</v>
          </cell>
          <cell r="K2890">
            <v>41730</v>
          </cell>
          <cell r="L2890">
            <v>43738</v>
          </cell>
          <cell r="M2890">
            <v>7756</v>
          </cell>
          <cell r="O2890" t="e">
            <v>#VALUE!</v>
          </cell>
          <cell r="Q2890">
            <v>42005</v>
          </cell>
          <cell r="R2890">
            <v>7756</v>
          </cell>
          <cell r="S2890">
            <v>36</v>
          </cell>
          <cell r="T2890">
            <v>279216</v>
          </cell>
          <cell r="U2890" t="str">
            <v>BY14+Elec.(Sub), 3.0% MF</v>
          </cell>
          <cell r="V2890">
            <v>41.73</v>
          </cell>
          <cell r="W2890">
            <v>61.88</v>
          </cell>
          <cell r="X2890">
            <v>0.6743697478991596</v>
          </cell>
          <cell r="Y2890" t="str">
            <v>Market</v>
          </cell>
          <cell r="Z2890" t="str">
            <v>Office</v>
          </cell>
          <cell r="AA2890">
            <v>0</v>
          </cell>
        </row>
        <row r="2891">
          <cell r="C2891">
            <v>0</v>
          </cell>
          <cell r="Q2891">
            <v>42095</v>
          </cell>
          <cell r="S2891">
            <v>37.07993811242909</v>
          </cell>
        </row>
        <row r="2892">
          <cell r="C2892">
            <v>0</v>
          </cell>
          <cell r="Q2892">
            <v>42461</v>
          </cell>
          <cell r="S2892">
            <v>38.192367199587416</v>
          </cell>
        </row>
        <row r="2893">
          <cell r="C2893">
            <v>0</v>
          </cell>
          <cell r="Q2893">
            <v>42826</v>
          </cell>
          <cell r="S2893">
            <v>39.338834450747811</v>
          </cell>
        </row>
        <row r="2894">
          <cell r="C2894">
            <v>0</v>
          </cell>
          <cell r="Q2894">
            <v>43191</v>
          </cell>
          <cell r="S2894">
            <v>40.517792676637441</v>
          </cell>
        </row>
        <row r="2895">
          <cell r="C2895">
            <v>0</v>
          </cell>
          <cell r="Q2895">
            <v>43556</v>
          </cell>
          <cell r="S2895">
            <v>41.733883445074781</v>
          </cell>
        </row>
        <row r="2896">
          <cell r="C2896">
            <v>0</v>
          </cell>
        </row>
        <row r="2897">
          <cell r="C2897">
            <v>601</v>
          </cell>
          <cell r="G2897" t="str">
            <v>10-WATERS-EDGE-5510-LINCOLN (1)</v>
          </cell>
          <cell r="H2897" t="str">
            <v>Popchips, Inc.</v>
          </cell>
          <cell r="I2897" t="str">
            <v>Contract</v>
          </cell>
          <cell r="J2897" t="str">
            <v>425</v>
          </cell>
          <cell r="K2897">
            <v>42036</v>
          </cell>
          <cell r="L2897">
            <v>44255</v>
          </cell>
          <cell r="M2897">
            <v>7263</v>
          </cell>
          <cell r="O2897" t="str">
            <v> </v>
          </cell>
          <cell r="Q2897">
            <v>42036</v>
          </cell>
          <cell r="R2897">
            <v>7263</v>
          </cell>
          <cell r="S2897">
            <v>43.20033044196613</v>
          </cell>
          <cell r="U2897" t="str">
            <v>Chips - BY14+Elec(Sub) 3.0% MF</v>
          </cell>
          <cell r="V2897">
            <v>50.08</v>
          </cell>
          <cell r="W2897">
            <v>65.650000000000006</v>
          </cell>
          <cell r="X2897">
            <v>0.76283320639756269</v>
          </cell>
          <cell r="Y2897" t="str">
            <v>Market</v>
          </cell>
          <cell r="Z2897" t="str">
            <v>Office</v>
          </cell>
          <cell r="AA2897">
            <v>0</v>
          </cell>
        </row>
        <row r="2898">
          <cell r="C2898">
            <v>0</v>
          </cell>
          <cell r="Q2898">
            <v>42430</v>
          </cell>
          <cell r="S2898">
            <v>44.495662949194546</v>
          </cell>
        </row>
        <row r="2899">
          <cell r="C2899">
            <v>0</v>
          </cell>
          <cell r="Q2899">
            <v>42795</v>
          </cell>
          <cell r="S2899">
            <v>45.830648492358527</v>
          </cell>
        </row>
        <row r="2900">
          <cell r="C2900">
            <v>0</v>
          </cell>
          <cell r="Q2900">
            <v>43160</v>
          </cell>
          <cell r="S2900">
            <v>47.205287071458073</v>
          </cell>
        </row>
        <row r="2901">
          <cell r="C2901">
            <v>0</v>
          </cell>
          <cell r="Q2901">
            <v>43525</v>
          </cell>
          <cell r="S2901">
            <v>48.622883106154482</v>
          </cell>
        </row>
        <row r="2902">
          <cell r="C2902">
            <v>0</v>
          </cell>
          <cell r="Q2902">
            <v>43891</v>
          </cell>
          <cell r="S2902">
            <v>50.081784386617102</v>
          </cell>
        </row>
        <row r="2903">
          <cell r="C2903">
            <v>0</v>
          </cell>
        </row>
        <row r="2904">
          <cell r="C2904">
            <v>602</v>
          </cell>
          <cell r="G2904" t="str">
            <v>10-WATERS-EDGE-5510-LINCOLN (1)</v>
          </cell>
          <cell r="H2904" t="str">
            <v>TV Guide Entertainment Group,</v>
          </cell>
          <cell r="I2904" t="str">
            <v>Contract</v>
          </cell>
          <cell r="J2904" t="str">
            <v>400</v>
          </cell>
          <cell r="K2904">
            <v>41671</v>
          </cell>
          <cell r="L2904">
            <v>43496</v>
          </cell>
          <cell r="M2904">
            <v>25660</v>
          </cell>
          <cell r="O2904" t="e">
            <v>#VALUE!</v>
          </cell>
          <cell r="Q2904">
            <v>42005</v>
          </cell>
          <cell r="R2904">
            <v>25660</v>
          </cell>
          <cell r="S2904">
            <v>37.200000000000003</v>
          </cell>
          <cell r="T2904">
            <v>954552</v>
          </cell>
          <cell r="U2904" t="str">
            <v>BY14+Elec.(Sub), 3.0% MF</v>
          </cell>
          <cell r="V2904">
            <v>41.87</v>
          </cell>
          <cell r="W2904">
            <v>61.88</v>
          </cell>
          <cell r="X2904">
            <v>0.67663219133807362</v>
          </cell>
          <cell r="Y2904" t="str">
            <v>Market</v>
          </cell>
          <cell r="Z2904" t="str">
            <v>Office</v>
          </cell>
          <cell r="AA2904">
            <v>0</v>
          </cell>
        </row>
        <row r="2905">
          <cell r="C2905">
            <v>0</v>
          </cell>
          <cell r="Q2905">
            <v>42036</v>
          </cell>
          <cell r="S2905">
            <v>38.31582229150429</v>
          </cell>
        </row>
        <row r="2906">
          <cell r="C2906">
            <v>0</v>
          </cell>
          <cell r="Q2906">
            <v>42401</v>
          </cell>
          <cell r="S2906">
            <v>39.465315666406859</v>
          </cell>
        </row>
        <row r="2907">
          <cell r="C2907">
            <v>0</v>
          </cell>
          <cell r="Q2907">
            <v>42767</v>
          </cell>
          <cell r="S2907">
            <v>40.649415432579893</v>
          </cell>
        </row>
        <row r="2908">
          <cell r="C2908">
            <v>0</v>
          </cell>
          <cell r="Q2908">
            <v>43132</v>
          </cell>
          <cell r="S2908">
            <v>41.869056897895554</v>
          </cell>
        </row>
        <row r="2909">
          <cell r="C2909">
            <v>0</v>
          </cell>
        </row>
        <row r="2910">
          <cell r="C2910">
            <v>603</v>
          </cell>
          <cell r="G2910" t="str">
            <v>10-WATERS-EDGE-5510-LINCOLN (1)</v>
          </cell>
          <cell r="H2910" t="str">
            <v>Two Nil, LLC</v>
          </cell>
          <cell r="I2910" t="str">
            <v>Contract</v>
          </cell>
          <cell r="J2910" t="str">
            <v>410</v>
          </cell>
          <cell r="K2910">
            <v>41821</v>
          </cell>
          <cell r="L2910">
            <v>43799</v>
          </cell>
          <cell r="M2910">
            <v>7059</v>
          </cell>
          <cell r="O2910" t="e">
            <v>#VALUE!</v>
          </cell>
          <cell r="Q2910">
            <v>42005</v>
          </cell>
          <cell r="R2910">
            <v>7059</v>
          </cell>
          <cell r="S2910">
            <v>43.199320016999572</v>
          </cell>
          <cell r="T2910">
            <v>304944</v>
          </cell>
          <cell r="U2910" t="str">
            <v>BY14+Elec.(Sub), 3.0% MF</v>
          </cell>
          <cell r="V2910">
            <v>50.08</v>
          </cell>
          <cell r="W2910">
            <v>61.88</v>
          </cell>
          <cell r="X2910">
            <v>0.80930833872010333</v>
          </cell>
          <cell r="Y2910" t="str">
            <v>Market</v>
          </cell>
          <cell r="Z2910" t="str">
            <v>Office</v>
          </cell>
          <cell r="AA2910">
            <v>0</v>
          </cell>
        </row>
        <row r="2911">
          <cell r="C2911">
            <v>0</v>
          </cell>
          <cell r="Q2911">
            <v>42186</v>
          </cell>
          <cell r="S2911">
            <v>44.496387590310242</v>
          </cell>
        </row>
        <row r="2912">
          <cell r="C2912">
            <v>0</v>
          </cell>
          <cell r="Q2912">
            <v>42552</v>
          </cell>
          <cell r="S2912">
            <v>45.830854228644284</v>
          </cell>
        </row>
        <row r="2913">
          <cell r="C2913">
            <v>0</v>
          </cell>
          <cell r="Q2913">
            <v>42917</v>
          </cell>
          <cell r="S2913">
            <v>47.206119847003826</v>
          </cell>
        </row>
        <row r="2914">
          <cell r="C2914">
            <v>0</v>
          </cell>
          <cell r="Q2914">
            <v>43282</v>
          </cell>
          <cell r="S2914">
            <v>48.622184445388868</v>
          </cell>
        </row>
        <row r="2915">
          <cell r="C2915">
            <v>0</v>
          </cell>
          <cell r="Q2915">
            <v>43647</v>
          </cell>
          <cell r="S2915">
            <v>50.080747981300469</v>
          </cell>
        </row>
        <row r="2916">
          <cell r="C2916">
            <v>0</v>
          </cell>
        </row>
        <row r="2917">
          <cell r="C2917">
            <v>604</v>
          </cell>
          <cell r="G2917" t="str">
            <v>10-WATERS-EDGE-5510-LINCOLN (1)</v>
          </cell>
          <cell r="H2917" t="str">
            <v>Vacant</v>
          </cell>
          <cell r="I2917" t="str">
            <v>Speculative</v>
          </cell>
          <cell r="J2917" t="str">
            <v>100</v>
          </cell>
          <cell r="K2917">
            <v>42767</v>
          </cell>
          <cell r="L2917">
            <v>44592</v>
          </cell>
          <cell r="M2917">
            <v>11223</v>
          </cell>
          <cell r="O2917" t="str">
            <v> </v>
          </cell>
          <cell r="Q2917">
            <v>42767</v>
          </cell>
          <cell r="R2917">
            <v>11223</v>
          </cell>
          <cell r="S2917">
            <v>54.824913124832932</v>
          </cell>
          <cell r="U2917" t="str">
            <v>FS+Elec(Sub), 3% MF</v>
          </cell>
          <cell r="V2917">
            <v>61.71</v>
          </cell>
          <cell r="W2917">
            <v>67.62</v>
          </cell>
          <cell r="X2917">
            <v>0.91259982253771066</v>
          </cell>
          <cell r="Y2917" t="str">
            <v>Market</v>
          </cell>
          <cell r="Z2917" t="str">
            <v>Office</v>
          </cell>
          <cell r="AA2917">
            <v>0</v>
          </cell>
        </row>
        <row r="2918">
          <cell r="C2918">
            <v>0</v>
          </cell>
          <cell r="Q2918">
            <v>43132</v>
          </cell>
          <cell r="S2918">
            <v>56.469393210371557</v>
          </cell>
        </row>
        <row r="2919">
          <cell r="C2919">
            <v>0</v>
          </cell>
          <cell r="Q2919">
            <v>43497</v>
          </cell>
          <cell r="S2919">
            <v>58.164127238706229</v>
          </cell>
        </row>
        <row r="2920">
          <cell r="C2920">
            <v>0</v>
          </cell>
          <cell r="Q2920">
            <v>43862</v>
          </cell>
          <cell r="S2920">
            <v>59.909115209836941</v>
          </cell>
        </row>
        <row r="2921">
          <cell r="C2921">
            <v>0</v>
          </cell>
          <cell r="Q2921">
            <v>44228</v>
          </cell>
          <cell r="S2921">
            <v>61.706495589414594</v>
          </cell>
        </row>
        <row r="2922">
          <cell r="C2922">
            <v>0</v>
          </cell>
        </row>
        <row r="2923">
          <cell r="C2923">
            <v>605</v>
          </cell>
          <cell r="G2923" t="str">
            <v>10-WATERS-EDGE-5510-LINCOLN (1)</v>
          </cell>
          <cell r="H2923" t="str">
            <v>Vacant</v>
          </cell>
          <cell r="I2923" t="str">
            <v>Speculative</v>
          </cell>
          <cell r="J2923" t="str">
            <v>101</v>
          </cell>
          <cell r="K2923">
            <v>42767</v>
          </cell>
          <cell r="L2923">
            <v>44592</v>
          </cell>
          <cell r="M2923">
            <v>3036</v>
          </cell>
          <cell r="O2923" t="str">
            <v> </v>
          </cell>
          <cell r="Q2923">
            <v>42767</v>
          </cell>
          <cell r="R2923">
            <v>3036</v>
          </cell>
          <cell r="S2923">
            <v>54.826086956521742</v>
          </cell>
          <cell r="U2923" t="str">
            <v>FS+Elec(Sub), 3% MF</v>
          </cell>
          <cell r="V2923">
            <v>61.71</v>
          </cell>
          <cell r="W2923">
            <v>67.62</v>
          </cell>
          <cell r="X2923">
            <v>0.91259982253771066</v>
          </cell>
          <cell r="Y2923" t="str">
            <v>Market</v>
          </cell>
          <cell r="Z2923" t="str">
            <v>Office</v>
          </cell>
          <cell r="AA2923">
            <v>0</v>
          </cell>
        </row>
        <row r="2924">
          <cell r="C2924">
            <v>0</v>
          </cell>
          <cell r="Q2924">
            <v>43132</v>
          </cell>
          <cell r="S2924">
            <v>56.470355731225297</v>
          </cell>
        </row>
        <row r="2925">
          <cell r="C2925">
            <v>0</v>
          </cell>
          <cell r="Q2925">
            <v>43497</v>
          </cell>
          <cell r="S2925">
            <v>58.162055335968383</v>
          </cell>
        </row>
        <row r="2926">
          <cell r="C2926">
            <v>0</v>
          </cell>
          <cell r="Q2926">
            <v>43862</v>
          </cell>
          <cell r="S2926">
            <v>59.909090909090907</v>
          </cell>
        </row>
        <row r="2927">
          <cell r="C2927">
            <v>0</v>
          </cell>
          <cell r="Q2927">
            <v>44228</v>
          </cell>
          <cell r="S2927">
            <v>61.707509881422922</v>
          </cell>
        </row>
        <row r="2928">
          <cell r="C2928">
            <v>0</v>
          </cell>
        </row>
        <row r="2929">
          <cell r="C2929">
            <v>606</v>
          </cell>
          <cell r="G2929" t="str">
            <v>10-WATERS-EDGE-5510-LINCOLN (1)</v>
          </cell>
          <cell r="H2929" t="str">
            <v>Vacant</v>
          </cell>
          <cell r="I2929" t="str">
            <v>Speculative</v>
          </cell>
          <cell r="J2929" t="str">
            <v>102</v>
          </cell>
          <cell r="K2929">
            <v>42767</v>
          </cell>
          <cell r="L2929">
            <v>44592</v>
          </cell>
          <cell r="M2929">
            <v>2965</v>
          </cell>
          <cell r="O2929" t="str">
            <v> </v>
          </cell>
          <cell r="Q2929">
            <v>42767</v>
          </cell>
          <cell r="R2929">
            <v>2965</v>
          </cell>
          <cell r="S2929">
            <v>54.823608768971333</v>
          </cell>
          <cell r="U2929" t="str">
            <v>FS+Elec(Sub), 3% MF</v>
          </cell>
          <cell r="V2929">
            <v>61.71</v>
          </cell>
          <cell r="W2929">
            <v>67.62</v>
          </cell>
          <cell r="X2929">
            <v>0.91259982253771066</v>
          </cell>
          <cell r="Y2929" t="str">
            <v>Market</v>
          </cell>
          <cell r="Z2929" t="str">
            <v>Office</v>
          </cell>
          <cell r="AA2929">
            <v>0</v>
          </cell>
        </row>
        <row r="2930">
          <cell r="C2930">
            <v>0</v>
          </cell>
          <cell r="Q2930">
            <v>43132</v>
          </cell>
          <cell r="S2930">
            <v>56.470826306913999</v>
          </cell>
        </row>
        <row r="2931">
          <cell r="C2931">
            <v>0</v>
          </cell>
          <cell r="Q2931">
            <v>43497</v>
          </cell>
          <cell r="S2931">
            <v>58.16256323777403</v>
          </cell>
        </row>
        <row r="2932">
          <cell r="C2932">
            <v>0</v>
          </cell>
          <cell r="Q2932">
            <v>43862</v>
          </cell>
          <cell r="S2932">
            <v>59.906913996627317</v>
          </cell>
        </row>
        <row r="2933">
          <cell r="C2933">
            <v>0</v>
          </cell>
          <cell r="Q2933">
            <v>44228</v>
          </cell>
          <cell r="S2933">
            <v>61.707925801011804</v>
          </cell>
        </row>
        <row r="2934">
          <cell r="C2934">
            <v>0</v>
          </cell>
        </row>
        <row r="2935">
          <cell r="C2935">
            <v>607</v>
          </cell>
          <cell r="G2935" t="str">
            <v>10-WATERS-EDGE-5510-LINCOLN (1)</v>
          </cell>
          <cell r="H2935" t="str">
            <v>Vacant</v>
          </cell>
          <cell r="I2935" t="str">
            <v>Speculative</v>
          </cell>
          <cell r="J2935" t="str">
            <v>103</v>
          </cell>
          <cell r="K2935">
            <v>42767</v>
          </cell>
          <cell r="L2935">
            <v>44592</v>
          </cell>
          <cell r="M2935">
            <v>3972</v>
          </cell>
          <cell r="O2935" t="str">
            <v> </v>
          </cell>
          <cell r="Q2935">
            <v>42767</v>
          </cell>
          <cell r="R2935">
            <v>3972</v>
          </cell>
          <cell r="S2935">
            <v>54.824773413897283</v>
          </cell>
          <cell r="U2935" t="str">
            <v>FS+Elec(Sub), 3% MF</v>
          </cell>
          <cell r="V2935">
            <v>61.71</v>
          </cell>
          <cell r="W2935">
            <v>67.62</v>
          </cell>
          <cell r="X2935">
            <v>0.91259982253771066</v>
          </cell>
          <cell r="Y2935" t="str">
            <v>Market</v>
          </cell>
          <cell r="Z2935" t="str">
            <v>Office</v>
          </cell>
          <cell r="AA2935">
            <v>0</v>
          </cell>
        </row>
        <row r="2936">
          <cell r="C2936">
            <v>0</v>
          </cell>
          <cell r="Q2936">
            <v>43132</v>
          </cell>
          <cell r="S2936">
            <v>56.468277945619334</v>
          </cell>
        </row>
        <row r="2937">
          <cell r="C2937">
            <v>0</v>
          </cell>
          <cell r="Q2937">
            <v>43497</v>
          </cell>
          <cell r="S2937">
            <v>58.163141993957701</v>
          </cell>
        </row>
        <row r="2938">
          <cell r="C2938">
            <v>0</v>
          </cell>
          <cell r="Q2938">
            <v>43862</v>
          </cell>
          <cell r="S2938">
            <v>59.909365558912384</v>
          </cell>
        </row>
        <row r="2939">
          <cell r="C2939">
            <v>0</v>
          </cell>
          <cell r="Q2939">
            <v>44228</v>
          </cell>
          <cell r="S2939">
            <v>61.706948640483382</v>
          </cell>
        </row>
        <row r="2940">
          <cell r="C2940">
            <v>0</v>
          </cell>
        </row>
        <row r="2941">
          <cell r="C2941">
            <v>608</v>
          </cell>
          <cell r="G2941" t="str">
            <v>10-WATERS-EDGE-5510-LINCOLN (1)</v>
          </cell>
          <cell r="H2941" t="str">
            <v>Vacant</v>
          </cell>
          <cell r="I2941" t="str">
            <v>Speculative</v>
          </cell>
          <cell r="J2941" t="str">
            <v>120</v>
          </cell>
          <cell r="K2941">
            <v>42705</v>
          </cell>
          <cell r="L2941">
            <v>44530</v>
          </cell>
          <cell r="M2941">
            <v>3564</v>
          </cell>
          <cell r="O2941" t="str">
            <v> </v>
          </cell>
          <cell r="Q2941">
            <v>42705</v>
          </cell>
          <cell r="R2941">
            <v>3564</v>
          </cell>
          <cell r="S2941">
            <v>51</v>
          </cell>
          <cell r="U2941" t="str">
            <v>FS+Elec(Sub), 3% MF</v>
          </cell>
          <cell r="V2941">
            <v>57.4</v>
          </cell>
          <cell r="W2941">
            <v>65.650000000000006</v>
          </cell>
          <cell r="X2941">
            <v>0.8743335872048742</v>
          </cell>
          <cell r="Y2941" t="str">
            <v>Market</v>
          </cell>
          <cell r="Z2941" t="str">
            <v>Office</v>
          </cell>
          <cell r="AA2941">
            <v>0</v>
          </cell>
        </row>
        <row r="2942">
          <cell r="C2942">
            <v>0</v>
          </cell>
          <cell r="Q2942">
            <v>43070</v>
          </cell>
          <cell r="S2942">
            <v>52.528619528619529</v>
          </cell>
        </row>
        <row r="2943">
          <cell r="C2943">
            <v>0</v>
          </cell>
          <cell r="Q2943">
            <v>43435</v>
          </cell>
          <cell r="S2943">
            <v>54.107744107744111</v>
          </cell>
        </row>
        <row r="2944">
          <cell r="C2944">
            <v>0</v>
          </cell>
          <cell r="Q2944">
            <v>43800</v>
          </cell>
          <cell r="S2944">
            <v>55.734006734006734</v>
          </cell>
        </row>
        <row r="2945">
          <cell r="C2945">
            <v>0</v>
          </cell>
          <cell r="Q2945">
            <v>44166</v>
          </cell>
          <cell r="S2945">
            <v>57.400673400673398</v>
          </cell>
        </row>
        <row r="2946">
          <cell r="C2946">
            <v>0</v>
          </cell>
        </row>
        <row r="2947">
          <cell r="C2947">
            <v>609</v>
          </cell>
          <cell r="G2947" t="str">
            <v>10-WATERS-EDGE-5510-LINCOLN (1)</v>
          </cell>
          <cell r="H2947" t="str">
            <v>Vacant</v>
          </cell>
          <cell r="I2947" t="str">
            <v>Speculative</v>
          </cell>
          <cell r="J2947" t="str">
            <v>175</v>
          </cell>
          <cell r="K2947">
            <v>47331</v>
          </cell>
          <cell r="L2947">
            <v>47848</v>
          </cell>
          <cell r="M2947">
            <v>745</v>
          </cell>
          <cell r="O2947" t="str">
            <v> </v>
          </cell>
          <cell r="U2947" t="str">
            <v>FS+Elec(Sub), 3% MF</v>
          </cell>
          <cell r="W2947" t="str">
            <v>Expires after Report Term</v>
          </cell>
          <cell r="Y2947" t="str">
            <v>Market</v>
          </cell>
          <cell r="Z2947" t="str">
            <v>Office</v>
          </cell>
          <cell r="AA2947">
            <v>0</v>
          </cell>
        </row>
        <row r="2948">
          <cell r="C2948">
            <v>0</v>
          </cell>
        </row>
        <row r="2949">
          <cell r="C2949">
            <v>0</v>
          </cell>
        </row>
        <row r="2950">
          <cell r="C2950">
            <v>610</v>
          </cell>
          <cell r="G2950" t="str">
            <v>10-WATERS-EDGE-5510-LINCOLN (1)</v>
          </cell>
          <cell r="H2950" t="str">
            <v>Vacant</v>
          </cell>
          <cell r="I2950" t="str">
            <v>Speculative</v>
          </cell>
          <cell r="J2950" t="str">
            <v>415</v>
          </cell>
          <cell r="K2950">
            <v>43647</v>
          </cell>
          <cell r="L2950">
            <v>45473</v>
          </cell>
          <cell r="M2950">
            <v>3971</v>
          </cell>
          <cell r="O2950" t="str">
            <v> </v>
          </cell>
          <cell r="Q2950">
            <v>43647</v>
          </cell>
          <cell r="R2950">
            <v>3971</v>
          </cell>
          <cell r="S2950">
            <v>61.88264920674893</v>
          </cell>
          <cell r="U2950" t="str">
            <v>FS+Elec(Sub), 3% MF</v>
          </cell>
          <cell r="V2950">
            <v>69.650000000000006</v>
          </cell>
          <cell r="W2950">
            <v>71.739999999999995</v>
          </cell>
          <cell r="X2950">
            <v>0.9708670197936996</v>
          </cell>
          <cell r="Y2950" t="str">
            <v>Market</v>
          </cell>
          <cell r="Z2950" t="str">
            <v>Office</v>
          </cell>
          <cell r="AA2950">
            <v>0</v>
          </cell>
        </row>
        <row r="2951">
          <cell r="C2951">
            <v>0</v>
          </cell>
          <cell r="Q2951">
            <v>44013</v>
          </cell>
          <cell r="S2951">
            <v>63.741123142785192</v>
          </cell>
        </row>
        <row r="2952">
          <cell r="C2952">
            <v>0</v>
          </cell>
          <cell r="Q2952">
            <v>44378</v>
          </cell>
          <cell r="S2952">
            <v>65.65096952908587</v>
          </cell>
        </row>
        <row r="2953">
          <cell r="C2953">
            <v>0</v>
          </cell>
          <cell r="Q2953">
            <v>44743</v>
          </cell>
          <cell r="S2953">
            <v>67.624276001007303</v>
          </cell>
        </row>
        <row r="2954">
          <cell r="C2954">
            <v>0</v>
          </cell>
          <cell r="Q2954">
            <v>45108</v>
          </cell>
          <cell r="S2954">
            <v>69.651976832032233</v>
          </cell>
        </row>
        <row r="2955">
          <cell r="C2955">
            <v>0</v>
          </cell>
        </row>
        <row r="2956">
          <cell r="C2956">
            <v>611</v>
          </cell>
          <cell r="G2956" t="str">
            <v>10-WATERS-EDGE-5510-LINCOLN (1)</v>
          </cell>
          <cell r="H2956" t="str">
            <v>Vacant</v>
          </cell>
          <cell r="I2956" t="str">
            <v>Speculative</v>
          </cell>
          <cell r="J2956" t="str">
            <v>450</v>
          </cell>
          <cell r="K2956">
            <v>43647</v>
          </cell>
          <cell r="L2956">
            <v>45473</v>
          </cell>
          <cell r="M2956">
            <v>5401</v>
          </cell>
          <cell r="O2956" t="str">
            <v> </v>
          </cell>
          <cell r="Q2956">
            <v>43647</v>
          </cell>
          <cell r="R2956">
            <v>5401</v>
          </cell>
          <cell r="S2956">
            <v>61.884095537863359</v>
          </cell>
          <cell r="U2956" t="str">
            <v>FS+Elec(Sub), 3% MF</v>
          </cell>
          <cell r="V2956">
            <v>69.650000000000006</v>
          </cell>
          <cell r="W2956">
            <v>71.739999999999995</v>
          </cell>
          <cell r="X2956">
            <v>0.9708670197936996</v>
          </cell>
          <cell r="Y2956" t="str">
            <v>Market</v>
          </cell>
          <cell r="Z2956" t="str">
            <v>Office</v>
          </cell>
          <cell r="AA2956">
            <v>0</v>
          </cell>
        </row>
        <row r="2957">
          <cell r="C2957">
            <v>0</v>
          </cell>
          <cell r="Q2957">
            <v>44013</v>
          </cell>
          <cell r="S2957">
            <v>63.739307535641551</v>
          </cell>
        </row>
        <row r="2958">
          <cell r="C2958">
            <v>0</v>
          </cell>
          <cell r="Q2958">
            <v>44378</v>
          </cell>
          <cell r="S2958">
            <v>65.652286613590078</v>
          </cell>
        </row>
        <row r="2959">
          <cell r="C2959">
            <v>0</v>
          </cell>
          <cell r="Q2959">
            <v>44743</v>
          </cell>
          <cell r="S2959">
            <v>67.623032771708949</v>
          </cell>
        </row>
        <row r="2960">
          <cell r="C2960">
            <v>0</v>
          </cell>
          <cell r="Q2960">
            <v>45108</v>
          </cell>
          <cell r="S2960">
            <v>69.649324199222363</v>
          </cell>
        </row>
        <row r="2961">
          <cell r="C2961">
            <v>0</v>
          </cell>
        </row>
        <row r="2962">
          <cell r="C2962">
            <v>612</v>
          </cell>
          <cell r="G2962" t="str">
            <v>10-WATERS-EDGE-5570-LINCOLN (1)</v>
          </cell>
          <cell r="H2962" t="str">
            <v>Fitness International, LLC</v>
          </cell>
          <cell r="I2962" t="str">
            <v>Contract</v>
          </cell>
          <cell r="J2962" t="str">
            <v>100</v>
          </cell>
          <cell r="K2962">
            <v>41518</v>
          </cell>
          <cell r="L2962">
            <v>46999</v>
          </cell>
          <cell r="M2962">
            <v>30890</v>
          </cell>
          <cell r="O2962" t="e">
            <v>#VALUE!</v>
          </cell>
          <cell r="Q2962">
            <v>42005</v>
          </cell>
          <cell r="R2962">
            <v>30890</v>
          </cell>
          <cell r="S2962">
            <v>38.847523470378761</v>
          </cell>
          <cell r="T2962">
            <v>1200000</v>
          </cell>
          <cell r="U2962" t="str">
            <v>BY13+Util+Jan (LAF)</v>
          </cell>
          <cell r="W2962" t="str">
            <v>Expires after Report Term</v>
          </cell>
          <cell r="Y2962" t="str">
            <v>Market</v>
          </cell>
          <cell r="Z2962" t="str">
            <v>Fitness</v>
          </cell>
          <cell r="AA2962">
            <v>0</v>
          </cell>
        </row>
        <row r="2963">
          <cell r="C2963">
            <v>0</v>
          </cell>
          <cell r="Q2963">
            <v>42430</v>
          </cell>
          <cell r="S2963">
            <v>41.178374878601488</v>
          </cell>
        </row>
        <row r="2964">
          <cell r="C2964">
            <v>0</v>
          </cell>
          <cell r="Q2964">
            <v>43344</v>
          </cell>
          <cell r="S2964">
            <v>43.649077371317581</v>
          </cell>
        </row>
        <row r="2965">
          <cell r="C2965">
            <v>0</v>
          </cell>
          <cell r="Q2965">
            <v>44256</v>
          </cell>
          <cell r="S2965">
            <v>46.268177403690515</v>
          </cell>
        </row>
        <row r="2966">
          <cell r="C2966">
            <v>0</v>
          </cell>
          <cell r="Q2966">
            <v>45170</v>
          </cell>
          <cell r="S2966">
            <v>49.04422143088378</v>
          </cell>
        </row>
        <row r="2967">
          <cell r="C2967">
            <v>0</v>
          </cell>
          <cell r="S2967" t="str">
            <v>Rent continues after Report Term</v>
          </cell>
        </row>
        <row r="2968">
          <cell r="C2968">
            <v>0</v>
          </cell>
        </row>
        <row r="2969">
          <cell r="C2969">
            <v>613</v>
          </cell>
          <cell r="G2969" t="str">
            <v>10-WATERS-EDGE-5570-LINCOLN (1)</v>
          </cell>
          <cell r="H2969" t="str">
            <v>Electronic Arts Inc.</v>
          </cell>
          <cell r="I2969" t="str">
            <v>Contract</v>
          </cell>
          <cell r="J2969" t="str">
            <v>200</v>
          </cell>
          <cell r="K2969">
            <v>40817</v>
          </cell>
          <cell r="L2969">
            <v>44469</v>
          </cell>
          <cell r="M2969">
            <v>32303</v>
          </cell>
          <cell r="O2969" t="e">
            <v>#VALUE!</v>
          </cell>
          <cell r="Q2969">
            <v>42005</v>
          </cell>
          <cell r="R2969">
            <v>32303</v>
          </cell>
          <cell r="S2969">
            <v>20.745441599851407</v>
          </cell>
          <cell r="T2969">
            <v>670140</v>
          </cell>
          <cell r="U2969" t="str">
            <v>NNN- EA (4)</v>
          </cell>
          <cell r="V2969">
            <v>24.77</v>
          </cell>
          <cell r="W2969">
            <v>65.650000000000006</v>
          </cell>
          <cell r="X2969">
            <v>0.37730388423457728</v>
          </cell>
          <cell r="Y2969" t="str">
            <v>Market</v>
          </cell>
          <cell r="Z2969" t="str">
            <v>Office</v>
          </cell>
          <cell r="AA2969">
            <v>0</v>
          </cell>
        </row>
        <row r="2970">
          <cell r="C2970">
            <v>0</v>
          </cell>
          <cell r="Q2970">
            <v>42278</v>
          </cell>
          <cell r="S2970">
            <v>21.367674828963253</v>
          </cell>
        </row>
        <row r="2971">
          <cell r="C2971">
            <v>0</v>
          </cell>
          <cell r="Q2971">
            <v>42644</v>
          </cell>
          <cell r="S2971">
            <v>22.008853666842089</v>
          </cell>
        </row>
        <row r="2972">
          <cell r="C2972">
            <v>0</v>
          </cell>
          <cell r="Q2972">
            <v>43009</v>
          </cell>
          <cell r="S2972">
            <v>22.66897811348791</v>
          </cell>
        </row>
        <row r="2973">
          <cell r="C2973">
            <v>0</v>
          </cell>
          <cell r="Q2973">
            <v>43374</v>
          </cell>
          <cell r="S2973">
            <v>23.349162616475251</v>
          </cell>
        </row>
        <row r="2974">
          <cell r="C2974">
            <v>0</v>
          </cell>
          <cell r="Q2974">
            <v>43739</v>
          </cell>
          <cell r="S2974">
            <v>24.049407175804106</v>
          </cell>
        </row>
        <row r="2975">
          <cell r="C2975">
            <v>0</v>
          </cell>
          <cell r="Q2975">
            <v>44105</v>
          </cell>
          <cell r="S2975">
            <v>24.771197721573849</v>
          </cell>
        </row>
        <row r="2976">
          <cell r="C2976">
            <v>0</v>
          </cell>
        </row>
        <row r="2977">
          <cell r="C2977">
            <v>614</v>
          </cell>
          <cell r="G2977" t="str">
            <v>10-WATERS-EDGE-5570-LINCOLN (1)</v>
          </cell>
          <cell r="H2977" t="str">
            <v>Electronic Arts Inc.</v>
          </cell>
          <cell r="I2977" t="str">
            <v>Contract</v>
          </cell>
          <cell r="J2977" t="str">
            <v>ST-1</v>
          </cell>
          <cell r="K2977">
            <v>40817</v>
          </cell>
          <cell r="L2977">
            <v>44469</v>
          </cell>
          <cell r="M2977">
            <v>586</v>
          </cell>
          <cell r="O2977" t="e">
            <v>#VALUE!</v>
          </cell>
          <cell r="Q2977">
            <v>42005</v>
          </cell>
          <cell r="R2977">
            <v>586</v>
          </cell>
          <cell r="S2977">
            <v>21.481228668941981</v>
          </cell>
          <cell r="T2977">
            <v>12588</v>
          </cell>
          <cell r="U2977" t="str">
            <v>None</v>
          </cell>
          <cell r="V2977">
            <v>26.05</v>
          </cell>
          <cell r="W2977">
            <v>15</v>
          </cell>
          <cell r="X2977">
            <v>1.7366666666666668</v>
          </cell>
          <cell r="Y2977" t="str">
            <v>Market</v>
          </cell>
          <cell r="Z2977" t="str">
            <v>Storage</v>
          </cell>
          <cell r="AA2977">
            <v>0</v>
          </cell>
        </row>
        <row r="2978">
          <cell r="C2978">
            <v>0</v>
          </cell>
          <cell r="Q2978">
            <v>42248</v>
          </cell>
          <cell r="S2978">
            <v>22.197952218430036</v>
          </cell>
        </row>
        <row r="2979">
          <cell r="C2979">
            <v>0</v>
          </cell>
          <cell r="Q2979">
            <v>42614</v>
          </cell>
          <cell r="S2979">
            <v>22.935153583617748</v>
          </cell>
        </row>
        <row r="2980">
          <cell r="C2980">
            <v>0</v>
          </cell>
          <cell r="Q2980">
            <v>42979</v>
          </cell>
          <cell r="S2980">
            <v>23.631399317406142</v>
          </cell>
        </row>
        <row r="2981">
          <cell r="C2981">
            <v>0</v>
          </cell>
          <cell r="Q2981">
            <v>43344</v>
          </cell>
          <cell r="S2981">
            <v>24.368600682593858</v>
          </cell>
        </row>
        <row r="2982">
          <cell r="C2982">
            <v>0</v>
          </cell>
          <cell r="Q2982">
            <v>43709</v>
          </cell>
          <cell r="S2982">
            <v>25.208191126279864</v>
          </cell>
        </row>
        <row r="2983">
          <cell r="C2983">
            <v>0</v>
          </cell>
          <cell r="Q2983">
            <v>44075</v>
          </cell>
          <cell r="S2983">
            <v>26.047781569965871</v>
          </cell>
        </row>
        <row r="2984">
          <cell r="C2984">
            <v>0</v>
          </cell>
        </row>
        <row r="2985">
          <cell r="C2985">
            <v>615</v>
          </cell>
          <cell r="G2985" t="str">
            <v>11-LAKEWOOD-CENTER-1 (1)</v>
          </cell>
          <cell r="H2985" t="str">
            <v>NC Interactive, Inc.</v>
          </cell>
          <cell r="I2985" t="str">
            <v>Contract</v>
          </cell>
          <cell r="J2985" t="str">
            <v>100/2</v>
          </cell>
          <cell r="K2985">
            <v>37133</v>
          </cell>
          <cell r="L2985">
            <v>42674</v>
          </cell>
          <cell r="M2985">
            <v>45020</v>
          </cell>
          <cell r="O2985" t="e">
            <v>#VALUE!</v>
          </cell>
          <cell r="Q2985">
            <v>42005</v>
          </cell>
          <cell r="R2985">
            <v>45020</v>
          </cell>
          <cell r="S2985">
            <v>16.999911150599733</v>
          </cell>
          <cell r="T2985">
            <v>765336</v>
          </cell>
          <cell r="U2985" t="str">
            <v>NNN</v>
          </cell>
          <cell r="V2985">
            <v>17.5</v>
          </cell>
          <cell r="W2985">
            <v>21</v>
          </cell>
          <cell r="X2985">
            <v>0.83333333333333337</v>
          </cell>
          <cell r="Y2985" t="str">
            <v>Reabsorb</v>
          </cell>
          <cell r="Z2985" t="str">
            <v>Office</v>
          </cell>
          <cell r="AA2985">
            <v>0</v>
          </cell>
        </row>
        <row r="2986">
          <cell r="C2986">
            <v>0</v>
          </cell>
          <cell r="Q2986">
            <v>42309</v>
          </cell>
          <cell r="S2986">
            <v>17.499955575299868</v>
          </cell>
        </row>
        <row r="2987">
          <cell r="C2987">
            <v>0</v>
          </cell>
        </row>
        <row r="2988">
          <cell r="C2988">
            <v>616</v>
          </cell>
          <cell r="G2988" t="str">
            <v>11-LAKEWOOD-CENTER-1 (1)</v>
          </cell>
          <cell r="H2988" t="str">
            <v>NC Interactive, Inc.</v>
          </cell>
          <cell r="I2988" t="str">
            <v>Contract</v>
          </cell>
          <cell r="J2988" t="str">
            <v>STO</v>
          </cell>
          <cell r="K2988">
            <v>40483</v>
          </cell>
          <cell r="L2988">
            <v>42674</v>
          </cell>
          <cell r="M2988">
            <v>2369</v>
          </cell>
          <cell r="O2988" t="e">
            <v>#VALUE!</v>
          </cell>
          <cell r="Q2988">
            <v>42005</v>
          </cell>
          <cell r="R2988">
            <v>2369</v>
          </cell>
          <cell r="S2988">
            <v>9.9991557619248628</v>
          </cell>
          <cell r="T2988">
            <v>23688</v>
          </cell>
          <cell r="U2988" t="str">
            <v>None</v>
          </cell>
          <cell r="V2988">
            <v>10</v>
          </cell>
          <cell r="W2988">
            <v>10</v>
          </cell>
          <cell r="X2988">
            <v>1</v>
          </cell>
          <cell r="Y2988" t="str">
            <v>Vacate</v>
          </cell>
          <cell r="Z2988" t="str">
            <v>Storage</v>
          </cell>
          <cell r="AA2988">
            <v>0</v>
          </cell>
        </row>
        <row r="2989">
          <cell r="C2989">
            <v>0</v>
          </cell>
        </row>
        <row r="2990">
          <cell r="C2990">
            <v>617</v>
          </cell>
          <cell r="G2990" t="str">
            <v>11-LAKEWOOD-CENTER-1 (1)</v>
          </cell>
          <cell r="H2990" t="str">
            <v>Vacant</v>
          </cell>
          <cell r="I2990" t="str">
            <v>Speculative</v>
          </cell>
          <cell r="J2990" t="str">
            <v>100/2</v>
          </cell>
          <cell r="K2990">
            <v>43101</v>
          </cell>
          <cell r="L2990">
            <v>44926</v>
          </cell>
          <cell r="M2990">
            <v>29520</v>
          </cell>
          <cell r="O2990" t="str">
            <v> </v>
          </cell>
          <cell r="Q2990">
            <v>43101</v>
          </cell>
          <cell r="R2990">
            <v>29520</v>
          </cell>
          <cell r="S2990">
            <v>23.595528455284551</v>
          </cell>
          <cell r="U2990" t="str">
            <v>NNN - New Tenant</v>
          </cell>
          <cell r="V2990">
            <v>25.6</v>
          </cell>
          <cell r="W2990">
            <v>26.56</v>
          </cell>
          <cell r="X2990">
            <v>0.96385542168674709</v>
          </cell>
          <cell r="Y2990" t="str">
            <v>Market</v>
          </cell>
          <cell r="Z2990" t="str">
            <v>Office</v>
          </cell>
          <cell r="AA2990">
            <v>0</v>
          </cell>
        </row>
        <row r="2991">
          <cell r="C2991">
            <v>0</v>
          </cell>
          <cell r="Q2991">
            <v>43466</v>
          </cell>
          <cell r="S2991">
            <v>24.095528455284551</v>
          </cell>
        </row>
        <row r="2992">
          <cell r="C2992">
            <v>0</v>
          </cell>
          <cell r="Q2992">
            <v>43831</v>
          </cell>
          <cell r="S2992">
            <v>24.595528455284551</v>
          </cell>
        </row>
        <row r="2993">
          <cell r="C2993">
            <v>0</v>
          </cell>
          <cell r="Q2993">
            <v>44197</v>
          </cell>
          <cell r="S2993">
            <v>25.095528455284551</v>
          </cell>
        </row>
        <row r="2994">
          <cell r="C2994">
            <v>0</v>
          </cell>
          <cell r="Q2994">
            <v>44562</v>
          </cell>
          <cell r="S2994">
            <v>25.595528455284551</v>
          </cell>
        </row>
        <row r="2995">
          <cell r="C2995">
            <v>0</v>
          </cell>
        </row>
        <row r="2996">
          <cell r="C2996">
            <v>618</v>
          </cell>
          <cell r="G2996" t="str">
            <v>11-LAKEWOOD-CENTER-1 (1)</v>
          </cell>
          <cell r="H2996" t="str">
            <v>Vacant</v>
          </cell>
          <cell r="I2996" t="str">
            <v>Speculative</v>
          </cell>
          <cell r="J2996" t="str">
            <v>100/2A</v>
          </cell>
          <cell r="K2996">
            <v>54424</v>
          </cell>
          <cell r="L2996">
            <v>56249</v>
          </cell>
          <cell r="M2996">
            <v>15500</v>
          </cell>
          <cell r="O2996" t="str">
            <v> </v>
          </cell>
          <cell r="U2996" t="str">
            <v>NNN - New Tenant</v>
          </cell>
          <cell r="W2996" t="str">
            <v>Expires after Report Term</v>
          </cell>
          <cell r="Y2996" t="str">
            <v>Market</v>
          </cell>
          <cell r="Z2996" t="str">
            <v>Office</v>
          </cell>
          <cell r="AA2996" t="str">
            <v>BREP stabilized occupancy factor - perm vacant</v>
          </cell>
        </row>
        <row r="2997">
          <cell r="C2997">
            <v>0</v>
          </cell>
        </row>
        <row r="2998">
          <cell r="C2998">
            <v>0</v>
          </cell>
        </row>
        <row r="2999">
          <cell r="C2999">
            <v>619</v>
          </cell>
          <cell r="G2999" t="str">
            <v>11-LAKEWOOD-CENTER-2 (1)</v>
          </cell>
          <cell r="H2999" t="str">
            <v>MI Homes</v>
          </cell>
          <cell r="I2999" t="str">
            <v>Contract</v>
          </cell>
          <cell r="J2999" t="str">
            <v>100</v>
          </cell>
          <cell r="K2999">
            <v>42160</v>
          </cell>
          <cell r="L2999">
            <v>43220</v>
          </cell>
          <cell r="M2999">
            <v>12672</v>
          </cell>
          <cell r="O2999" t="str">
            <v> </v>
          </cell>
          <cell r="Q2999">
            <v>42156</v>
          </cell>
          <cell r="R2999">
            <v>12672</v>
          </cell>
          <cell r="S2999">
            <v>17.116477272727273</v>
          </cell>
          <cell r="U2999" t="str">
            <v>NNN - 100%</v>
          </cell>
          <cell r="V2999">
            <v>21.25</v>
          </cell>
          <cell r="W2999">
            <v>23.6</v>
          </cell>
          <cell r="X2999">
            <v>0.90042372881355925</v>
          </cell>
          <cell r="Y2999" t="str">
            <v>Market</v>
          </cell>
          <cell r="Z2999" t="str">
            <v>Office</v>
          </cell>
          <cell r="AA2999">
            <v>0</v>
          </cell>
        </row>
        <row r="3000">
          <cell r="C3000">
            <v>0</v>
          </cell>
          <cell r="Q3000">
            <v>42614</v>
          </cell>
          <cell r="S3000">
            <v>20.5</v>
          </cell>
        </row>
        <row r="3001">
          <cell r="C3001">
            <v>0</v>
          </cell>
          <cell r="Q3001">
            <v>42979</v>
          </cell>
          <cell r="S3001">
            <v>21.25</v>
          </cell>
        </row>
        <row r="3002">
          <cell r="C3002">
            <v>0</v>
          </cell>
        </row>
        <row r="3003">
          <cell r="C3003">
            <v>620</v>
          </cell>
          <cell r="G3003" t="str">
            <v>11-LAKEWOOD-CENTER-2 (1)</v>
          </cell>
          <cell r="H3003" t="str">
            <v>Onesource Expansion</v>
          </cell>
          <cell r="I3003" t="str">
            <v>Speculative</v>
          </cell>
          <cell r="J3003" t="str">
            <v>120</v>
          </cell>
          <cell r="K3003">
            <v>42217</v>
          </cell>
          <cell r="L3003">
            <v>43312</v>
          </cell>
          <cell r="M3003">
            <v>2980</v>
          </cell>
          <cell r="O3003" t="str">
            <v> </v>
          </cell>
          <cell r="Q3003">
            <v>42217</v>
          </cell>
          <cell r="R3003">
            <v>2980</v>
          </cell>
          <cell r="S3003">
            <v>20.001342281879193</v>
          </cell>
          <cell r="U3003" t="str">
            <v>NNN - 95%</v>
          </cell>
          <cell r="V3003">
            <v>21.5</v>
          </cell>
          <cell r="W3003">
            <v>23.6</v>
          </cell>
          <cell r="X3003">
            <v>0.91101694915254228</v>
          </cell>
          <cell r="Y3003" t="str">
            <v>Market</v>
          </cell>
          <cell r="Z3003" t="str">
            <v>Office</v>
          </cell>
          <cell r="AA3003">
            <v>0</v>
          </cell>
        </row>
        <row r="3004">
          <cell r="C3004">
            <v>0</v>
          </cell>
          <cell r="Q3004">
            <v>42583</v>
          </cell>
          <cell r="S3004">
            <v>20.750335570469797</v>
          </cell>
        </row>
        <row r="3005">
          <cell r="C3005">
            <v>0</v>
          </cell>
          <cell r="Q3005">
            <v>42948</v>
          </cell>
          <cell r="S3005">
            <v>21.499328859060402</v>
          </cell>
        </row>
        <row r="3006">
          <cell r="C3006">
            <v>0</v>
          </cell>
        </row>
        <row r="3007">
          <cell r="C3007">
            <v>621</v>
          </cell>
          <cell r="G3007" t="str">
            <v>11-LAKEWOOD-CENTER-2 (1)</v>
          </cell>
          <cell r="H3007" t="str">
            <v>Onesource</v>
          </cell>
          <cell r="I3007" t="str">
            <v>Contract</v>
          </cell>
          <cell r="J3007" t="str">
            <v>150</v>
          </cell>
          <cell r="K3007">
            <v>42125</v>
          </cell>
          <cell r="L3007">
            <v>43251</v>
          </cell>
          <cell r="M3007">
            <v>5674</v>
          </cell>
          <cell r="O3007" t="str">
            <v> </v>
          </cell>
          <cell r="Q3007">
            <v>42125</v>
          </cell>
          <cell r="R3007">
            <v>5674</v>
          </cell>
          <cell r="S3007">
            <v>17.750440606274232</v>
          </cell>
          <cell r="U3007" t="str">
            <v>NNN - 95%</v>
          </cell>
          <cell r="V3007">
            <v>21.5</v>
          </cell>
          <cell r="W3007">
            <v>23.6</v>
          </cell>
          <cell r="X3007">
            <v>0.91101694915254228</v>
          </cell>
          <cell r="Y3007" t="str">
            <v>Market</v>
          </cell>
          <cell r="Z3007" t="str">
            <v>Office</v>
          </cell>
          <cell r="AA3007">
            <v>0</v>
          </cell>
        </row>
        <row r="3008">
          <cell r="C3008">
            <v>0</v>
          </cell>
          <cell r="Q3008">
            <v>42156</v>
          </cell>
          <cell r="S3008">
            <v>20.000704970038772</v>
          </cell>
        </row>
        <row r="3009">
          <cell r="C3009">
            <v>0</v>
          </cell>
          <cell r="Q3009">
            <v>42522</v>
          </cell>
          <cell r="S3009">
            <v>20.749383151216072</v>
          </cell>
        </row>
        <row r="3010">
          <cell r="C3010">
            <v>0</v>
          </cell>
          <cell r="Q3010">
            <v>42887</v>
          </cell>
          <cell r="S3010">
            <v>21.500176242509692</v>
          </cell>
        </row>
        <row r="3011">
          <cell r="C3011">
            <v>0</v>
          </cell>
        </row>
        <row r="3012">
          <cell r="C3012">
            <v>622</v>
          </cell>
          <cell r="G3012" t="str">
            <v>11-LAKEWOOD-CENTER-2 (1)</v>
          </cell>
          <cell r="H3012" t="str">
            <v>Caringo, Inc.</v>
          </cell>
          <cell r="I3012" t="str">
            <v>Contract</v>
          </cell>
          <cell r="J3012" t="str">
            <v>200</v>
          </cell>
          <cell r="K3012">
            <v>40574</v>
          </cell>
          <cell r="L3012">
            <v>43496</v>
          </cell>
          <cell r="M3012">
            <v>4496</v>
          </cell>
          <cell r="O3012" t="e">
            <v>#VALUE!</v>
          </cell>
          <cell r="Q3012">
            <v>42005</v>
          </cell>
          <cell r="R3012">
            <v>4496</v>
          </cell>
          <cell r="S3012">
            <v>16.5</v>
          </cell>
          <cell r="T3012">
            <v>74184</v>
          </cell>
          <cell r="U3012" t="str">
            <v>NNN - 95%</v>
          </cell>
          <cell r="V3012">
            <v>22.5</v>
          </cell>
          <cell r="W3012">
            <v>24.3</v>
          </cell>
          <cell r="X3012">
            <v>0.92592592592592593</v>
          </cell>
          <cell r="Y3012" t="str">
            <v>Market</v>
          </cell>
          <cell r="Z3012" t="str">
            <v>Office</v>
          </cell>
          <cell r="AA3012">
            <v>0</v>
          </cell>
        </row>
        <row r="3013">
          <cell r="C3013">
            <v>0</v>
          </cell>
          <cell r="Q3013">
            <v>42125</v>
          </cell>
          <cell r="S3013">
            <v>16.999110320284696</v>
          </cell>
        </row>
        <row r="3014">
          <cell r="C3014">
            <v>0</v>
          </cell>
          <cell r="Q3014">
            <v>42583</v>
          </cell>
          <cell r="S3014">
            <v>21</v>
          </cell>
        </row>
        <row r="3015">
          <cell r="C3015">
            <v>0</v>
          </cell>
          <cell r="Q3015">
            <v>42948</v>
          </cell>
          <cell r="S3015">
            <v>21.75</v>
          </cell>
        </row>
        <row r="3016">
          <cell r="C3016">
            <v>0</v>
          </cell>
          <cell r="Q3016">
            <v>43313</v>
          </cell>
          <cell r="S3016">
            <v>22.5</v>
          </cell>
        </row>
        <row r="3017">
          <cell r="C3017">
            <v>0</v>
          </cell>
        </row>
        <row r="3018">
          <cell r="C3018">
            <v>623</v>
          </cell>
          <cell r="G3018" t="str">
            <v>11-LAKEWOOD-CENTER-2 (1)</v>
          </cell>
          <cell r="H3018" t="str">
            <v>Adometry</v>
          </cell>
          <cell r="I3018" t="str">
            <v>Contract</v>
          </cell>
          <cell r="J3018" t="str">
            <v>250</v>
          </cell>
          <cell r="K3018">
            <v>41487</v>
          </cell>
          <cell r="L3018">
            <v>43496</v>
          </cell>
          <cell r="M3018">
            <v>18892</v>
          </cell>
          <cell r="O3018" t="e">
            <v>#VALUE!</v>
          </cell>
          <cell r="Q3018">
            <v>42005</v>
          </cell>
          <cell r="R3018">
            <v>18892</v>
          </cell>
          <cell r="S3018">
            <v>14.749735337709083</v>
          </cell>
          <cell r="T3018">
            <v>278652</v>
          </cell>
          <cell r="U3018" t="str">
            <v>Adometry Cap</v>
          </cell>
          <cell r="V3018">
            <v>16.75</v>
          </cell>
          <cell r="W3018">
            <v>24.3</v>
          </cell>
          <cell r="X3018">
            <v>0.68930041152263377</v>
          </cell>
          <cell r="Y3018" t="str">
            <v>Vacate</v>
          </cell>
          <cell r="Z3018" t="str">
            <v>Office</v>
          </cell>
          <cell r="AA3018">
            <v>0</v>
          </cell>
        </row>
        <row r="3019">
          <cell r="C3019">
            <v>0</v>
          </cell>
          <cell r="Q3019">
            <v>42036</v>
          </cell>
          <cell r="S3019">
            <v>15.250264662290917</v>
          </cell>
        </row>
        <row r="3020">
          <cell r="C3020">
            <v>0</v>
          </cell>
          <cell r="Q3020">
            <v>42401</v>
          </cell>
          <cell r="S3020">
            <v>15.750158797374549</v>
          </cell>
        </row>
        <row r="3021">
          <cell r="C3021">
            <v>0</v>
          </cell>
          <cell r="Q3021">
            <v>42767</v>
          </cell>
          <cell r="S3021">
            <v>16.250052932458182</v>
          </cell>
        </row>
        <row r="3022">
          <cell r="C3022">
            <v>0</v>
          </cell>
          <cell r="Q3022">
            <v>43132</v>
          </cell>
          <cell r="S3022">
            <v>16.749947067541818</v>
          </cell>
        </row>
        <row r="3023">
          <cell r="C3023">
            <v>0</v>
          </cell>
        </row>
        <row r="3024">
          <cell r="C3024">
            <v>624</v>
          </cell>
          <cell r="G3024" t="str">
            <v>11-LAKEWOOD-CENTER-2 (1)</v>
          </cell>
          <cell r="H3024" t="str">
            <v>Vacant</v>
          </cell>
          <cell r="I3024" t="str">
            <v>Speculative</v>
          </cell>
          <cell r="J3024" t="str">
            <v>STO</v>
          </cell>
          <cell r="K3024">
            <v>42522</v>
          </cell>
          <cell r="L3024">
            <v>44681</v>
          </cell>
          <cell r="M3024">
            <v>160</v>
          </cell>
          <cell r="O3024" t="str">
            <v> </v>
          </cell>
          <cell r="Q3024">
            <v>42522</v>
          </cell>
          <cell r="R3024">
            <v>160</v>
          </cell>
          <cell r="S3024">
            <v>9.9749999999999996</v>
          </cell>
          <cell r="U3024" t="str">
            <v>NNN - 95%</v>
          </cell>
          <cell r="V3024">
            <v>12.53</v>
          </cell>
          <cell r="W3024">
            <v>12.65</v>
          </cell>
          <cell r="X3024">
            <v>0.99051383399209481</v>
          </cell>
          <cell r="Y3024" t="str">
            <v>Market</v>
          </cell>
          <cell r="Z3024" t="str">
            <v>Storage</v>
          </cell>
          <cell r="AA3024">
            <v>0</v>
          </cell>
        </row>
        <row r="3025">
          <cell r="C3025">
            <v>0</v>
          </cell>
          <cell r="Q3025">
            <v>42887</v>
          </cell>
          <cell r="S3025">
            <v>10.5</v>
          </cell>
        </row>
        <row r="3026">
          <cell r="C3026">
            <v>0</v>
          </cell>
          <cell r="Q3026">
            <v>43252</v>
          </cell>
          <cell r="S3026">
            <v>11.025</v>
          </cell>
        </row>
        <row r="3027">
          <cell r="C3027">
            <v>0</v>
          </cell>
          <cell r="Q3027">
            <v>43617</v>
          </cell>
          <cell r="S3027">
            <v>11.475</v>
          </cell>
        </row>
        <row r="3028">
          <cell r="C3028">
            <v>0</v>
          </cell>
          <cell r="Q3028">
            <v>43983</v>
          </cell>
          <cell r="S3028">
            <v>12</v>
          </cell>
        </row>
        <row r="3029">
          <cell r="C3029">
            <v>0</v>
          </cell>
          <cell r="Q3029">
            <v>44348</v>
          </cell>
          <cell r="S3029">
            <v>12.525</v>
          </cell>
        </row>
        <row r="3030">
          <cell r="C3030">
            <v>0</v>
          </cell>
        </row>
        <row r="3031">
          <cell r="C3031">
            <v>625</v>
          </cell>
          <cell r="G3031" t="str">
            <v>11-THE-PARK (1)</v>
          </cell>
          <cell r="H3031" t="str">
            <v>Ameripro Funding, Inc.</v>
          </cell>
          <cell r="I3031" t="str">
            <v>Contract</v>
          </cell>
          <cell r="J3031" t="str">
            <v>100</v>
          </cell>
          <cell r="K3031">
            <v>39234</v>
          </cell>
          <cell r="L3031">
            <v>43830</v>
          </cell>
          <cell r="M3031">
            <v>32952</v>
          </cell>
          <cell r="O3031" t="e">
            <v>#VALUE!</v>
          </cell>
          <cell r="Q3031">
            <v>42005</v>
          </cell>
          <cell r="R3031">
            <v>32952</v>
          </cell>
          <cell r="S3031">
            <v>16</v>
          </cell>
          <cell r="T3031">
            <v>527232</v>
          </cell>
          <cell r="U3031" t="str">
            <v>Ameripro Cap</v>
          </cell>
          <cell r="V3031">
            <v>18</v>
          </cell>
          <cell r="W3031">
            <v>24.3</v>
          </cell>
          <cell r="X3031">
            <v>0.7407407407407407</v>
          </cell>
          <cell r="Y3031" t="str">
            <v>Market</v>
          </cell>
          <cell r="Z3031" t="str">
            <v>$21 NNN</v>
          </cell>
          <cell r="AA3031">
            <v>0</v>
          </cell>
        </row>
        <row r="3032">
          <cell r="C3032">
            <v>0</v>
          </cell>
          <cell r="Q3032">
            <v>42370</v>
          </cell>
          <cell r="S3032">
            <v>16.5</v>
          </cell>
        </row>
        <row r="3033">
          <cell r="C3033">
            <v>0</v>
          </cell>
          <cell r="Q3033">
            <v>42736</v>
          </cell>
          <cell r="S3033">
            <v>17</v>
          </cell>
        </row>
        <row r="3034">
          <cell r="C3034">
            <v>0</v>
          </cell>
          <cell r="Q3034">
            <v>43101</v>
          </cell>
          <cell r="S3034">
            <v>17.5</v>
          </cell>
        </row>
        <row r="3035">
          <cell r="C3035">
            <v>0</v>
          </cell>
          <cell r="Q3035">
            <v>43466</v>
          </cell>
          <cell r="S3035">
            <v>18</v>
          </cell>
        </row>
        <row r="3036">
          <cell r="C3036">
            <v>0</v>
          </cell>
        </row>
        <row r="3037">
          <cell r="C3037">
            <v>626</v>
          </cell>
          <cell r="G3037" t="str">
            <v>11-THE-PARK (1)</v>
          </cell>
          <cell r="H3037" t="str">
            <v>Vacant</v>
          </cell>
          <cell r="I3037" t="str">
            <v>Speculative</v>
          </cell>
          <cell r="J3037" t="str">
            <v>210</v>
          </cell>
          <cell r="K3037">
            <v>54424</v>
          </cell>
          <cell r="L3037">
            <v>56249</v>
          </cell>
          <cell r="M3037">
            <v>6911</v>
          </cell>
          <cell r="O3037" t="str">
            <v> </v>
          </cell>
          <cell r="U3037" t="str">
            <v>NNN - 95%</v>
          </cell>
          <cell r="W3037" t="str">
            <v>Expires after Report Term</v>
          </cell>
          <cell r="Y3037" t="str">
            <v>Market</v>
          </cell>
          <cell r="Z3037" t="str">
            <v>$21 NNN</v>
          </cell>
          <cell r="AA3037">
            <v>0</v>
          </cell>
        </row>
        <row r="3038">
          <cell r="C3038">
            <v>0</v>
          </cell>
        </row>
        <row r="3039">
          <cell r="C3039">
            <v>0</v>
          </cell>
        </row>
        <row r="3040">
          <cell r="C3040">
            <v>627</v>
          </cell>
          <cell r="G3040" t="str">
            <v>11-THE-PARK (1)</v>
          </cell>
          <cell r="H3040" t="str">
            <v>Main Street Renewal, LLC</v>
          </cell>
          <cell r="I3040" t="str">
            <v>Contract</v>
          </cell>
          <cell r="J3040" t="str">
            <v>220</v>
          </cell>
          <cell r="K3040">
            <v>41821</v>
          </cell>
          <cell r="L3040">
            <v>43799</v>
          </cell>
          <cell r="M3040">
            <v>16252</v>
          </cell>
          <cell r="O3040" t="e">
            <v>#VALUE!</v>
          </cell>
          <cell r="Q3040">
            <v>42005</v>
          </cell>
          <cell r="R3040">
            <v>16252</v>
          </cell>
          <cell r="S3040">
            <v>22.740339650504552</v>
          </cell>
          <cell r="T3040">
            <v>369576</v>
          </cell>
          <cell r="U3040" t="str">
            <v>Main Street Cap</v>
          </cell>
          <cell r="V3040">
            <v>26.49</v>
          </cell>
          <cell r="W3040">
            <v>24.3</v>
          </cell>
          <cell r="X3040">
            <v>1.0901234567901235</v>
          </cell>
          <cell r="Y3040" t="str">
            <v>Market</v>
          </cell>
          <cell r="Z3040" t="str">
            <v>$21 NNN</v>
          </cell>
          <cell r="AA3040">
            <v>0</v>
          </cell>
        </row>
        <row r="3041">
          <cell r="C3041">
            <v>0</v>
          </cell>
          <cell r="Q3041">
            <v>42217</v>
          </cell>
          <cell r="S3041">
            <v>23.489785872507998</v>
          </cell>
        </row>
        <row r="3042">
          <cell r="C3042">
            <v>0</v>
          </cell>
          <cell r="Q3042">
            <v>42583</v>
          </cell>
          <cell r="S3042">
            <v>24.239970465173517</v>
          </cell>
        </row>
        <row r="3043">
          <cell r="C3043">
            <v>0</v>
          </cell>
          <cell r="Q3043">
            <v>42948</v>
          </cell>
          <cell r="S3043">
            <v>24.990155057839036</v>
          </cell>
        </row>
        <row r="3044">
          <cell r="C3044">
            <v>0</v>
          </cell>
          <cell r="Q3044">
            <v>43313</v>
          </cell>
          <cell r="S3044">
            <v>25.740339650504552</v>
          </cell>
        </row>
        <row r="3045">
          <cell r="C3045">
            <v>0</v>
          </cell>
          <cell r="Q3045">
            <v>43678</v>
          </cell>
          <cell r="S3045">
            <v>26.489785872507998</v>
          </cell>
        </row>
        <row r="3046">
          <cell r="C3046">
            <v>0</v>
          </cell>
        </row>
        <row r="3047">
          <cell r="C3047">
            <v>628</v>
          </cell>
          <cell r="G3047" t="str">
            <v>11-THE-PARK (1)</v>
          </cell>
          <cell r="H3047" t="str">
            <v>Ameripro Funding, Inc.</v>
          </cell>
          <cell r="I3047" t="str">
            <v>Contract</v>
          </cell>
          <cell r="J3047" t="str">
            <v>225</v>
          </cell>
          <cell r="K3047">
            <v>41358</v>
          </cell>
          <cell r="L3047">
            <v>43830</v>
          </cell>
          <cell r="M3047">
            <v>5239</v>
          </cell>
          <cell r="O3047" t="e">
            <v>#VALUE!</v>
          </cell>
          <cell r="Q3047">
            <v>42005</v>
          </cell>
          <cell r="R3047">
            <v>5239</v>
          </cell>
          <cell r="S3047">
            <v>16.500858942546287</v>
          </cell>
          <cell r="T3047">
            <v>86448</v>
          </cell>
          <cell r="U3047" t="str">
            <v>Ameripro Cap</v>
          </cell>
          <cell r="V3047">
            <v>19</v>
          </cell>
          <cell r="W3047">
            <v>24.3</v>
          </cell>
          <cell r="X3047">
            <v>0.78189300411522633</v>
          </cell>
          <cell r="Y3047" t="str">
            <v>Market</v>
          </cell>
          <cell r="Z3047" t="str">
            <v>$21 NNN</v>
          </cell>
          <cell r="AA3047">
            <v>0</v>
          </cell>
        </row>
        <row r="3048">
          <cell r="C3048">
            <v>0</v>
          </cell>
          <cell r="Q3048">
            <v>42095</v>
          </cell>
          <cell r="S3048">
            <v>17.000190876121398</v>
          </cell>
        </row>
        <row r="3049">
          <cell r="C3049">
            <v>0</v>
          </cell>
          <cell r="Q3049">
            <v>42461</v>
          </cell>
          <cell r="S3049">
            <v>17.499522809696508</v>
          </cell>
        </row>
        <row r="3050">
          <cell r="C3050">
            <v>0</v>
          </cell>
          <cell r="Q3050">
            <v>42826</v>
          </cell>
          <cell r="S3050">
            <v>18.001145256728382</v>
          </cell>
        </row>
        <row r="3051">
          <cell r="C3051">
            <v>0</v>
          </cell>
          <cell r="Q3051">
            <v>43191</v>
          </cell>
          <cell r="S3051">
            <v>18.500477190303492</v>
          </cell>
        </row>
        <row r="3052">
          <cell r="C3052">
            <v>0</v>
          </cell>
          <cell r="Q3052">
            <v>43556</v>
          </cell>
          <cell r="S3052">
            <v>18.999809123878602</v>
          </cell>
        </row>
        <row r="3053">
          <cell r="C3053">
            <v>0</v>
          </cell>
        </row>
        <row r="3054">
          <cell r="C3054">
            <v>629</v>
          </cell>
          <cell r="G3054" t="str">
            <v>11-THE-PARK (1)</v>
          </cell>
          <cell r="H3054" t="str">
            <v>PlanView, Inc.</v>
          </cell>
          <cell r="I3054" t="str">
            <v>Contract</v>
          </cell>
          <cell r="J3054" t="str">
            <v>300</v>
          </cell>
          <cell r="K3054">
            <v>37653</v>
          </cell>
          <cell r="L3054">
            <v>42886</v>
          </cell>
          <cell r="M3054">
            <v>31958</v>
          </cell>
          <cell r="O3054" t="e">
            <v>#VALUE!</v>
          </cell>
          <cell r="Q3054">
            <v>42005</v>
          </cell>
          <cell r="R3054">
            <v>31958</v>
          </cell>
          <cell r="S3054">
            <v>16.499906126791412</v>
          </cell>
          <cell r="T3054">
            <v>527304</v>
          </cell>
          <cell r="U3054" t="str">
            <v>NNN - 95%</v>
          </cell>
          <cell r="V3054">
            <v>17.5</v>
          </cell>
          <cell r="W3054">
            <v>22.26</v>
          </cell>
          <cell r="X3054">
            <v>0.78616352201257855</v>
          </cell>
          <cell r="Y3054" t="str">
            <v>Vacate</v>
          </cell>
          <cell r="Z3054" t="str">
            <v>$21 NNN</v>
          </cell>
          <cell r="AA3054">
            <v>0</v>
          </cell>
        </row>
        <row r="3055">
          <cell r="C3055">
            <v>0</v>
          </cell>
          <cell r="Q3055">
            <v>42156</v>
          </cell>
          <cell r="S3055">
            <v>17.000062582139059</v>
          </cell>
        </row>
        <row r="3056">
          <cell r="C3056">
            <v>0</v>
          </cell>
          <cell r="Q3056">
            <v>42522</v>
          </cell>
          <cell r="S3056">
            <v>17.499843544652357</v>
          </cell>
        </row>
        <row r="3057">
          <cell r="C3057">
            <v>0</v>
          </cell>
        </row>
        <row r="3058">
          <cell r="C3058">
            <v>630</v>
          </cell>
          <cell r="G3058" t="str">
            <v>12-THE-CAMPUS-AT-ARBOR-1 (1)</v>
          </cell>
          <cell r="H3058" t="str">
            <v>SWBC Mortgage</v>
          </cell>
          <cell r="I3058" t="str">
            <v>Contract</v>
          </cell>
          <cell r="J3058" t="str">
            <v>100</v>
          </cell>
          <cell r="K3058">
            <v>40438</v>
          </cell>
          <cell r="L3058">
            <v>42460</v>
          </cell>
          <cell r="M3058">
            <v>5278</v>
          </cell>
          <cell r="O3058" t="e">
            <v>#VALUE!</v>
          </cell>
          <cell r="Q3058">
            <v>42005</v>
          </cell>
          <cell r="R3058">
            <v>5278</v>
          </cell>
          <cell r="S3058">
            <v>14.751042061386888</v>
          </cell>
          <cell r="T3058">
            <v>77856</v>
          </cell>
          <cell r="U3058" t="str">
            <v>NNN - 95%</v>
          </cell>
          <cell r="V3058">
            <v>15.25</v>
          </cell>
          <cell r="W3058">
            <v>22</v>
          </cell>
          <cell r="X3058">
            <v>0.69318181818181823</v>
          </cell>
          <cell r="Y3058" t="str">
            <v>Market</v>
          </cell>
          <cell r="Z3058" t="str">
            <v>MR $22.00/SF</v>
          </cell>
          <cell r="AA3058">
            <v>0</v>
          </cell>
        </row>
        <row r="3059">
          <cell r="C3059">
            <v>0</v>
          </cell>
          <cell r="Q3059">
            <v>42064</v>
          </cell>
          <cell r="S3059">
            <v>14.992042440318302</v>
          </cell>
        </row>
        <row r="3060">
          <cell r="C3060">
            <v>0</v>
          </cell>
          <cell r="Q3060">
            <v>42095</v>
          </cell>
          <cell r="S3060">
            <v>15.248957938613112</v>
          </cell>
        </row>
        <row r="3061">
          <cell r="C3061">
            <v>0</v>
          </cell>
        </row>
        <row r="3062">
          <cell r="C3062">
            <v>631</v>
          </cell>
          <cell r="G3062" t="str">
            <v>12-THE-CAMPUS-AT-ARBOR-1 (1)</v>
          </cell>
          <cell r="H3062" t="str">
            <v>Adjacent Technologies Inc.</v>
          </cell>
          <cell r="I3062" t="str">
            <v>Contract</v>
          </cell>
          <cell r="J3062" t="str">
            <v>120</v>
          </cell>
          <cell r="K3062">
            <v>40634</v>
          </cell>
          <cell r="L3062">
            <v>42613</v>
          </cell>
          <cell r="M3062">
            <v>7048</v>
          </cell>
          <cell r="O3062" t="e">
            <v>#VALUE!</v>
          </cell>
          <cell r="Q3062">
            <v>42005</v>
          </cell>
          <cell r="R3062">
            <v>7048</v>
          </cell>
          <cell r="S3062">
            <v>15.999432463110102</v>
          </cell>
          <cell r="T3062">
            <v>112764</v>
          </cell>
          <cell r="U3062" t="str">
            <v>NNN - 95%</v>
          </cell>
          <cell r="V3062">
            <v>16.5</v>
          </cell>
          <cell r="W3062">
            <v>22</v>
          </cell>
          <cell r="X3062">
            <v>0.75</v>
          </cell>
          <cell r="Y3062" t="str">
            <v>Market</v>
          </cell>
          <cell r="Z3062" t="str">
            <v>MR $22.00/SF</v>
          </cell>
          <cell r="AA3062">
            <v>0</v>
          </cell>
        </row>
        <row r="3063">
          <cell r="C3063">
            <v>0</v>
          </cell>
          <cell r="Q3063">
            <v>42248</v>
          </cell>
          <cell r="S3063">
            <v>16.5</v>
          </cell>
        </row>
        <row r="3064">
          <cell r="C3064">
            <v>0</v>
          </cell>
        </row>
        <row r="3065">
          <cell r="C3065">
            <v>632</v>
          </cell>
          <cell r="G3065" t="str">
            <v>12-THE-CAMPUS-AT-ARBOR-1 (1)</v>
          </cell>
          <cell r="H3065" t="str">
            <v>Adjacent Technologies Inc.</v>
          </cell>
          <cell r="I3065" t="str">
            <v>Contract</v>
          </cell>
          <cell r="J3065" t="str">
            <v>140</v>
          </cell>
          <cell r="K3065">
            <v>41122</v>
          </cell>
          <cell r="L3065">
            <v>42613</v>
          </cell>
          <cell r="M3065">
            <v>2196</v>
          </cell>
          <cell r="O3065" t="e">
            <v>#VALUE!</v>
          </cell>
          <cell r="Q3065">
            <v>42005</v>
          </cell>
          <cell r="R3065">
            <v>2196</v>
          </cell>
          <cell r="S3065">
            <v>16</v>
          </cell>
          <cell r="T3065">
            <v>35136</v>
          </cell>
          <cell r="U3065" t="str">
            <v>NNN - 95%</v>
          </cell>
          <cell r="V3065">
            <v>16.5</v>
          </cell>
          <cell r="W3065">
            <v>22</v>
          </cell>
          <cell r="X3065">
            <v>0.75</v>
          </cell>
          <cell r="Y3065" t="str">
            <v>Market</v>
          </cell>
          <cell r="Z3065" t="str">
            <v>MR $22.00/SF</v>
          </cell>
          <cell r="AA3065">
            <v>0</v>
          </cell>
        </row>
        <row r="3066">
          <cell r="C3066">
            <v>0</v>
          </cell>
          <cell r="Q3066">
            <v>42248</v>
          </cell>
          <cell r="S3066">
            <v>16.502732240437158</v>
          </cell>
        </row>
        <row r="3067">
          <cell r="C3067">
            <v>0</v>
          </cell>
        </row>
        <row r="3068">
          <cell r="C3068">
            <v>633</v>
          </cell>
          <cell r="G3068" t="str">
            <v>12-THE-CAMPUS-AT-ARBOR-1 (1)</v>
          </cell>
          <cell r="H3068" t="str">
            <v>Resource Consulting Group</v>
          </cell>
          <cell r="I3068" t="str">
            <v>Contract</v>
          </cell>
          <cell r="J3068" t="str">
            <v>150</v>
          </cell>
          <cell r="K3068">
            <v>38670</v>
          </cell>
          <cell r="L3068">
            <v>42704</v>
          </cell>
          <cell r="M3068">
            <v>2210</v>
          </cell>
          <cell r="O3068" t="e">
            <v>#VALUE!</v>
          </cell>
          <cell r="Q3068">
            <v>42005</v>
          </cell>
          <cell r="R3068">
            <v>2210</v>
          </cell>
          <cell r="S3068">
            <v>14.497737556561086</v>
          </cell>
          <cell r="T3068">
            <v>32040</v>
          </cell>
          <cell r="U3068" t="str">
            <v>Resource Consulting</v>
          </cell>
          <cell r="V3068">
            <v>15</v>
          </cell>
          <cell r="W3068">
            <v>22</v>
          </cell>
          <cell r="X3068">
            <v>0.68181818181818177</v>
          </cell>
          <cell r="Y3068" t="str">
            <v>Market</v>
          </cell>
          <cell r="Z3068" t="str">
            <v>MR $22.00/SF</v>
          </cell>
          <cell r="AA3068">
            <v>0</v>
          </cell>
        </row>
        <row r="3069">
          <cell r="C3069">
            <v>0</v>
          </cell>
          <cell r="Q3069">
            <v>42339</v>
          </cell>
          <cell r="S3069">
            <v>15.002714932126697</v>
          </cell>
        </row>
        <row r="3070">
          <cell r="C3070">
            <v>0</v>
          </cell>
        </row>
        <row r="3071">
          <cell r="C3071">
            <v>634</v>
          </cell>
          <cell r="G3071" t="str">
            <v>12-THE-CAMPUS-AT-ARBOR-1 (1)</v>
          </cell>
          <cell r="H3071" t="str">
            <v>FitzPatrick Insurance</v>
          </cell>
          <cell r="I3071" t="str">
            <v>Contract</v>
          </cell>
          <cell r="J3071" t="str">
            <v>160</v>
          </cell>
          <cell r="K3071">
            <v>41904</v>
          </cell>
          <cell r="L3071">
            <v>44500</v>
          </cell>
          <cell r="M3071">
            <v>1700</v>
          </cell>
          <cell r="O3071" t="e">
            <v>#VALUE!</v>
          </cell>
          <cell r="Q3071">
            <v>42005</v>
          </cell>
          <cell r="R3071">
            <v>1700</v>
          </cell>
          <cell r="S3071">
            <v>20.498823529411766</v>
          </cell>
          <cell r="T3071">
            <v>34848</v>
          </cell>
          <cell r="U3071" t="str">
            <v>NNN - 100%</v>
          </cell>
          <cell r="V3071">
            <v>23.51</v>
          </cell>
          <cell r="W3071">
            <v>26.25</v>
          </cell>
          <cell r="X3071">
            <v>0.89561904761904765</v>
          </cell>
          <cell r="Y3071" t="str">
            <v>Reabsorb</v>
          </cell>
          <cell r="Z3071" t="str">
            <v>MR $22.00/SF</v>
          </cell>
          <cell r="AA3071" t="str">
            <v>Reabsorb for BREP stabilized occupancy calculation</v>
          </cell>
        </row>
        <row r="3072">
          <cell r="C3072">
            <v>0</v>
          </cell>
          <cell r="Q3072">
            <v>42309</v>
          </cell>
          <cell r="S3072">
            <v>21</v>
          </cell>
        </row>
        <row r="3073">
          <cell r="C3073">
            <v>0</v>
          </cell>
          <cell r="Q3073">
            <v>42675</v>
          </cell>
          <cell r="S3073">
            <v>21.501176470588234</v>
          </cell>
        </row>
        <row r="3074">
          <cell r="C3074">
            <v>0</v>
          </cell>
          <cell r="Q3074">
            <v>43040</v>
          </cell>
          <cell r="S3074">
            <v>22.002352941176472</v>
          </cell>
        </row>
        <row r="3075">
          <cell r="C3075">
            <v>0</v>
          </cell>
          <cell r="Q3075">
            <v>43405</v>
          </cell>
          <cell r="S3075">
            <v>22.503529411764706</v>
          </cell>
        </row>
        <row r="3076">
          <cell r="C3076">
            <v>0</v>
          </cell>
          <cell r="Q3076">
            <v>43770</v>
          </cell>
          <cell r="S3076">
            <v>22.997647058823528</v>
          </cell>
        </row>
        <row r="3077">
          <cell r="C3077">
            <v>0</v>
          </cell>
          <cell r="Q3077">
            <v>44136</v>
          </cell>
          <cell r="S3077">
            <v>23.498823529411766</v>
          </cell>
        </row>
        <row r="3078">
          <cell r="C3078">
            <v>0</v>
          </cell>
        </row>
        <row r="3079">
          <cell r="C3079">
            <v>635</v>
          </cell>
          <cell r="G3079" t="str">
            <v>12-THE-CAMPUS-AT-ARBOR-1 (1)</v>
          </cell>
          <cell r="H3079" t="str">
            <v>vAuto, Inc</v>
          </cell>
          <cell r="I3079" t="str">
            <v>Contract</v>
          </cell>
          <cell r="J3079" t="str">
            <v>200</v>
          </cell>
          <cell r="K3079">
            <v>41791</v>
          </cell>
          <cell r="L3079">
            <v>43708</v>
          </cell>
          <cell r="M3079">
            <v>19633</v>
          </cell>
          <cell r="O3079" t="e">
            <v>#VALUE!</v>
          </cell>
          <cell r="Q3079">
            <v>42005</v>
          </cell>
          <cell r="R3079">
            <v>19633</v>
          </cell>
          <cell r="S3079">
            <v>19.000254673254215</v>
          </cell>
          <cell r="T3079">
            <v>373032</v>
          </cell>
          <cell r="U3079" t="str">
            <v>NNN - 95%</v>
          </cell>
          <cell r="V3079">
            <v>21</v>
          </cell>
          <cell r="W3079">
            <v>24.74</v>
          </cell>
          <cell r="X3079">
            <v>0.84882780921584489</v>
          </cell>
          <cell r="Y3079" t="str">
            <v>Market</v>
          </cell>
          <cell r="Z3079" t="str">
            <v>MR $22.00/SF</v>
          </cell>
          <cell r="AA3079">
            <v>0</v>
          </cell>
        </row>
        <row r="3080">
          <cell r="C3080">
            <v>0</v>
          </cell>
          <cell r="Q3080">
            <v>42248</v>
          </cell>
          <cell r="S3080">
            <v>19.500229205928793</v>
          </cell>
        </row>
        <row r="3081">
          <cell r="C3081">
            <v>0</v>
          </cell>
          <cell r="Q3081">
            <v>42614</v>
          </cell>
          <cell r="S3081">
            <v>19.999592522793257</v>
          </cell>
        </row>
        <row r="3082">
          <cell r="C3082">
            <v>0</v>
          </cell>
          <cell r="Q3082">
            <v>42979</v>
          </cell>
          <cell r="S3082">
            <v>20.500178271277949</v>
          </cell>
        </row>
        <row r="3083">
          <cell r="C3083">
            <v>0</v>
          </cell>
          <cell r="Q3083">
            <v>43344</v>
          </cell>
          <cell r="S3083">
            <v>21.000152803952528</v>
          </cell>
        </row>
        <row r="3084">
          <cell r="C3084">
            <v>0</v>
          </cell>
        </row>
        <row r="3085">
          <cell r="C3085">
            <v>636</v>
          </cell>
          <cell r="G3085" t="str">
            <v>12-THE-CAMPUS-AT-ARBOR-1 (1)</v>
          </cell>
          <cell r="H3085" t="str">
            <v>Hatch Mott MacDonald</v>
          </cell>
          <cell r="I3085" t="str">
            <v>Contract</v>
          </cell>
          <cell r="J3085" t="str">
            <v>300</v>
          </cell>
          <cell r="K3085">
            <v>42064</v>
          </cell>
          <cell r="L3085">
            <v>43951</v>
          </cell>
          <cell r="M3085">
            <v>4945</v>
          </cell>
          <cell r="O3085" t="str">
            <v> </v>
          </cell>
          <cell r="Q3085">
            <v>42064</v>
          </cell>
          <cell r="R3085">
            <v>4945</v>
          </cell>
          <cell r="S3085">
            <v>20.500707785642064</v>
          </cell>
          <cell r="U3085" t="str">
            <v>NNN - 100%</v>
          </cell>
          <cell r="V3085">
            <v>23.77</v>
          </cell>
          <cell r="W3085">
            <v>25.48</v>
          </cell>
          <cell r="X3085">
            <v>0.9328885400313971</v>
          </cell>
          <cell r="Y3085" t="str">
            <v>Market</v>
          </cell>
          <cell r="Z3085" t="str">
            <v>MR $22.00/SF</v>
          </cell>
          <cell r="AA3085">
            <v>0</v>
          </cell>
        </row>
        <row r="3086">
          <cell r="C3086">
            <v>0</v>
          </cell>
          <cell r="Q3086">
            <v>42430</v>
          </cell>
          <cell r="S3086">
            <v>21.119514661274014</v>
          </cell>
        </row>
        <row r="3087">
          <cell r="C3087">
            <v>0</v>
          </cell>
          <cell r="Q3087">
            <v>42795</v>
          </cell>
          <cell r="S3087">
            <v>21.750455005055613</v>
          </cell>
        </row>
        <row r="3088">
          <cell r="C3088">
            <v>0</v>
          </cell>
          <cell r="Q3088">
            <v>43160</v>
          </cell>
          <cell r="S3088">
            <v>22.400808897876644</v>
          </cell>
        </row>
        <row r="3089">
          <cell r="C3089">
            <v>0</v>
          </cell>
          <cell r="Q3089">
            <v>43525</v>
          </cell>
          <cell r="S3089">
            <v>23.070576339737109</v>
          </cell>
        </row>
        <row r="3090">
          <cell r="C3090">
            <v>0</v>
          </cell>
          <cell r="Q3090">
            <v>43891</v>
          </cell>
          <cell r="S3090">
            <v>23.769464105156725</v>
          </cell>
        </row>
        <row r="3091">
          <cell r="C3091">
            <v>0</v>
          </cell>
        </row>
        <row r="3092">
          <cell r="C3092">
            <v>637</v>
          </cell>
          <cell r="G3092" t="str">
            <v>12-THE-CAMPUS-AT-ARBOR-1 (1)</v>
          </cell>
          <cell r="H3092" t="str">
            <v>Akerman, LLP</v>
          </cell>
          <cell r="I3092" t="str">
            <v>Contract</v>
          </cell>
          <cell r="J3092" t="str">
            <v>310</v>
          </cell>
          <cell r="K3092">
            <v>41334</v>
          </cell>
          <cell r="L3092">
            <v>42509</v>
          </cell>
          <cell r="M3092">
            <v>3293</v>
          </cell>
          <cell r="O3092" t="e">
            <v>#VALUE!</v>
          </cell>
          <cell r="Q3092">
            <v>42005</v>
          </cell>
          <cell r="R3092">
            <v>3293</v>
          </cell>
          <cell r="S3092">
            <v>18.001822046765867</v>
          </cell>
          <cell r="T3092">
            <v>59280</v>
          </cell>
          <cell r="U3092" t="str">
            <v>NNN - 95%</v>
          </cell>
          <cell r="V3092">
            <v>18.5</v>
          </cell>
          <cell r="W3092">
            <v>22</v>
          </cell>
          <cell r="X3092">
            <v>0.84090909090909094</v>
          </cell>
          <cell r="Y3092" t="str">
            <v>Market</v>
          </cell>
          <cell r="Z3092" t="str">
            <v>MR $22.00/SF</v>
          </cell>
          <cell r="AA3092">
            <v>0</v>
          </cell>
        </row>
        <row r="3093">
          <cell r="C3093">
            <v>0</v>
          </cell>
          <cell r="Q3093">
            <v>42125</v>
          </cell>
          <cell r="S3093">
            <v>18.501062860613423</v>
          </cell>
        </row>
        <row r="3094">
          <cell r="C3094">
            <v>0</v>
          </cell>
        </row>
        <row r="3095">
          <cell r="C3095">
            <v>638</v>
          </cell>
          <cell r="G3095" t="str">
            <v>12-THE-CAMPUS-AT-ARBOR-1 (1)</v>
          </cell>
          <cell r="H3095" t="str">
            <v>Vacant</v>
          </cell>
          <cell r="I3095" t="str">
            <v>Speculative</v>
          </cell>
          <cell r="J3095" t="str">
            <v>315</v>
          </cell>
          <cell r="K3095">
            <v>54424</v>
          </cell>
          <cell r="L3095">
            <v>56249</v>
          </cell>
          <cell r="M3095">
            <v>148</v>
          </cell>
          <cell r="O3095" t="str">
            <v> </v>
          </cell>
          <cell r="U3095" t="str">
            <v>NNN - 100%</v>
          </cell>
          <cell r="W3095" t="str">
            <v>Expires after Report Term</v>
          </cell>
          <cell r="Y3095" t="str">
            <v>Market</v>
          </cell>
          <cell r="Z3095" t="str">
            <v>MR $22.00/SF</v>
          </cell>
          <cell r="AA3095">
            <v>0</v>
          </cell>
        </row>
        <row r="3096">
          <cell r="C3096">
            <v>0</v>
          </cell>
        </row>
        <row r="3097">
          <cell r="C3097">
            <v>0</v>
          </cell>
        </row>
        <row r="3098">
          <cell r="C3098">
            <v>639</v>
          </cell>
          <cell r="G3098" t="str">
            <v>12-THE-CAMPUS-AT-ARBOR-1 (1)</v>
          </cell>
          <cell r="H3098" t="str">
            <v>Vacant</v>
          </cell>
          <cell r="I3098" t="str">
            <v>Speculative</v>
          </cell>
          <cell r="J3098" t="str">
            <v>350</v>
          </cell>
          <cell r="K3098">
            <v>54424</v>
          </cell>
          <cell r="L3098">
            <v>56249</v>
          </cell>
          <cell r="M3098">
            <v>2900</v>
          </cell>
          <cell r="O3098" t="str">
            <v> </v>
          </cell>
          <cell r="U3098" t="str">
            <v>NNN - 100%</v>
          </cell>
          <cell r="W3098" t="str">
            <v>Expires after Report Term</v>
          </cell>
          <cell r="Y3098" t="str">
            <v>Market</v>
          </cell>
          <cell r="Z3098" t="str">
            <v>MR $22.00/SF</v>
          </cell>
          <cell r="AA3098">
            <v>0</v>
          </cell>
        </row>
        <row r="3099">
          <cell r="C3099">
            <v>0</v>
          </cell>
        </row>
        <row r="3100">
          <cell r="C3100">
            <v>0</v>
          </cell>
        </row>
        <row r="3101">
          <cell r="C3101">
            <v>640</v>
          </cell>
          <cell r="G3101" t="str">
            <v>12-THE-CAMPUS-AT-ARBOR-1 (1)</v>
          </cell>
          <cell r="H3101" t="str">
            <v>Vacant</v>
          </cell>
          <cell r="I3101" t="str">
            <v>Speculative</v>
          </cell>
          <cell r="J3101" t="str">
            <v>350</v>
          </cell>
          <cell r="K3101">
            <v>54424</v>
          </cell>
          <cell r="L3101">
            <v>56249</v>
          </cell>
          <cell r="M3101">
            <v>8690</v>
          </cell>
          <cell r="O3101" t="str">
            <v> </v>
          </cell>
          <cell r="U3101" t="str">
            <v>NNN - 100%</v>
          </cell>
          <cell r="W3101" t="str">
            <v>Expires after Report Term</v>
          </cell>
          <cell r="Y3101" t="str">
            <v>Market</v>
          </cell>
          <cell r="Z3101" t="str">
            <v>MR $22.00/SF</v>
          </cell>
          <cell r="AA3101">
            <v>0</v>
          </cell>
        </row>
        <row r="3102">
          <cell r="C3102">
            <v>0</v>
          </cell>
        </row>
        <row r="3103">
          <cell r="C3103">
            <v>0</v>
          </cell>
        </row>
        <row r="3104">
          <cell r="C3104">
            <v>641</v>
          </cell>
          <cell r="G3104" t="str">
            <v>12-THE-CAMPUS-AT-ARBOR-2 (1)</v>
          </cell>
          <cell r="H3104" t="str">
            <v>Montandon and Associates, LLC</v>
          </cell>
          <cell r="I3104" t="str">
            <v>Contract</v>
          </cell>
          <cell r="J3104" t="str">
            <v>100</v>
          </cell>
          <cell r="K3104">
            <v>42339</v>
          </cell>
          <cell r="L3104">
            <v>44196</v>
          </cell>
          <cell r="M3104">
            <v>2265</v>
          </cell>
          <cell r="O3104" t="str">
            <v> </v>
          </cell>
          <cell r="Q3104">
            <v>42339</v>
          </cell>
          <cell r="R3104">
            <v>2265</v>
          </cell>
          <cell r="S3104">
            <v>22.002649006622516</v>
          </cell>
          <cell r="U3104" t="str">
            <v>NNN - 100%</v>
          </cell>
          <cell r="V3104">
            <v>25</v>
          </cell>
          <cell r="W3104">
            <v>25.48</v>
          </cell>
          <cell r="X3104">
            <v>0.98116169544740972</v>
          </cell>
          <cell r="Y3104" t="str">
            <v>Market</v>
          </cell>
          <cell r="Z3104" t="str">
            <v>I-III: $22.00 PSF-1464</v>
          </cell>
          <cell r="AA3104">
            <v>0</v>
          </cell>
        </row>
        <row r="3105">
          <cell r="C3105">
            <v>0</v>
          </cell>
          <cell r="Q3105">
            <v>42705</v>
          </cell>
          <cell r="S3105">
            <v>22.749668874172187</v>
          </cell>
        </row>
        <row r="3106">
          <cell r="C3106">
            <v>0</v>
          </cell>
          <cell r="Q3106">
            <v>43070</v>
          </cell>
          <cell r="S3106">
            <v>23.501986754966886</v>
          </cell>
        </row>
        <row r="3107">
          <cell r="C3107">
            <v>0</v>
          </cell>
          <cell r="Q3107">
            <v>43435</v>
          </cell>
          <cell r="S3107">
            <v>24.249006622516557</v>
          </cell>
        </row>
        <row r="3108">
          <cell r="C3108">
            <v>0</v>
          </cell>
          <cell r="Q3108">
            <v>43800</v>
          </cell>
          <cell r="S3108">
            <v>25.00132450331126</v>
          </cell>
        </row>
        <row r="3109">
          <cell r="C3109">
            <v>0</v>
          </cell>
        </row>
        <row r="3110">
          <cell r="C3110">
            <v>642</v>
          </cell>
          <cell r="G3110" t="str">
            <v>12-THE-CAMPUS-AT-ARBOR-2 (1)</v>
          </cell>
          <cell r="H3110" t="str">
            <v>Cornerstone Home Lending Inc.</v>
          </cell>
          <cell r="I3110" t="str">
            <v>Contract</v>
          </cell>
          <cell r="J3110" t="str">
            <v>110</v>
          </cell>
          <cell r="K3110">
            <v>41502</v>
          </cell>
          <cell r="L3110">
            <v>43496</v>
          </cell>
          <cell r="M3110">
            <v>2490</v>
          </cell>
          <cell r="O3110" t="e">
            <v>#VALUE!</v>
          </cell>
          <cell r="Q3110">
            <v>42005</v>
          </cell>
          <cell r="R3110">
            <v>2490</v>
          </cell>
          <cell r="S3110">
            <v>19.002409638554216</v>
          </cell>
          <cell r="T3110">
            <v>47316</v>
          </cell>
          <cell r="U3110" t="str">
            <v>NNN - 95%</v>
          </cell>
          <cell r="V3110">
            <v>21</v>
          </cell>
          <cell r="W3110">
            <v>24.74</v>
          </cell>
          <cell r="X3110">
            <v>0.84882780921584489</v>
          </cell>
          <cell r="Y3110" t="str">
            <v>Market</v>
          </cell>
          <cell r="Z3110" t="str">
            <v>I-III: $22.00 PSF-1464</v>
          </cell>
          <cell r="AA3110">
            <v>0</v>
          </cell>
        </row>
        <row r="3111">
          <cell r="C3111">
            <v>0</v>
          </cell>
          <cell r="Q3111">
            <v>42217</v>
          </cell>
          <cell r="S3111">
            <v>19.257831325301204</v>
          </cell>
        </row>
        <row r="3112">
          <cell r="C3112">
            <v>0</v>
          </cell>
          <cell r="Q3112">
            <v>42248</v>
          </cell>
          <cell r="S3112">
            <v>19.49879518072289</v>
          </cell>
        </row>
        <row r="3113">
          <cell r="C3113">
            <v>0</v>
          </cell>
          <cell r="Q3113">
            <v>42583</v>
          </cell>
          <cell r="S3113">
            <v>19.759036144578314</v>
          </cell>
        </row>
        <row r="3114">
          <cell r="C3114">
            <v>0</v>
          </cell>
          <cell r="Q3114">
            <v>42614</v>
          </cell>
          <cell r="S3114">
            <v>20</v>
          </cell>
        </row>
        <row r="3115">
          <cell r="C3115">
            <v>0</v>
          </cell>
          <cell r="Q3115">
            <v>42948</v>
          </cell>
          <cell r="S3115">
            <v>20.26024096385542</v>
          </cell>
        </row>
        <row r="3116">
          <cell r="C3116">
            <v>0</v>
          </cell>
          <cell r="Q3116">
            <v>42979</v>
          </cell>
          <cell r="S3116">
            <v>20.50120481927711</v>
          </cell>
        </row>
        <row r="3117">
          <cell r="C3117">
            <v>0</v>
          </cell>
          <cell r="Q3117">
            <v>43313</v>
          </cell>
          <cell r="S3117">
            <v>20.756626506024098</v>
          </cell>
        </row>
        <row r="3118">
          <cell r="C3118">
            <v>0</v>
          </cell>
          <cell r="Q3118">
            <v>43344</v>
          </cell>
          <cell r="S3118">
            <v>21.002409638554216</v>
          </cell>
        </row>
        <row r="3119">
          <cell r="C3119">
            <v>0</v>
          </cell>
        </row>
        <row r="3120">
          <cell r="C3120">
            <v>643</v>
          </cell>
          <cell r="G3120" t="str">
            <v>12-THE-CAMPUS-AT-ARBOR-2 (1)</v>
          </cell>
          <cell r="H3120" t="str">
            <v>Totem Pole LLC</v>
          </cell>
          <cell r="I3120" t="str">
            <v>Contract</v>
          </cell>
          <cell r="J3120" t="str">
            <v>150</v>
          </cell>
          <cell r="K3120">
            <v>38499</v>
          </cell>
          <cell r="L3120">
            <v>42308</v>
          </cell>
          <cell r="M3120">
            <v>3595</v>
          </cell>
          <cell r="O3120" t="e">
            <v>#VALUE!</v>
          </cell>
          <cell r="Q3120">
            <v>42005</v>
          </cell>
          <cell r="R3120">
            <v>3595</v>
          </cell>
          <cell r="S3120">
            <v>9.7001390820584152</v>
          </cell>
          <cell r="T3120">
            <v>34872</v>
          </cell>
          <cell r="U3120" t="str">
            <v>Totem Pole</v>
          </cell>
          <cell r="V3120">
            <v>9.6999999999999993</v>
          </cell>
          <cell r="W3120">
            <v>22</v>
          </cell>
          <cell r="X3120">
            <v>0.44090909090909086</v>
          </cell>
          <cell r="Y3120" t="str">
            <v>Market</v>
          </cell>
          <cell r="Z3120" t="str">
            <v>I-III: $22.00 PSF-1464</v>
          </cell>
          <cell r="AA3120">
            <v>0</v>
          </cell>
        </row>
        <row r="3121">
          <cell r="C3121">
            <v>0</v>
          </cell>
        </row>
        <row r="3122">
          <cell r="C3122">
            <v>644</v>
          </cell>
          <cell r="G3122" t="str">
            <v>12-THE-CAMPUS-AT-ARBOR-2 (1)</v>
          </cell>
          <cell r="H3122" t="str">
            <v>Mgmt Office</v>
          </cell>
          <cell r="I3122" t="str">
            <v>Contract</v>
          </cell>
          <cell r="J3122" t="str">
            <v>170</v>
          </cell>
          <cell r="K3122">
            <v>41640</v>
          </cell>
          <cell r="L3122">
            <v>52596</v>
          </cell>
          <cell r="M3122">
            <v>1823</v>
          </cell>
          <cell r="O3122" t="e">
            <v>#VALUE!</v>
          </cell>
          <cell r="Q3122">
            <v>42005</v>
          </cell>
          <cell r="R3122">
            <v>1823</v>
          </cell>
          <cell r="S3122">
            <v>0</v>
          </cell>
          <cell r="T3122">
            <v>0</v>
          </cell>
          <cell r="U3122" t="str">
            <v>None</v>
          </cell>
          <cell r="W3122" t="str">
            <v>Expires after Report Term</v>
          </cell>
          <cell r="Y3122" t="str">
            <v>Market</v>
          </cell>
          <cell r="Z3122" t="str">
            <v>I-III: $22.00 PSF-1464</v>
          </cell>
          <cell r="AA3122">
            <v>0</v>
          </cell>
        </row>
        <row r="3123">
          <cell r="C3123">
            <v>0</v>
          </cell>
          <cell r="S3123" t="str">
            <v>Rent continues after Report Term</v>
          </cell>
        </row>
        <row r="3124">
          <cell r="C3124">
            <v>0</v>
          </cell>
        </row>
        <row r="3125">
          <cell r="C3125">
            <v>645</v>
          </cell>
          <cell r="G3125" t="str">
            <v>12-THE-CAMPUS-AT-ARBOR-2 (1)</v>
          </cell>
          <cell r="H3125" t="str">
            <v>Park University</v>
          </cell>
          <cell r="I3125" t="str">
            <v>Contract</v>
          </cell>
          <cell r="J3125" t="str">
            <v>200</v>
          </cell>
          <cell r="K3125">
            <v>42248</v>
          </cell>
          <cell r="L3125">
            <v>44227</v>
          </cell>
          <cell r="M3125">
            <v>11575</v>
          </cell>
          <cell r="O3125" t="str">
            <v> </v>
          </cell>
          <cell r="Q3125">
            <v>42248</v>
          </cell>
          <cell r="R3125">
            <v>11575</v>
          </cell>
          <cell r="S3125">
            <v>22.000172786177107</v>
          </cell>
          <cell r="U3125" t="str">
            <v>Park Univ - NNN 100% - 6% CC</v>
          </cell>
          <cell r="V3125">
            <v>25.75</v>
          </cell>
          <cell r="W3125">
            <v>26.25</v>
          </cell>
          <cell r="X3125">
            <v>0.98095238095238091</v>
          </cell>
          <cell r="Y3125" t="str">
            <v>Reabsorb</v>
          </cell>
          <cell r="Z3125" t="str">
            <v>I-III: $22.00 PSF-1464</v>
          </cell>
          <cell r="AA3125" t="str">
            <v>Reabsorb for BREP stabilized occupancy calculation</v>
          </cell>
        </row>
        <row r="3126">
          <cell r="C3126">
            <v>0</v>
          </cell>
          <cell r="Q3126">
            <v>42614</v>
          </cell>
          <cell r="S3126">
            <v>22.749719222462204</v>
          </cell>
        </row>
        <row r="3127">
          <cell r="C3127">
            <v>0</v>
          </cell>
          <cell r="Q3127">
            <v>42979</v>
          </cell>
          <cell r="S3127">
            <v>23.500302375809934</v>
          </cell>
        </row>
        <row r="3128">
          <cell r="C3128">
            <v>0</v>
          </cell>
          <cell r="Q3128">
            <v>43344</v>
          </cell>
          <cell r="S3128">
            <v>24.249848812095031</v>
          </cell>
        </row>
        <row r="3129">
          <cell r="C3129">
            <v>0</v>
          </cell>
          <cell r="Q3129">
            <v>43709</v>
          </cell>
          <cell r="S3129">
            <v>25.000431965442765</v>
          </cell>
        </row>
        <row r="3130">
          <cell r="C3130">
            <v>0</v>
          </cell>
          <cell r="Q3130">
            <v>44075</v>
          </cell>
          <cell r="S3130">
            <v>25.749978401727862</v>
          </cell>
        </row>
        <row r="3131">
          <cell r="C3131">
            <v>0</v>
          </cell>
        </row>
        <row r="3132">
          <cell r="C3132">
            <v>646</v>
          </cell>
          <cell r="G3132" t="str">
            <v>12-THE-CAMPUS-AT-ARBOR-2 (1)</v>
          </cell>
          <cell r="H3132" t="str">
            <v>Renovis Expansion</v>
          </cell>
          <cell r="I3132" t="str">
            <v>Contract</v>
          </cell>
          <cell r="J3132" t="str">
            <v>300</v>
          </cell>
          <cell r="K3132">
            <v>42217</v>
          </cell>
          <cell r="L3132">
            <v>44074</v>
          </cell>
          <cell r="M3132">
            <v>2602</v>
          </cell>
          <cell r="O3132" t="str">
            <v> </v>
          </cell>
          <cell r="Q3132">
            <v>42217</v>
          </cell>
          <cell r="R3132">
            <v>2602</v>
          </cell>
          <cell r="S3132">
            <v>21.002305918524211</v>
          </cell>
          <cell r="U3132" t="str">
            <v>NNN - 95%</v>
          </cell>
          <cell r="V3132">
            <v>23.64</v>
          </cell>
          <cell r="W3132">
            <v>25.48</v>
          </cell>
          <cell r="X3132">
            <v>0.92778649921507061</v>
          </cell>
          <cell r="Y3132" t="str">
            <v>Market</v>
          </cell>
          <cell r="Z3132" t="str">
            <v>I-III: $22.00 PSF-1464</v>
          </cell>
          <cell r="AA3132">
            <v>0</v>
          </cell>
        </row>
        <row r="3133">
          <cell r="C3133">
            <v>0</v>
          </cell>
          <cell r="Q3133">
            <v>42583</v>
          </cell>
          <cell r="S3133">
            <v>21.629515757109914</v>
          </cell>
        </row>
        <row r="3134">
          <cell r="C3134">
            <v>0</v>
          </cell>
          <cell r="Q3134">
            <v>42948</v>
          </cell>
          <cell r="S3134">
            <v>22.279784780937739</v>
          </cell>
        </row>
        <row r="3135">
          <cell r="C3135">
            <v>0</v>
          </cell>
          <cell r="Q3135">
            <v>43313</v>
          </cell>
          <cell r="S3135">
            <v>22.948501152959263</v>
          </cell>
        </row>
        <row r="3136">
          <cell r="C3136">
            <v>0</v>
          </cell>
          <cell r="Q3136">
            <v>43678</v>
          </cell>
          <cell r="S3136">
            <v>23.640276710222906</v>
          </cell>
        </row>
        <row r="3137">
          <cell r="C3137">
            <v>0</v>
          </cell>
        </row>
        <row r="3138">
          <cell r="C3138">
            <v>647</v>
          </cell>
          <cell r="G3138" t="str">
            <v>12-THE-CAMPUS-AT-ARBOR-2 (1)</v>
          </cell>
          <cell r="H3138" t="str">
            <v>Cambridge Systematics Inc.</v>
          </cell>
          <cell r="I3138" t="str">
            <v>Contract</v>
          </cell>
          <cell r="J3138" t="str">
            <v>340</v>
          </cell>
          <cell r="K3138">
            <v>41030</v>
          </cell>
          <cell r="L3138">
            <v>43769</v>
          </cell>
          <cell r="M3138">
            <v>4948</v>
          </cell>
          <cell r="O3138" t="e">
            <v>#VALUE!</v>
          </cell>
          <cell r="Q3138">
            <v>42005</v>
          </cell>
          <cell r="R3138">
            <v>4948</v>
          </cell>
          <cell r="S3138">
            <v>15.249797898140663</v>
          </cell>
          <cell r="T3138">
            <v>75456</v>
          </cell>
          <cell r="U3138" t="str">
            <v>NNN - 95%</v>
          </cell>
          <cell r="V3138">
            <v>16.25</v>
          </cell>
          <cell r="W3138">
            <v>24.74</v>
          </cell>
          <cell r="X3138">
            <v>0.65683104284559424</v>
          </cell>
          <cell r="Y3138" t="str">
            <v>Market</v>
          </cell>
          <cell r="Z3138" t="str">
            <v>I-III: $22.00 PSF-1464</v>
          </cell>
          <cell r="AA3138">
            <v>0</v>
          </cell>
        </row>
        <row r="3139">
          <cell r="C3139">
            <v>0</v>
          </cell>
          <cell r="Q3139">
            <v>43040</v>
          </cell>
          <cell r="S3139">
            <v>16.251414713015361</v>
          </cell>
        </row>
        <row r="3140">
          <cell r="C3140">
            <v>0</v>
          </cell>
        </row>
        <row r="3141">
          <cell r="C3141">
            <v>648</v>
          </cell>
          <cell r="G3141" t="str">
            <v>12-THE-CAMPUS-AT-ARBOR-2 (1)</v>
          </cell>
          <cell r="H3141" t="str">
            <v>Renovis Surgical Technologies</v>
          </cell>
          <cell r="I3141" t="str">
            <v>Contract</v>
          </cell>
          <cell r="J3141" t="str">
            <v>350</v>
          </cell>
          <cell r="K3141">
            <v>41609</v>
          </cell>
          <cell r="L3141">
            <v>43524</v>
          </cell>
          <cell r="M3141">
            <v>3820</v>
          </cell>
          <cell r="O3141" t="e">
            <v>#VALUE!</v>
          </cell>
          <cell r="Q3141">
            <v>42005</v>
          </cell>
          <cell r="R3141">
            <v>3820</v>
          </cell>
          <cell r="S3141">
            <v>18.99895287958115</v>
          </cell>
          <cell r="T3141">
            <v>72576</v>
          </cell>
          <cell r="U3141" t="str">
            <v>NNN - 95%</v>
          </cell>
          <cell r="V3141">
            <v>21</v>
          </cell>
          <cell r="W3141">
            <v>24.74</v>
          </cell>
          <cell r="X3141">
            <v>0.84882780921584489</v>
          </cell>
          <cell r="Y3141" t="str">
            <v>Option</v>
          </cell>
          <cell r="Z3141" t="str">
            <v>I-III: $22.00 PSF-1464</v>
          </cell>
          <cell r="AA3141">
            <v>0</v>
          </cell>
        </row>
        <row r="3142">
          <cell r="C3142">
            <v>0</v>
          </cell>
          <cell r="Q3142">
            <v>42064</v>
          </cell>
          <cell r="S3142">
            <v>19.501570680628273</v>
          </cell>
        </row>
        <row r="3143">
          <cell r="C3143">
            <v>0</v>
          </cell>
          <cell r="Q3143">
            <v>42430</v>
          </cell>
          <cell r="S3143">
            <v>20.00104712041885</v>
          </cell>
        </row>
        <row r="3144">
          <cell r="C3144">
            <v>0</v>
          </cell>
          <cell r="Q3144">
            <v>42795</v>
          </cell>
          <cell r="S3144">
            <v>20.500523560209423</v>
          </cell>
        </row>
        <row r="3145">
          <cell r="C3145">
            <v>0</v>
          </cell>
          <cell r="Q3145">
            <v>43160</v>
          </cell>
          <cell r="S3145">
            <v>21</v>
          </cell>
        </row>
        <row r="3146">
          <cell r="C3146">
            <v>0</v>
          </cell>
        </row>
        <row r="3147">
          <cell r="C3147">
            <v>649</v>
          </cell>
          <cell r="G3147" t="str">
            <v>12-THE-CAMPUS-AT-ARBOR-2 (1)</v>
          </cell>
          <cell r="H3147" t="str">
            <v>Renovis Surgical Technologies</v>
          </cell>
          <cell r="I3147" t="str">
            <v>Speculative</v>
          </cell>
          <cell r="J3147" t="str">
            <v>350</v>
          </cell>
          <cell r="K3147">
            <v>43525</v>
          </cell>
          <cell r="L3147">
            <v>44012</v>
          </cell>
          <cell r="M3147">
            <v>3820</v>
          </cell>
          <cell r="O3147" t="str">
            <v> </v>
          </cell>
          <cell r="Q3147">
            <v>43525</v>
          </cell>
          <cell r="R3147">
            <v>3820</v>
          </cell>
          <cell r="S3147">
            <v>21</v>
          </cell>
          <cell r="U3147" t="str">
            <v>NNN - 95%</v>
          </cell>
          <cell r="V3147">
            <v>24.34</v>
          </cell>
          <cell r="W3147">
            <v>25.48</v>
          </cell>
          <cell r="X3147">
            <v>0.9552590266875981</v>
          </cell>
          <cell r="Y3147" t="str">
            <v>Market</v>
          </cell>
          <cell r="Z3147" t="str">
            <v>I-III: $22.00 PSF-1464</v>
          </cell>
          <cell r="AA3147">
            <v>0</v>
          </cell>
        </row>
        <row r="3148">
          <cell r="C3148">
            <v>0</v>
          </cell>
          <cell r="Q3148">
            <v>43617</v>
          </cell>
          <cell r="S3148">
            <v>23.638743455497384</v>
          </cell>
        </row>
        <row r="3149">
          <cell r="C3149">
            <v>0</v>
          </cell>
          <cell r="Q3149">
            <v>43983</v>
          </cell>
          <cell r="S3149">
            <v>24.342408376963352</v>
          </cell>
        </row>
        <row r="3150">
          <cell r="C3150">
            <v>0</v>
          </cell>
        </row>
        <row r="3151">
          <cell r="C3151">
            <v>650</v>
          </cell>
          <cell r="G3151" t="str">
            <v>12-THE-CAMPUS-AT-ARBOR-3 (1)</v>
          </cell>
          <cell r="H3151" t="str">
            <v>Headspring LP</v>
          </cell>
          <cell r="I3151" t="str">
            <v>Contract</v>
          </cell>
          <cell r="J3151" t="str">
            <v>100</v>
          </cell>
          <cell r="K3151">
            <v>41671</v>
          </cell>
          <cell r="L3151">
            <v>44408</v>
          </cell>
          <cell r="M3151">
            <v>5114</v>
          </cell>
          <cell r="O3151" t="e">
            <v>#VALUE!</v>
          </cell>
          <cell r="Q3151">
            <v>42005</v>
          </cell>
          <cell r="R3151">
            <v>5114</v>
          </cell>
          <cell r="S3151">
            <v>18.499804458349629</v>
          </cell>
          <cell r="T3151">
            <v>94608</v>
          </cell>
          <cell r="U3151" t="str">
            <v>NNN - 95%</v>
          </cell>
          <cell r="V3151">
            <v>21.5</v>
          </cell>
          <cell r="W3151">
            <v>26.25</v>
          </cell>
          <cell r="X3151">
            <v>0.81904761904761902</v>
          </cell>
          <cell r="Y3151" t="str">
            <v>Market</v>
          </cell>
          <cell r="Z3151" t="str">
            <v>I-III: $22.00 PSF-1461</v>
          </cell>
          <cell r="AA3151">
            <v>0</v>
          </cell>
        </row>
        <row r="3152">
          <cell r="C3152">
            <v>0</v>
          </cell>
          <cell r="Q3152">
            <v>42186</v>
          </cell>
          <cell r="S3152">
            <v>18.628861947594839</v>
          </cell>
        </row>
        <row r="3153">
          <cell r="C3153">
            <v>0</v>
          </cell>
          <cell r="Q3153">
            <v>42217</v>
          </cell>
          <cell r="S3153">
            <v>18.999608916699255</v>
          </cell>
        </row>
        <row r="3154">
          <cell r="C3154">
            <v>0</v>
          </cell>
          <cell r="Q3154">
            <v>42552</v>
          </cell>
          <cell r="S3154">
            <v>19.131012905748925</v>
          </cell>
        </row>
        <row r="3155">
          <cell r="C3155">
            <v>0</v>
          </cell>
          <cell r="Q3155">
            <v>42583</v>
          </cell>
          <cell r="S3155">
            <v>19.499413375048885</v>
          </cell>
        </row>
        <row r="3156">
          <cell r="C3156">
            <v>0</v>
          </cell>
          <cell r="Q3156">
            <v>42917</v>
          </cell>
          <cell r="S3156">
            <v>19.628470864294094</v>
          </cell>
        </row>
        <row r="3157">
          <cell r="C3157">
            <v>0</v>
          </cell>
          <cell r="Q3157">
            <v>42948</v>
          </cell>
          <cell r="S3157">
            <v>20.001564333202971</v>
          </cell>
        </row>
        <row r="3158">
          <cell r="C3158">
            <v>0</v>
          </cell>
          <cell r="Q3158">
            <v>43282</v>
          </cell>
          <cell r="S3158">
            <v>20.128275322643724</v>
          </cell>
        </row>
        <row r="3159">
          <cell r="C3159">
            <v>0</v>
          </cell>
          <cell r="Q3159">
            <v>43313</v>
          </cell>
          <cell r="S3159">
            <v>20.499022291748144</v>
          </cell>
        </row>
        <row r="3160">
          <cell r="C3160">
            <v>0</v>
          </cell>
          <cell r="Q3160">
            <v>43647</v>
          </cell>
          <cell r="S3160">
            <v>20.628079780993353</v>
          </cell>
        </row>
        <row r="3161">
          <cell r="C3161">
            <v>0</v>
          </cell>
          <cell r="Q3161">
            <v>43678</v>
          </cell>
          <cell r="S3161">
            <v>21.00117324990223</v>
          </cell>
        </row>
        <row r="3162">
          <cell r="C3162">
            <v>0</v>
          </cell>
          <cell r="Q3162">
            <v>44013</v>
          </cell>
          <cell r="S3162">
            <v>21.127884239342979</v>
          </cell>
        </row>
        <row r="3163">
          <cell r="C3163">
            <v>0</v>
          </cell>
          <cell r="Q3163">
            <v>44044</v>
          </cell>
          <cell r="S3163">
            <v>21.500977708251856</v>
          </cell>
        </row>
        <row r="3164">
          <cell r="C3164">
            <v>0</v>
          </cell>
        </row>
        <row r="3165">
          <cell r="C3165">
            <v>651</v>
          </cell>
          <cell r="G3165" t="str">
            <v>12-THE-CAMPUS-AT-ARBOR-3 (1)</v>
          </cell>
          <cell r="H3165" t="str">
            <v>Wargaming (Austin) Inc.</v>
          </cell>
          <cell r="I3165" t="str">
            <v>Contract</v>
          </cell>
          <cell r="J3165" t="str">
            <v>110</v>
          </cell>
          <cell r="K3165">
            <v>41747</v>
          </cell>
          <cell r="L3165">
            <v>43677</v>
          </cell>
          <cell r="M3165">
            <v>2475</v>
          </cell>
          <cell r="O3165" t="e">
            <v>#VALUE!</v>
          </cell>
          <cell r="Q3165">
            <v>42005</v>
          </cell>
          <cell r="R3165">
            <v>2475</v>
          </cell>
          <cell r="S3165">
            <v>19.00121212121212</v>
          </cell>
          <cell r="T3165">
            <v>47028</v>
          </cell>
          <cell r="U3165" t="str">
            <v>NNN - 95%</v>
          </cell>
          <cell r="V3165">
            <v>21</v>
          </cell>
          <cell r="W3165">
            <v>24.74</v>
          </cell>
          <cell r="X3165">
            <v>0.84882780921584489</v>
          </cell>
          <cell r="Y3165" t="str">
            <v>Market</v>
          </cell>
          <cell r="Z3165" t="str">
            <v>I-III: $22.00 PSF-1461</v>
          </cell>
          <cell r="AA3165">
            <v>0</v>
          </cell>
        </row>
        <row r="3166">
          <cell r="C3166">
            <v>0</v>
          </cell>
          <cell r="Q3166">
            <v>42217</v>
          </cell>
          <cell r="S3166">
            <v>19.50060606060606</v>
          </cell>
        </row>
        <row r="3167">
          <cell r="C3167">
            <v>0</v>
          </cell>
          <cell r="Q3167">
            <v>42583</v>
          </cell>
          <cell r="S3167">
            <v>20</v>
          </cell>
        </row>
        <row r="3168">
          <cell r="C3168">
            <v>0</v>
          </cell>
          <cell r="Q3168">
            <v>42948</v>
          </cell>
          <cell r="S3168">
            <v>20.49939393939394</v>
          </cell>
        </row>
        <row r="3169">
          <cell r="C3169">
            <v>0</v>
          </cell>
          <cell r="Q3169">
            <v>43313</v>
          </cell>
          <cell r="S3169">
            <v>21.003636363636364</v>
          </cell>
        </row>
        <row r="3170">
          <cell r="C3170">
            <v>0</v>
          </cell>
        </row>
        <row r="3171">
          <cell r="C3171">
            <v>652</v>
          </cell>
          <cell r="G3171" t="str">
            <v>12-THE-CAMPUS-AT-ARBOR-3 (1)</v>
          </cell>
          <cell r="H3171" t="str">
            <v>Wargaming (Austin) Inc.</v>
          </cell>
          <cell r="I3171" t="str">
            <v>Contract</v>
          </cell>
          <cell r="J3171" t="str">
            <v>120</v>
          </cell>
          <cell r="K3171">
            <v>41747</v>
          </cell>
          <cell r="L3171">
            <v>43677</v>
          </cell>
          <cell r="M3171">
            <v>2481</v>
          </cell>
          <cell r="O3171" t="e">
            <v>#VALUE!</v>
          </cell>
          <cell r="Q3171">
            <v>42005</v>
          </cell>
          <cell r="R3171">
            <v>2481</v>
          </cell>
          <cell r="S3171">
            <v>18.998790810157196</v>
          </cell>
          <cell r="T3171">
            <v>47136</v>
          </cell>
          <cell r="U3171" t="str">
            <v>NNN - 95%</v>
          </cell>
          <cell r="V3171">
            <v>21</v>
          </cell>
          <cell r="W3171">
            <v>24.74</v>
          </cell>
          <cell r="X3171">
            <v>0.84882780921584489</v>
          </cell>
          <cell r="Y3171" t="str">
            <v>Market</v>
          </cell>
          <cell r="Z3171" t="str">
            <v>I-III: $22.00 PSF-1461</v>
          </cell>
          <cell r="AA3171">
            <v>0</v>
          </cell>
        </row>
        <row r="3172">
          <cell r="C3172">
            <v>0</v>
          </cell>
          <cell r="Q3172">
            <v>42217</v>
          </cell>
          <cell r="S3172">
            <v>19.501813784764209</v>
          </cell>
        </row>
        <row r="3173">
          <cell r="C3173">
            <v>0</v>
          </cell>
          <cell r="Q3173">
            <v>42583</v>
          </cell>
          <cell r="S3173">
            <v>20</v>
          </cell>
        </row>
        <row r="3174">
          <cell r="C3174">
            <v>0</v>
          </cell>
          <cell r="Q3174">
            <v>42948</v>
          </cell>
          <cell r="S3174">
            <v>20.498186215235791</v>
          </cell>
        </row>
        <row r="3175">
          <cell r="C3175">
            <v>0</v>
          </cell>
          <cell r="Q3175">
            <v>43313</v>
          </cell>
          <cell r="S3175">
            <v>21.001209189842804</v>
          </cell>
        </row>
        <row r="3176">
          <cell r="C3176">
            <v>0</v>
          </cell>
        </row>
        <row r="3177">
          <cell r="C3177">
            <v>653</v>
          </cell>
          <cell r="G3177" t="str">
            <v>12-THE-CAMPUS-AT-ARBOR-3 (1)</v>
          </cell>
          <cell r="H3177" t="str">
            <v>Wargaming (Austin) Inc.</v>
          </cell>
          <cell r="I3177" t="str">
            <v>Contract</v>
          </cell>
          <cell r="J3177" t="str">
            <v>200</v>
          </cell>
          <cell r="K3177">
            <v>41747</v>
          </cell>
          <cell r="L3177">
            <v>43677</v>
          </cell>
          <cell r="M3177">
            <v>11411</v>
          </cell>
          <cell r="O3177" t="e">
            <v>#VALUE!</v>
          </cell>
          <cell r="Q3177">
            <v>42005</v>
          </cell>
          <cell r="R3177">
            <v>11411</v>
          </cell>
          <cell r="S3177">
            <v>18.99956182630795</v>
          </cell>
          <cell r="T3177">
            <v>216804</v>
          </cell>
          <cell r="U3177" t="str">
            <v>NNN - 95%</v>
          </cell>
          <cell r="V3177">
            <v>21</v>
          </cell>
          <cell r="W3177">
            <v>24.74</v>
          </cell>
          <cell r="X3177">
            <v>0.84882780921584489</v>
          </cell>
          <cell r="Y3177" t="str">
            <v>Market</v>
          </cell>
          <cell r="Z3177" t="str">
            <v>I-III: $22.00 PSF-1461</v>
          </cell>
          <cell r="AA3177">
            <v>0</v>
          </cell>
        </row>
        <row r="3178">
          <cell r="C3178">
            <v>0</v>
          </cell>
          <cell r="Q3178">
            <v>42217</v>
          </cell>
          <cell r="S3178">
            <v>19.500131452107617</v>
          </cell>
        </row>
        <row r="3179">
          <cell r="C3179">
            <v>0</v>
          </cell>
          <cell r="Q3179">
            <v>42583</v>
          </cell>
          <cell r="S3179">
            <v>19.99964946104636</v>
          </cell>
        </row>
        <row r="3180">
          <cell r="C3180">
            <v>0</v>
          </cell>
          <cell r="Q3180">
            <v>42948</v>
          </cell>
          <cell r="S3180">
            <v>20.500219086846027</v>
          </cell>
        </row>
        <row r="3181">
          <cell r="C3181">
            <v>0</v>
          </cell>
          <cell r="Q3181">
            <v>43313</v>
          </cell>
          <cell r="S3181">
            <v>20.99973709578477</v>
          </cell>
        </row>
        <row r="3182">
          <cell r="C3182">
            <v>0</v>
          </cell>
        </row>
        <row r="3183">
          <cell r="C3183">
            <v>654</v>
          </cell>
          <cell r="G3183" t="str">
            <v>12-THE-CAMPUS-AT-ARBOR-3 (1)</v>
          </cell>
          <cell r="H3183" t="str">
            <v>Headspring LP</v>
          </cell>
          <cell r="I3183" t="str">
            <v>Contract</v>
          </cell>
          <cell r="J3183" t="str">
            <v>300</v>
          </cell>
          <cell r="K3183">
            <v>41091</v>
          </cell>
          <cell r="L3183">
            <v>43069</v>
          </cell>
          <cell r="M3183">
            <v>11397</v>
          </cell>
          <cell r="O3183" t="e">
            <v>#VALUE!</v>
          </cell>
          <cell r="Q3183">
            <v>42005</v>
          </cell>
          <cell r="R3183">
            <v>11397</v>
          </cell>
          <cell r="S3183">
            <v>15.750460647538826</v>
          </cell>
          <cell r="T3183">
            <v>179508</v>
          </cell>
          <cell r="U3183" t="str">
            <v>NNN - 95%</v>
          </cell>
          <cell r="V3183">
            <v>16.75</v>
          </cell>
          <cell r="W3183">
            <v>23.32</v>
          </cell>
          <cell r="X3183">
            <v>0.71826758147512859</v>
          </cell>
          <cell r="Y3183" t="str">
            <v>Market</v>
          </cell>
          <cell r="Z3183" t="str">
            <v>I-III: $22.00 PSF-1461</v>
          </cell>
          <cell r="AA3183">
            <v>0</v>
          </cell>
        </row>
        <row r="3184">
          <cell r="C3184">
            <v>0</v>
          </cell>
          <cell r="Q3184">
            <v>42370</v>
          </cell>
          <cell r="S3184">
            <v>16.249539352461174</v>
          </cell>
        </row>
        <row r="3185">
          <cell r="C3185">
            <v>0</v>
          </cell>
          <cell r="Q3185">
            <v>42736</v>
          </cell>
          <cell r="S3185">
            <v>16.749670966043695</v>
          </cell>
        </row>
        <row r="3186">
          <cell r="C3186">
            <v>0</v>
          </cell>
        </row>
        <row r="3187">
          <cell r="C3187">
            <v>655</v>
          </cell>
          <cell r="G3187" t="str">
            <v>12-THE-CAMPUS-AT-ARBOR-4 (1)</v>
          </cell>
          <cell r="H3187" t="str">
            <v>Triple Crown</v>
          </cell>
          <cell r="I3187" t="str">
            <v>Contract</v>
          </cell>
          <cell r="J3187" t="str">
            <v>100</v>
          </cell>
          <cell r="K3187">
            <v>41883</v>
          </cell>
          <cell r="L3187">
            <v>44439</v>
          </cell>
          <cell r="M3187">
            <v>10326</v>
          </cell>
          <cell r="O3187" t="e">
            <v>#VALUE!</v>
          </cell>
          <cell r="Q3187">
            <v>42005</v>
          </cell>
          <cell r="R3187">
            <v>10326</v>
          </cell>
          <cell r="S3187">
            <v>20.249854735618825</v>
          </cell>
          <cell r="T3187">
            <v>209100</v>
          </cell>
          <cell r="U3187" t="str">
            <v>NNN - 95% No Cap</v>
          </cell>
          <cell r="V3187">
            <v>23.25</v>
          </cell>
          <cell r="W3187">
            <v>26.25</v>
          </cell>
          <cell r="X3187">
            <v>0.88571428571428568</v>
          </cell>
          <cell r="Y3187" t="str">
            <v>Market</v>
          </cell>
          <cell r="Z3187" t="str">
            <v>IV: $22.00 PSF-1468</v>
          </cell>
          <cell r="AA3187">
            <v>0</v>
          </cell>
        </row>
        <row r="3188">
          <cell r="C3188">
            <v>0</v>
          </cell>
          <cell r="Q3188">
            <v>42248</v>
          </cell>
          <cell r="S3188">
            <v>20.74956420685648</v>
          </cell>
        </row>
        <row r="3189">
          <cell r="C3189">
            <v>0</v>
          </cell>
          <cell r="Q3189">
            <v>42614</v>
          </cell>
          <cell r="S3189">
            <v>21.25043579314352</v>
          </cell>
        </row>
        <row r="3190">
          <cell r="C3190">
            <v>0</v>
          </cell>
          <cell r="Q3190">
            <v>42979</v>
          </cell>
          <cell r="S3190">
            <v>21.750145264381175</v>
          </cell>
        </row>
        <row r="3191">
          <cell r="C3191">
            <v>0</v>
          </cell>
          <cell r="Q3191">
            <v>43344</v>
          </cell>
          <cell r="S3191">
            <v>22.249854735618825</v>
          </cell>
        </row>
        <row r="3192">
          <cell r="C3192">
            <v>0</v>
          </cell>
          <cell r="Q3192">
            <v>43709</v>
          </cell>
          <cell r="S3192">
            <v>22.74956420685648</v>
          </cell>
        </row>
        <row r="3193">
          <cell r="C3193">
            <v>0</v>
          </cell>
          <cell r="Q3193">
            <v>44075</v>
          </cell>
          <cell r="S3193">
            <v>23.25043579314352</v>
          </cell>
        </row>
        <row r="3194">
          <cell r="C3194">
            <v>0</v>
          </cell>
        </row>
        <row r="3195">
          <cell r="C3195">
            <v>656</v>
          </cell>
          <cell r="G3195" t="str">
            <v>12-THE-CAMPUS-AT-ARBOR-4 (1)</v>
          </cell>
          <cell r="H3195" t="str">
            <v>Concepture</v>
          </cell>
          <cell r="I3195" t="str">
            <v>Contract</v>
          </cell>
          <cell r="J3195" t="str">
            <v>130</v>
          </cell>
          <cell r="K3195">
            <v>42064</v>
          </cell>
          <cell r="L3195">
            <v>43585</v>
          </cell>
          <cell r="M3195">
            <v>3377</v>
          </cell>
          <cell r="O3195" t="str">
            <v> </v>
          </cell>
          <cell r="Q3195">
            <v>42064</v>
          </cell>
          <cell r="R3195">
            <v>3377</v>
          </cell>
          <cell r="S3195">
            <v>21.000888362451882</v>
          </cell>
          <cell r="U3195" t="str">
            <v>NNN - 95% No Cap</v>
          </cell>
          <cell r="V3195">
            <v>23</v>
          </cell>
          <cell r="W3195">
            <v>24.74</v>
          </cell>
          <cell r="X3195">
            <v>0.92966855295068718</v>
          </cell>
          <cell r="Y3195" t="str">
            <v>Market</v>
          </cell>
          <cell r="Z3195" t="str">
            <v>IV: $22.00 PSF-1468</v>
          </cell>
          <cell r="AA3195">
            <v>0</v>
          </cell>
        </row>
        <row r="3196">
          <cell r="C3196">
            <v>0</v>
          </cell>
          <cell r="Q3196">
            <v>42430</v>
          </cell>
          <cell r="S3196">
            <v>21.498371335504885</v>
          </cell>
        </row>
        <row r="3197">
          <cell r="C3197">
            <v>0</v>
          </cell>
          <cell r="Q3197">
            <v>42795</v>
          </cell>
          <cell r="S3197">
            <v>22.002961208172934</v>
          </cell>
        </row>
        <row r="3198">
          <cell r="C3198">
            <v>0</v>
          </cell>
          <cell r="Q3198">
            <v>43160</v>
          </cell>
          <cell r="S3198">
            <v>22.500444181225941</v>
          </cell>
        </row>
        <row r="3199">
          <cell r="C3199">
            <v>0</v>
          </cell>
          <cell r="Q3199">
            <v>43525</v>
          </cell>
          <cell r="S3199">
            <v>23.001480604086467</v>
          </cell>
        </row>
        <row r="3200">
          <cell r="C3200">
            <v>0</v>
          </cell>
        </row>
        <row r="3201">
          <cell r="C3201">
            <v>657</v>
          </cell>
          <cell r="G3201" t="str">
            <v>12-THE-CAMPUS-AT-ARBOR-4 (1)</v>
          </cell>
          <cell r="H3201" t="str">
            <v>RGB Networks Inc.</v>
          </cell>
          <cell r="I3201" t="str">
            <v>Contract</v>
          </cell>
          <cell r="J3201" t="str">
            <v>160</v>
          </cell>
          <cell r="K3201">
            <v>39661</v>
          </cell>
          <cell r="L3201">
            <v>42124</v>
          </cell>
          <cell r="M3201">
            <v>10269</v>
          </cell>
          <cell r="O3201" t="e">
            <v>#VALUE!</v>
          </cell>
          <cell r="Q3201">
            <v>42005</v>
          </cell>
          <cell r="R3201">
            <v>10269</v>
          </cell>
          <cell r="S3201">
            <v>16.250073035349111</v>
          </cell>
          <cell r="T3201">
            <v>166872</v>
          </cell>
          <cell r="U3201" t="str">
            <v>RGB Ripcode</v>
          </cell>
          <cell r="V3201">
            <v>16.25</v>
          </cell>
          <cell r="W3201">
            <v>22</v>
          </cell>
          <cell r="X3201">
            <v>0.73863636363636365</v>
          </cell>
          <cell r="Y3201" t="str">
            <v>Vacate</v>
          </cell>
          <cell r="Z3201" t="str">
            <v>IV: $22.00 PSF-1468</v>
          </cell>
          <cell r="AA3201">
            <v>0</v>
          </cell>
        </row>
        <row r="3202">
          <cell r="C3202">
            <v>0</v>
          </cell>
        </row>
        <row r="3203">
          <cell r="C3203">
            <v>658</v>
          </cell>
          <cell r="G3203" t="str">
            <v>12-THE-CAMPUS-AT-ARBOR-4 (1)</v>
          </cell>
          <cell r="H3203" t="str">
            <v>Movement Mortgage</v>
          </cell>
          <cell r="I3203" t="str">
            <v>Contract</v>
          </cell>
          <cell r="J3203" t="str">
            <v>180</v>
          </cell>
          <cell r="K3203">
            <v>42170</v>
          </cell>
          <cell r="L3203">
            <v>43281</v>
          </cell>
          <cell r="M3203">
            <v>3369</v>
          </cell>
          <cell r="O3203" t="str">
            <v> </v>
          </cell>
          <cell r="Q3203">
            <v>42156</v>
          </cell>
          <cell r="R3203">
            <v>3369</v>
          </cell>
          <cell r="S3203">
            <v>11.732858414959928</v>
          </cell>
          <cell r="U3203" t="str">
            <v>NNN - 95% No Cap</v>
          </cell>
          <cell r="V3203">
            <v>23.5</v>
          </cell>
          <cell r="W3203">
            <v>24.02</v>
          </cell>
          <cell r="X3203">
            <v>0.97835137385512072</v>
          </cell>
          <cell r="Y3203" t="str">
            <v>Market</v>
          </cell>
          <cell r="Z3203" t="str">
            <v>IV: $22.00 PSF-1468</v>
          </cell>
          <cell r="AA3203">
            <v>0</v>
          </cell>
        </row>
        <row r="3204">
          <cell r="C3204">
            <v>0</v>
          </cell>
          <cell r="Q3204">
            <v>42552</v>
          </cell>
          <cell r="S3204">
            <v>22.749777382012468</v>
          </cell>
        </row>
        <row r="3205">
          <cell r="C3205">
            <v>0</v>
          </cell>
          <cell r="Q3205">
            <v>42917</v>
          </cell>
          <cell r="S3205">
            <v>23.5013357079252</v>
          </cell>
        </row>
        <row r="3206">
          <cell r="C3206">
            <v>0</v>
          </cell>
        </row>
        <row r="3207">
          <cell r="C3207">
            <v>659</v>
          </cell>
          <cell r="G3207" t="str">
            <v>12-THE-CAMPUS-AT-ARBOR-4 (1)</v>
          </cell>
          <cell r="H3207" t="str">
            <v>Trion Worlds Inc.</v>
          </cell>
          <cell r="I3207" t="str">
            <v>Contract</v>
          </cell>
          <cell r="J3207" t="str">
            <v>200</v>
          </cell>
          <cell r="K3207">
            <v>40299</v>
          </cell>
          <cell r="L3207">
            <v>43008</v>
          </cell>
          <cell r="M3207">
            <v>22769</v>
          </cell>
          <cell r="O3207" t="e">
            <v>#VALUE!</v>
          </cell>
          <cell r="Q3207">
            <v>42005</v>
          </cell>
          <cell r="R3207">
            <v>22769</v>
          </cell>
          <cell r="S3207">
            <v>16.000175677456191</v>
          </cell>
          <cell r="T3207">
            <v>364308</v>
          </cell>
          <cell r="U3207" t="str">
            <v>NNN - 95% - 5% Cap</v>
          </cell>
          <cell r="V3207">
            <v>17</v>
          </cell>
          <cell r="W3207">
            <v>23.32</v>
          </cell>
          <cell r="X3207">
            <v>0.72898799313893647</v>
          </cell>
          <cell r="Y3207" t="str">
            <v>Market</v>
          </cell>
          <cell r="Z3207" t="str">
            <v>IV: $22.00 PSF-1468</v>
          </cell>
          <cell r="AA3207">
            <v>0</v>
          </cell>
        </row>
        <row r="3208">
          <cell r="C3208">
            <v>0</v>
          </cell>
          <cell r="Q3208">
            <v>42278</v>
          </cell>
          <cell r="S3208">
            <v>16.499802362861786</v>
          </cell>
        </row>
        <row r="3209">
          <cell r="C3209">
            <v>0</v>
          </cell>
          <cell r="Q3209">
            <v>42644</v>
          </cell>
          <cell r="S3209">
            <v>16.999956080635954</v>
          </cell>
        </row>
        <row r="3210">
          <cell r="C3210">
            <v>0</v>
          </cell>
        </row>
        <row r="3211">
          <cell r="C3211">
            <v>660</v>
          </cell>
          <cell r="G3211" t="str">
            <v>12-THE-CAMPUS-AT-ARBOR-4 (1)</v>
          </cell>
          <cell r="H3211" t="str">
            <v>Vacant</v>
          </cell>
          <cell r="I3211" t="str">
            <v>Speculative</v>
          </cell>
          <cell r="J3211" t="str">
            <v>270</v>
          </cell>
          <cell r="K3211">
            <v>54424</v>
          </cell>
          <cell r="L3211">
            <v>56249</v>
          </cell>
          <cell r="M3211">
            <v>6678</v>
          </cell>
          <cell r="O3211" t="str">
            <v> </v>
          </cell>
          <cell r="U3211" t="str">
            <v>NNN - 95% No Cap</v>
          </cell>
          <cell r="W3211" t="str">
            <v>Expires after Report Term</v>
          </cell>
          <cell r="Y3211" t="str">
            <v>Market</v>
          </cell>
          <cell r="Z3211" t="str">
            <v>IV: $22.00 PSF-1468</v>
          </cell>
          <cell r="AA3211">
            <v>0</v>
          </cell>
        </row>
        <row r="3212">
          <cell r="C3212">
            <v>0</v>
          </cell>
        </row>
        <row r="3213">
          <cell r="C3213">
            <v>0</v>
          </cell>
        </row>
        <row r="3214">
          <cell r="C3214">
            <v>661</v>
          </cell>
          <cell r="G3214" t="str">
            <v>12-THE-CAMPUS-AT-ARBOR-4 (1)</v>
          </cell>
          <cell r="H3214" t="str">
            <v>Kimley-Horn and Associates, In</v>
          </cell>
          <cell r="I3214" t="str">
            <v>Contract</v>
          </cell>
          <cell r="J3214" t="str">
            <v>300</v>
          </cell>
          <cell r="K3214">
            <v>41821</v>
          </cell>
          <cell r="L3214">
            <v>43769</v>
          </cell>
          <cell r="M3214">
            <v>8127</v>
          </cell>
          <cell r="O3214" t="e">
            <v>#VALUE!</v>
          </cell>
          <cell r="Q3214">
            <v>42005</v>
          </cell>
          <cell r="R3214">
            <v>8127</v>
          </cell>
          <cell r="S3214">
            <v>20</v>
          </cell>
          <cell r="T3214">
            <v>162540</v>
          </cell>
          <cell r="U3214" t="str">
            <v>NNN - 100% No Cap</v>
          </cell>
          <cell r="V3214">
            <v>22</v>
          </cell>
          <cell r="W3214">
            <v>24.74</v>
          </cell>
          <cell r="X3214">
            <v>0.88924818108326598</v>
          </cell>
          <cell r="Y3214" t="str">
            <v>Market</v>
          </cell>
          <cell r="Z3214" t="str">
            <v>IV: $22.00 PSF-1468</v>
          </cell>
          <cell r="AA3214">
            <v>0</v>
          </cell>
        </row>
        <row r="3215">
          <cell r="C3215">
            <v>0</v>
          </cell>
          <cell r="Q3215">
            <v>42309</v>
          </cell>
          <cell r="S3215">
            <v>20.500553709856035</v>
          </cell>
        </row>
        <row r="3216">
          <cell r="C3216">
            <v>0</v>
          </cell>
          <cell r="Q3216">
            <v>42675</v>
          </cell>
          <cell r="S3216">
            <v>20.999630860095976</v>
          </cell>
        </row>
        <row r="3217">
          <cell r="C3217">
            <v>0</v>
          </cell>
          <cell r="Q3217">
            <v>43040</v>
          </cell>
          <cell r="S3217">
            <v>21.500184569952012</v>
          </cell>
        </row>
        <row r="3218">
          <cell r="C3218">
            <v>0</v>
          </cell>
          <cell r="Q3218">
            <v>43405</v>
          </cell>
          <cell r="S3218">
            <v>22.000738279808047</v>
          </cell>
        </row>
        <row r="3219">
          <cell r="C3219">
            <v>0</v>
          </cell>
        </row>
        <row r="3220">
          <cell r="C3220">
            <v>662</v>
          </cell>
          <cell r="G3220" t="str">
            <v>12-THE-CAMPUS-AT-ARBOR-4 (1)</v>
          </cell>
          <cell r="H3220" t="str">
            <v>Intific Inc.</v>
          </cell>
          <cell r="I3220" t="str">
            <v>Contract</v>
          </cell>
          <cell r="J3220" t="str">
            <v>350</v>
          </cell>
          <cell r="K3220">
            <v>40214</v>
          </cell>
          <cell r="L3220">
            <v>42825</v>
          </cell>
          <cell r="M3220">
            <v>11699</v>
          </cell>
          <cell r="O3220" t="e">
            <v>#VALUE!</v>
          </cell>
          <cell r="Q3220">
            <v>42005</v>
          </cell>
          <cell r="R3220">
            <v>11699</v>
          </cell>
          <cell r="S3220">
            <v>18.750320540217114</v>
          </cell>
          <cell r="T3220">
            <v>219360</v>
          </cell>
          <cell r="U3220" t="str">
            <v>Intific - 95% Cap</v>
          </cell>
          <cell r="V3220">
            <v>18.75</v>
          </cell>
          <cell r="W3220">
            <v>23.32</v>
          </cell>
          <cell r="X3220">
            <v>0.80403087478559176</v>
          </cell>
          <cell r="Y3220" t="str">
            <v>Market</v>
          </cell>
          <cell r="Z3220" t="str">
            <v>IV: $22.00 PSF-1468</v>
          </cell>
          <cell r="AA3220">
            <v>0</v>
          </cell>
        </row>
        <row r="3221">
          <cell r="C3221">
            <v>0</v>
          </cell>
          <cell r="Q3221">
            <v>42064</v>
          </cell>
          <cell r="S3221">
            <v>17.750235062825883</v>
          </cell>
        </row>
        <row r="3222">
          <cell r="C3222">
            <v>0</v>
          </cell>
          <cell r="Q3222">
            <v>42278</v>
          </cell>
          <cell r="S3222">
            <v>18.249764937174117</v>
          </cell>
        </row>
        <row r="3223">
          <cell r="C3223">
            <v>0</v>
          </cell>
          <cell r="Q3223">
            <v>42644</v>
          </cell>
          <cell r="S3223">
            <v>18.750320540217114</v>
          </cell>
        </row>
        <row r="3224">
          <cell r="C3224">
            <v>0</v>
          </cell>
        </row>
        <row r="3225">
          <cell r="C3225">
            <v>663</v>
          </cell>
          <cell r="G3225" t="str">
            <v>12-THE-CAMPUS-AT-ARBOR-4 (1)</v>
          </cell>
          <cell r="H3225" t="str">
            <v>Intific Inc.</v>
          </cell>
          <cell r="I3225" t="str">
            <v>Contract</v>
          </cell>
          <cell r="J3225" t="str">
            <v>350E</v>
          </cell>
          <cell r="K3225">
            <v>40817</v>
          </cell>
          <cell r="L3225">
            <v>42825</v>
          </cell>
          <cell r="M3225">
            <v>10333</v>
          </cell>
          <cell r="O3225" t="e">
            <v>#VALUE!</v>
          </cell>
          <cell r="Q3225">
            <v>42005</v>
          </cell>
          <cell r="R3225">
            <v>10333</v>
          </cell>
          <cell r="S3225">
            <v>17.749733862382659</v>
          </cell>
          <cell r="T3225">
            <v>183408</v>
          </cell>
          <cell r="U3225" t="str">
            <v>Intific - 95% Cap</v>
          </cell>
          <cell r="V3225">
            <v>18.75</v>
          </cell>
          <cell r="W3225">
            <v>23.32</v>
          </cell>
          <cell r="X3225">
            <v>0.80403087478559176</v>
          </cell>
          <cell r="Y3225" t="str">
            <v>Market</v>
          </cell>
          <cell r="Z3225" t="str">
            <v>IV: $22.00 PSF-1468</v>
          </cell>
          <cell r="AA3225">
            <v>0</v>
          </cell>
        </row>
        <row r="3226">
          <cell r="C3226">
            <v>0</v>
          </cell>
          <cell r="Q3226">
            <v>42278</v>
          </cell>
          <cell r="S3226">
            <v>18.250266137617341</v>
          </cell>
        </row>
        <row r="3227">
          <cell r="C3227">
            <v>0</v>
          </cell>
          <cell r="Q3227">
            <v>42644</v>
          </cell>
          <cell r="S3227">
            <v>18.74963708506726</v>
          </cell>
        </row>
        <row r="3228">
          <cell r="C3228">
            <v>0</v>
          </cell>
        </row>
        <row r="3229">
          <cell r="C3229">
            <v>664</v>
          </cell>
          <cell r="G3229" t="str">
            <v>12-THE-CAMPUS-AT-ARBOR-5 (1)</v>
          </cell>
          <cell r="H3229" t="str">
            <v>BMC Software Inc.</v>
          </cell>
          <cell r="I3229" t="str">
            <v>Contract</v>
          </cell>
          <cell r="J3229" t="str">
            <v>100</v>
          </cell>
          <cell r="K3229">
            <v>41640</v>
          </cell>
          <cell r="L3229">
            <v>43646</v>
          </cell>
          <cell r="M3229">
            <v>34086</v>
          </cell>
          <cell r="O3229" t="e">
            <v>#VALUE!</v>
          </cell>
          <cell r="Q3229">
            <v>42005</v>
          </cell>
          <cell r="R3229">
            <v>34086</v>
          </cell>
          <cell r="S3229">
            <v>19.000176025347649</v>
          </cell>
          <cell r="T3229">
            <v>647640</v>
          </cell>
          <cell r="U3229" t="str">
            <v>NNN - 95%</v>
          </cell>
          <cell r="V3229">
            <v>21</v>
          </cell>
          <cell r="W3229">
            <v>24.74</v>
          </cell>
          <cell r="X3229">
            <v>0.84882780921584489</v>
          </cell>
          <cell r="Y3229" t="str">
            <v>Market</v>
          </cell>
          <cell r="Z3229" t="str">
            <v>V: $22.00 PSF-1467</v>
          </cell>
          <cell r="AA3229">
            <v>0</v>
          </cell>
        </row>
        <row r="3230">
          <cell r="C3230">
            <v>0</v>
          </cell>
          <cell r="Q3230">
            <v>42370</v>
          </cell>
          <cell r="S3230">
            <v>19.500088012673825</v>
          </cell>
        </row>
        <row r="3231">
          <cell r="C3231">
            <v>0</v>
          </cell>
          <cell r="Q3231">
            <v>42736</v>
          </cell>
          <cell r="S3231">
            <v>20</v>
          </cell>
        </row>
        <row r="3232">
          <cell r="C3232">
            <v>0</v>
          </cell>
          <cell r="Q3232">
            <v>43101</v>
          </cell>
          <cell r="S3232">
            <v>20.499911987326175</v>
          </cell>
        </row>
        <row r="3233">
          <cell r="C3233">
            <v>0</v>
          </cell>
          <cell r="Q3233">
            <v>43466</v>
          </cell>
          <cell r="S3233">
            <v>21.000176025347649</v>
          </cell>
        </row>
        <row r="3234">
          <cell r="C3234">
            <v>0</v>
          </cell>
        </row>
        <row r="3235">
          <cell r="C3235">
            <v>665</v>
          </cell>
          <cell r="G3235" t="str">
            <v>12-THE-CAMPUS-AT-ARBOR-5 (1)</v>
          </cell>
          <cell r="H3235" t="str">
            <v>BMC Software Inc.</v>
          </cell>
          <cell r="I3235" t="str">
            <v>Contract</v>
          </cell>
          <cell r="J3235" t="str">
            <v>200</v>
          </cell>
          <cell r="K3235">
            <v>41640</v>
          </cell>
          <cell r="L3235">
            <v>43646</v>
          </cell>
          <cell r="M3235">
            <v>36174</v>
          </cell>
          <cell r="O3235" t="e">
            <v>#VALUE!</v>
          </cell>
          <cell r="Q3235">
            <v>42005</v>
          </cell>
          <cell r="R3235">
            <v>36174</v>
          </cell>
          <cell r="S3235">
            <v>19.000165864985902</v>
          </cell>
          <cell r="T3235">
            <v>687312</v>
          </cell>
          <cell r="U3235" t="str">
            <v>NNN - 95%</v>
          </cell>
          <cell r="V3235">
            <v>21</v>
          </cell>
          <cell r="W3235">
            <v>24.74</v>
          </cell>
          <cell r="X3235">
            <v>0.84882780921584489</v>
          </cell>
          <cell r="Y3235" t="str">
            <v>Market</v>
          </cell>
          <cell r="Z3235" t="str">
            <v>V: $22.00 PSF-1467</v>
          </cell>
          <cell r="AA3235">
            <v>0</v>
          </cell>
        </row>
        <row r="3236">
          <cell r="C3236">
            <v>0</v>
          </cell>
          <cell r="Q3236">
            <v>42370</v>
          </cell>
          <cell r="S3236">
            <v>19.500082932492951</v>
          </cell>
        </row>
        <row r="3237">
          <cell r="C3237">
            <v>0</v>
          </cell>
          <cell r="Q3237">
            <v>42736</v>
          </cell>
          <cell r="S3237">
            <v>20</v>
          </cell>
        </row>
        <row r="3238">
          <cell r="C3238">
            <v>0</v>
          </cell>
          <cell r="Q3238">
            <v>43101</v>
          </cell>
          <cell r="S3238">
            <v>20.499917067507049</v>
          </cell>
        </row>
        <row r="3239">
          <cell r="C3239">
            <v>0</v>
          </cell>
          <cell r="Q3239">
            <v>43466</v>
          </cell>
          <cell r="S3239">
            <v>21.000165864985902</v>
          </cell>
        </row>
        <row r="3240">
          <cell r="C3240">
            <v>0</v>
          </cell>
        </row>
        <row r="3241">
          <cell r="C3241">
            <v>666</v>
          </cell>
          <cell r="G3241" t="str">
            <v>12-THE-CAMPUS-AT-ARBOR-5 (1)</v>
          </cell>
          <cell r="H3241" t="str">
            <v>Freese and Nichols Inc.</v>
          </cell>
          <cell r="I3241" t="str">
            <v>Contract</v>
          </cell>
          <cell r="J3241" t="str">
            <v>300</v>
          </cell>
          <cell r="K3241">
            <v>41791</v>
          </cell>
          <cell r="L3241">
            <v>45443</v>
          </cell>
          <cell r="M3241">
            <v>29711</v>
          </cell>
          <cell r="O3241" t="e">
            <v>#VALUE!</v>
          </cell>
          <cell r="Q3241">
            <v>42005</v>
          </cell>
          <cell r="R3241">
            <v>29711</v>
          </cell>
          <cell r="S3241">
            <v>17.250176702231496</v>
          </cell>
          <cell r="T3241">
            <v>512520</v>
          </cell>
          <cell r="U3241" t="str">
            <v>NNN - 95%</v>
          </cell>
          <cell r="V3241">
            <v>21.75</v>
          </cell>
          <cell r="W3241">
            <v>28.68</v>
          </cell>
          <cell r="X3241">
            <v>0.75836820083682011</v>
          </cell>
          <cell r="Y3241" t="str">
            <v>Market</v>
          </cell>
          <cell r="Z3241" t="str">
            <v>V: $22.00 PSF-1467</v>
          </cell>
          <cell r="AA3241">
            <v>0</v>
          </cell>
        </row>
        <row r="3242">
          <cell r="C3242">
            <v>0</v>
          </cell>
          <cell r="Q3242">
            <v>42156</v>
          </cell>
          <cell r="S3242">
            <v>17.750193531015448</v>
          </cell>
        </row>
        <row r="3243">
          <cell r="C3243">
            <v>0</v>
          </cell>
          <cell r="Q3243">
            <v>42522</v>
          </cell>
          <cell r="S3243">
            <v>18.249806468984552</v>
          </cell>
        </row>
        <row r="3244">
          <cell r="C3244">
            <v>0</v>
          </cell>
          <cell r="Q3244">
            <v>42887</v>
          </cell>
          <cell r="S3244">
            <v>18.749823297768504</v>
          </cell>
        </row>
        <row r="3245">
          <cell r="C3245">
            <v>0</v>
          </cell>
          <cell r="Q3245">
            <v>43252</v>
          </cell>
          <cell r="S3245">
            <v>19.249840126552456</v>
          </cell>
        </row>
        <row r="3246">
          <cell r="C3246">
            <v>0</v>
          </cell>
          <cell r="Q3246">
            <v>43617</v>
          </cell>
          <cell r="S3246">
            <v>19.750260846151257</v>
          </cell>
        </row>
        <row r="3247">
          <cell r="C3247">
            <v>0</v>
          </cell>
          <cell r="Q3247">
            <v>43983</v>
          </cell>
          <cell r="S3247">
            <v>20.250277674935209</v>
          </cell>
        </row>
        <row r="3248">
          <cell r="C3248">
            <v>0</v>
          </cell>
          <cell r="Q3248">
            <v>44348</v>
          </cell>
          <cell r="S3248">
            <v>20.749890612904313</v>
          </cell>
        </row>
        <row r="3249">
          <cell r="C3249">
            <v>0</v>
          </cell>
          <cell r="Q3249">
            <v>44713</v>
          </cell>
          <cell r="S3249">
            <v>21.249907441688265</v>
          </cell>
        </row>
        <row r="3250">
          <cell r="C3250">
            <v>0</v>
          </cell>
          <cell r="Q3250">
            <v>45078</v>
          </cell>
          <cell r="S3250">
            <v>21.749924270472217</v>
          </cell>
        </row>
        <row r="3251">
          <cell r="C3251">
            <v>0</v>
          </cell>
        </row>
        <row r="3252">
          <cell r="C3252">
            <v>667</v>
          </cell>
          <cell r="G3252" t="str">
            <v>12-THE-CAMPUS-AT-ARBOR-5 (1)</v>
          </cell>
          <cell r="H3252" t="str">
            <v>Kingstar</v>
          </cell>
          <cell r="I3252" t="str">
            <v>Contract</v>
          </cell>
          <cell r="J3252" t="str">
            <v>320</v>
          </cell>
          <cell r="K3252">
            <v>42309</v>
          </cell>
          <cell r="L3252">
            <v>44227</v>
          </cell>
          <cell r="M3252">
            <v>5510</v>
          </cell>
          <cell r="O3252" t="str">
            <v> </v>
          </cell>
          <cell r="Q3252">
            <v>42309</v>
          </cell>
          <cell r="R3252">
            <v>5510</v>
          </cell>
          <cell r="S3252">
            <v>22.000725952813067</v>
          </cell>
          <cell r="U3252" t="str">
            <v>NNN - 100%</v>
          </cell>
          <cell r="V3252">
            <v>25.75</v>
          </cell>
          <cell r="W3252">
            <v>26.25</v>
          </cell>
          <cell r="X3252">
            <v>0.98095238095238091</v>
          </cell>
          <cell r="Y3252" t="str">
            <v>Market</v>
          </cell>
          <cell r="Z3252" t="str">
            <v>V: $22.00 PSF-1467</v>
          </cell>
          <cell r="AA3252">
            <v>0</v>
          </cell>
        </row>
        <row r="3253">
          <cell r="C3253">
            <v>0</v>
          </cell>
          <cell r="Q3253">
            <v>42675</v>
          </cell>
          <cell r="S3253">
            <v>22.749909255898366</v>
          </cell>
        </row>
        <row r="3254">
          <cell r="C3254">
            <v>0</v>
          </cell>
          <cell r="Q3254">
            <v>43040</v>
          </cell>
          <cell r="S3254">
            <v>23.499092558983666</v>
          </cell>
        </row>
        <row r="3255">
          <cell r="C3255">
            <v>0</v>
          </cell>
          <cell r="Q3255">
            <v>43405</v>
          </cell>
          <cell r="S3255">
            <v>24.250453720508165</v>
          </cell>
        </row>
        <row r="3256">
          <cell r="C3256">
            <v>0</v>
          </cell>
          <cell r="Q3256">
            <v>43770</v>
          </cell>
          <cell r="S3256">
            <v>24.999637023593465</v>
          </cell>
        </row>
        <row r="3257">
          <cell r="C3257">
            <v>0</v>
          </cell>
          <cell r="Q3257">
            <v>44136</v>
          </cell>
          <cell r="S3257">
            <v>25.750998185117968</v>
          </cell>
        </row>
        <row r="3258">
          <cell r="C3258">
            <v>0</v>
          </cell>
        </row>
        <row r="3259">
          <cell r="C3259">
            <v>668</v>
          </cell>
          <cell r="G3259" t="str">
            <v>12-THE-CAMPUS-AT-ARBOR-5 (1)</v>
          </cell>
          <cell r="H3259" t="str">
            <v>Fitness Center</v>
          </cell>
          <cell r="I3259" t="str">
            <v>Contract</v>
          </cell>
          <cell r="J3259" t="str">
            <v>340</v>
          </cell>
          <cell r="K3259">
            <v>41640</v>
          </cell>
          <cell r="L3259">
            <v>52596</v>
          </cell>
          <cell r="M3259">
            <v>1917</v>
          </cell>
          <cell r="O3259" t="e">
            <v>#VALUE!</v>
          </cell>
          <cell r="Q3259">
            <v>42005</v>
          </cell>
          <cell r="R3259">
            <v>1917</v>
          </cell>
          <cell r="S3259">
            <v>0</v>
          </cell>
          <cell r="T3259">
            <v>0</v>
          </cell>
          <cell r="U3259" t="str">
            <v>None</v>
          </cell>
          <cell r="W3259" t="str">
            <v>Expires after Report Term</v>
          </cell>
          <cell r="Y3259" t="str">
            <v>Market</v>
          </cell>
          <cell r="Z3259" t="str">
            <v>V: $22.00 PSF-1467</v>
          </cell>
          <cell r="AA3259">
            <v>0</v>
          </cell>
        </row>
        <row r="3260">
          <cell r="C3260">
            <v>0</v>
          </cell>
          <cell r="S3260" t="str">
            <v>Rent continues after Report Term</v>
          </cell>
        </row>
        <row r="3261">
          <cell r="C3261">
            <v>0</v>
          </cell>
        </row>
        <row r="3262">
          <cell r="C3262">
            <v>669</v>
          </cell>
          <cell r="G3262" t="str">
            <v>13-RIATA-AUSTIN (1)</v>
          </cell>
          <cell r="H3262" t="str">
            <v>Apple</v>
          </cell>
          <cell r="I3262" t="str">
            <v>Contract</v>
          </cell>
          <cell r="J3262" t="str">
            <v>Building</v>
          </cell>
          <cell r="K3262">
            <v>42081</v>
          </cell>
          <cell r="L3262">
            <v>45838</v>
          </cell>
          <cell r="M3262">
            <v>357136</v>
          </cell>
          <cell r="O3262" t="str">
            <v> </v>
          </cell>
          <cell r="Q3262">
            <v>42064</v>
          </cell>
          <cell r="R3262">
            <v>357136</v>
          </cell>
          <cell r="S3262">
            <v>1.1290488777384526</v>
          </cell>
          <cell r="U3262" t="str">
            <v>Net</v>
          </cell>
          <cell r="V3262">
            <v>22</v>
          </cell>
          <cell r="W3262">
            <v>24.79</v>
          </cell>
          <cell r="X3262">
            <v>0.88745461879790244</v>
          </cell>
          <cell r="Y3262" t="str">
            <v>Market</v>
          </cell>
          <cell r="Z3262" t="str">
            <v>Global</v>
          </cell>
          <cell r="AA3262">
            <v>0</v>
          </cell>
        </row>
        <row r="3263">
          <cell r="C3263">
            <v>0</v>
          </cell>
          <cell r="Q3263">
            <v>42826</v>
          </cell>
          <cell r="S3263">
            <v>18.500011200215045</v>
          </cell>
        </row>
        <row r="3264">
          <cell r="C3264">
            <v>0</v>
          </cell>
          <cell r="Q3264">
            <v>43191</v>
          </cell>
          <cell r="S3264">
            <v>18.999988799784955</v>
          </cell>
        </row>
        <row r="3265">
          <cell r="C3265">
            <v>0</v>
          </cell>
          <cell r="Q3265">
            <v>43556</v>
          </cell>
          <cell r="S3265">
            <v>19.5</v>
          </cell>
        </row>
        <row r="3266">
          <cell r="C3266">
            <v>0</v>
          </cell>
          <cell r="Q3266">
            <v>43922</v>
          </cell>
          <cell r="S3266">
            <v>20.000011200215045</v>
          </cell>
        </row>
        <row r="3267">
          <cell r="C3267">
            <v>0</v>
          </cell>
          <cell r="Q3267">
            <v>44287</v>
          </cell>
          <cell r="S3267">
            <v>20.499988799784955</v>
          </cell>
        </row>
        <row r="3268">
          <cell r="C3268">
            <v>0</v>
          </cell>
          <cell r="Q3268">
            <v>44652</v>
          </cell>
          <cell r="S3268">
            <v>21</v>
          </cell>
        </row>
        <row r="3269">
          <cell r="C3269">
            <v>0</v>
          </cell>
          <cell r="Q3269">
            <v>45017</v>
          </cell>
          <cell r="S3269">
            <v>21.500011200215045</v>
          </cell>
        </row>
        <row r="3270">
          <cell r="C3270">
            <v>0</v>
          </cell>
          <cell r="Q3270">
            <v>45383</v>
          </cell>
          <cell r="S3270">
            <v>21.999988799784955</v>
          </cell>
        </row>
        <row r="3271">
          <cell r="C3271">
            <v>0</v>
          </cell>
        </row>
        <row r="3273">
          <cell r="L3273" t="str">
            <v>Total SF:</v>
          </cell>
          <cell r="M3273">
            <v>4763600</v>
          </cell>
          <cell r="S3273" t="str">
            <v>Total Current Rent/Yr:</v>
          </cell>
          <cell r="T3273">
            <v>102221460</v>
          </cell>
        </row>
        <row r="3274">
          <cell r="L3274" t="str">
            <v>"Option" SF:</v>
          </cell>
          <cell r="M3274">
            <v>-79489</v>
          </cell>
        </row>
        <row r="3275">
          <cell r="L3275" t="str">
            <v>"Reabsorb" SF:</v>
          </cell>
          <cell r="M3275">
            <v>-361390</v>
          </cell>
        </row>
        <row r="3276">
          <cell r="L3276" t="str">
            <v>SF:</v>
          </cell>
          <cell r="M3276">
            <v>4322721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ings"/>
      <sheetName val="INPUT"/>
      <sheetName val="CAMPY Bldg 2"/>
      <sheetName val="CAM Excess Bldg 1"/>
      <sheetName val="Hollywood Excess"/>
      <sheetName val="Petco Excess"/>
      <sheetName val="Pizza Hut CAP"/>
      <sheetName val="CAMEXCESS"/>
      <sheetName val="TAXEXCESS"/>
      <sheetName val="GLEXCESS"/>
      <sheetName val="PROPEXCESS"/>
      <sheetName val="INSEXCESS"/>
      <sheetName val="Water Excess"/>
      <sheetName val="Trash Excess"/>
      <sheetName val="notes"/>
      <sheetName val="CAM Bldg. I"/>
      <sheetName val="CAM Bldg. II"/>
      <sheetName val="ESTCAM"/>
      <sheetName val="Pizza Hut Est.Cap"/>
      <sheetName val="Hollywood Est."/>
      <sheetName val="Petco Est."/>
      <sheetName val="WATER"/>
      <sheetName val="TRASH"/>
      <sheetName val="ESTTAX"/>
      <sheetName val="GLINS"/>
      <sheetName val="PROPINS"/>
      <sheetName val="ESTINS"/>
      <sheetName val="%RENT"/>
      <sheetName val="INCOMEWKSHT"/>
      <sheetName val="CONTSERV"/>
      <sheetName val="extraexp"/>
      <sheetName val="RECAP"/>
      <sheetName val="LEASEUP"/>
      <sheetName val="TICOMM"/>
      <sheetName val="CASHFLOW"/>
      <sheetName val="SUMMARY"/>
      <sheetName val="ANALYSIS"/>
      <sheetName val="LINEITEM"/>
      <sheetName val="Budget In Load"/>
      <sheetName val="Template"/>
      <sheetName val="Sort"/>
      <sheetName val="DebtSupport"/>
      <sheetName val="5003 Plaza Del Norte"/>
      <sheetName val="Detailed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-&gt;"/>
      <sheetName val="ICM_Model"/>
      <sheetName val="Model"/>
      <sheetName val="BREP RR"/>
      <sheetName val="Outputs-&gt;"/>
      <sheetName val="Outputs"/>
      <sheetName val="Historical Occupancy"/>
      <sheetName val="Rollover"/>
      <sheetName val="Argus CFs-&gt;"/>
      <sheetName val="BREP In-Place"/>
      <sheetName val="Rent Sensi -&gt;"/>
      <sheetName val="1CF"/>
      <sheetName val="2CF"/>
      <sheetName val="Base CF"/>
      <sheetName val="4CF"/>
      <sheetName val="5CF"/>
      <sheetName val="Eastdil CF"/>
      <sheetName val="Argus SS-&gt;"/>
      <sheetName val="A - SF"/>
      <sheetName val="A - TI"/>
      <sheetName val="A - LC"/>
      <sheetName val="A - LC (Eastdil)"/>
      <sheetName val="A- Reimb"/>
      <sheetName val="A - Base Rent"/>
      <sheetName val="A - Rent Abatement"/>
      <sheetName val="A- Gross"/>
      <sheetName val="Realogic-&gt;"/>
      <sheetName val="RR - Rent Roll"/>
      <sheetName val="RR - MLA"/>
      <sheetName val="RR - SF Detail"/>
      <sheetName val="RR Rollover"/>
      <sheetName val="RR In-Place"/>
      <sheetName val="LIBOR-&gt;"/>
      <sheetName val="LIBOR_9.6.16"/>
      <sheetName val="SBS-&gt;"/>
      <sheetName val="Basis_SBS"/>
      <sheetName val="5BP_SBS"/>
      <sheetName val="SBS"/>
      <sheetName val="Other-&gt;"/>
      <sheetName val="NOI Split"/>
      <sheetName val="Sorter"/>
      <sheetName val="Tax Model"/>
      <sheetName val="Basis Summary"/>
      <sheetName val="Retail Upside"/>
      <sheetName val="Lender Capex"/>
      <sheetName val="Loan Future Funding"/>
      <sheetName val="IRR Bridge"/>
      <sheetName val="Pricing Discussions"/>
      <sheetName val="Capex"/>
      <sheetName val="NOI Bridge-&gt;"/>
      <sheetName val="Rollup"/>
      <sheetName val="NOI Bridge"/>
      <sheetName val="Waterfall"/>
      <sheetName val="TenantSummary-&gt;"/>
      <sheetName val="Underwriting Summary"/>
      <sheetName val="Tenant Summary - By Exp"/>
      <sheetName val="Tenant Summary - External"/>
      <sheetName val="Tenant Summary - By Tenant"/>
    </sheetNames>
    <sheetDataSet>
      <sheetData sheetId="0"/>
      <sheetData sheetId="1"/>
      <sheetData sheetId="2">
        <row r="8">
          <cell r="D8">
            <v>1000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BreakdownSummary"/>
      <sheetName val="CustomerSummary"/>
      <sheetName val="ExecutiveSummary"/>
      <sheetName val="ChangeOrderSummary"/>
      <sheetName val="CustomerBidForm"/>
      <sheetName val="GeneralInfo"/>
      <sheetName val="SupervisionProfitOHCont"/>
      <sheetName val="SubSelect"/>
      <sheetName val="Permit"/>
      <sheetName val="Lot"/>
      <sheetName val="PlansEngineering"/>
      <sheetName val="ConstructionLoan"/>
      <sheetName val="TemporaryUtilities"/>
      <sheetName val="Demolition"/>
      <sheetName val="Earthwork"/>
      <sheetName val="Footings"/>
      <sheetName val="WindowWell"/>
      <sheetName val="Foundation"/>
      <sheetName val="CMUFoundation"/>
      <sheetName val="Flatwork"/>
      <sheetName val="MiscSteel"/>
      <sheetName val="Damproofing"/>
      <sheetName val="UtilityLaterals"/>
      <sheetName val="SepticSystem"/>
      <sheetName val="PotableWaterWell"/>
      <sheetName val="FramingMaterial"/>
      <sheetName val="FramingLabor"/>
      <sheetName val="EntryDoor"/>
      <sheetName val="GarageDoor"/>
      <sheetName val="Windows"/>
      <sheetName val="Plumbing"/>
      <sheetName val="Heating"/>
      <sheetName val="AirConditioning"/>
      <sheetName val="Electrical"/>
      <sheetName val="LightFixtures"/>
      <sheetName val="Roofing"/>
      <sheetName val="Insulation"/>
      <sheetName val="Drywall"/>
      <sheetName val="FinishCarpentry"/>
      <sheetName val="FinishCarpentryLabor"/>
      <sheetName val="Painting"/>
      <sheetName val="TileMarble"/>
      <sheetName val="Fireplace"/>
      <sheetName val="FloorCoverings"/>
      <sheetName val="Cabinets"/>
      <sheetName val="Countertops"/>
      <sheetName val="Appliances"/>
      <sheetName val="HardwareMirror"/>
      <sheetName val="Siding"/>
      <sheetName val="SoffitFascia"/>
      <sheetName val="Gutter"/>
      <sheetName val="Deck"/>
      <sheetName val="ExtRailing"/>
      <sheetName val="FDNPlaster"/>
      <sheetName val="Cleanup"/>
      <sheetName val="Landscaping"/>
      <sheetName val="ZCustom1"/>
      <sheetName val="ZCustom2"/>
      <sheetName val="ZCustom3"/>
      <sheetName val="ZCustom4"/>
      <sheetName val="ZCustom5"/>
      <sheetName val="ZCustom6"/>
      <sheetName val="ZCustom7"/>
      <sheetName val="ZCustom8"/>
      <sheetName val="ZCustom9"/>
      <sheetName val="ZCustom10"/>
      <sheetName val="ZCustom11"/>
      <sheetName val="ZCustom12"/>
      <sheetName val="ZCustom13"/>
      <sheetName val="ZCustom14"/>
      <sheetName val="ZCustom15"/>
      <sheetName val="ZCustom16"/>
      <sheetName val="ZCustom17"/>
      <sheetName val="ZCustom18"/>
      <sheetName val="ZCustom19"/>
      <sheetName val="ZCustom20"/>
      <sheetName val="PurchaseOrder"/>
      <sheetName val="BasicPurchaseOrder"/>
      <sheetName val="DatabaseLinks"/>
      <sheetName val="Property Info"/>
      <sheetName val="P13"/>
      <sheetName val="TOC"/>
      <sheetName val="Draft closing statement"/>
      <sheetName val="protective advances since 9_1"/>
      <sheetName val="Expense thru April 2010 backup"/>
      <sheetName val="S&amp;U comparison"/>
      <sheetName val="Carry cost comparison"/>
      <sheetName val="Development Cost Input"/>
      <sheetName val="Rom Telecom (fixed line)"/>
      <sheetName val="Project"/>
      <sheetName val="OTHER"/>
      <sheetName val="Summary"/>
      <sheetName val="OfficeStock"/>
      <sheetName val="Residential - Loan Summary"/>
      <sheetName val="Telco"/>
      <sheetName val="Accrue"/>
      <sheetName val="Drop Downs"/>
      <sheetName val="Rent Roll"/>
      <sheetName val=" Data"/>
      <sheetName val="BY REP-S"/>
      <sheetName val="Layout"/>
      <sheetName val="Cash Flow Summary"/>
      <sheetName val="Pick_Lists"/>
      <sheetName val="Phyical Data"/>
      <sheetName val="AreaMeasures"/>
      <sheetName val="DREpF_TB"/>
      <sheetName val="Budget Export"/>
      <sheetName val="Calendar"/>
      <sheetName val="EstimatorPro1"/>
      <sheetName val="tbl_RCAexport"/>
      <sheetName val="Assum"/>
      <sheetName val="3"/>
      <sheetName val="OST_DATA"/>
    </sheetNames>
    <sheetDataSet>
      <sheetData sheetId="0" refreshError="1">
        <row r="9">
          <cell r="F9">
            <v>0</v>
          </cell>
        </row>
        <row r="25">
          <cell r="F2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 Taxes"/>
      <sheetName val="ICIP"/>
      <sheetName val="Rent Roll"/>
      <sheetName val="Land Sales"/>
      <sheetName val="Cost Approach"/>
      <sheetName val="Insurable Value"/>
      <sheetName val="Improved Sales"/>
      <sheetName val="Satelite Rents"/>
      <sheetName val="Nation's Satelite Rents Grid"/>
      <sheetName val="Anchor Rents"/>
      <sheetName val="Nation's Anchor Rents Grid"/>
      <sheetName val="Expense Comps"/>
      <sheetName val="Valuation Summary"/>
      <sheetName val="Nation's Submarket Analysis"/>
      <sheetName val="SSMGLA12"/>
      <sheetName val="Assump"/>
      <sheetName val="data entry page - new"/>
      <sheetName val="Data Entry"/>
      <sheetName val="Layout"/>
      <sheetName val="Equal Val."/>
      <sheetName val="RE Tax (NYC)"/>
      <sheetName val="Tax Comps (NYC)"/>
      <sheetName val="Sales"/>
      <sheetName val="Sales Value"/>
      <sheetName val="GIM Analysis"/>
      <sheetName val="Avrg Rents"/>
      <sheetName val="Apt. Rent Comps"/>
      <sheetName val="Equity Built-Up Cap Rate"/>
      <sheetName val="Cap Rate Support"/>
      <sheetName val="Historical Expenses"/>
      <sheetName val="Direct Cap"/>
      <sheetName val="Antenna Income "/>
      <sheetName val="Property Expense Log"/>
      <sheetName val="Front"/>
      <sheetName val="page 1"/>
      <sheetName val="page 2"/>
      <sheetName val="Maps Reference"/>
      <sheetName val="421-a Exemption"/>
      <sheetName val="Tax Projection - 10 &amp; under"/>
      <sheetName val="J-51 Exemption"/>
      <sheetName val="J-51 Abatement"/>
      <sheetName val="Subj. Commercial Lease Summary"/>
      <sheetName val="Retail Rent"/>
      <sheetName val="DataComp"/>
      <sheetName val="Datacomp to Sales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s Cèdres"/>
      <sheetName val="apports"/>
      <sheetName val="RESERVE"/>
      <sheetName val="6M DEC FORECAST FUM"/>
      <sheetName val="FMV Breakdown"/>
      <sheetName val="Les_Cèdres"/>
      <sheetName val="Les_Cèdres1"/>
      <sheetName val="6M_DEC_FORECAST_FUM"/>
      <sheetName val="FMV_Breakdown"/>
      <sheetName val="PDFLO_WK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 Taxes"/>
      <sheetName val="ICIP"/>
      <sheetName val="Rent Roll"/>
      <sheetName val="Land Sales"/>
      <sheetName val="Cost Approach"/>
      <sheetName val="Insurable Value"/>
      <sheetName val="Improved Sales"/>
      <sheetName val="Satelite Rents"/>
      <sheetName val="Nation's Satelite Rents Grid"/>
      <sheetName val="Anchor Rents"/>
      <sheetName val="Nation's Anchor Rents Grid"/>
      <sheetName val="Expense Comps"/>
      <sheetName val="Valuation Summary"/>
      <sheetName val="Nation's Submarket Analysis"/>
      <sheetName val="SSMGLA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BS"/>
      <sheetName val="LE Balance 2004"/>
      <sheetName val="LE Balance 2005"/>
      <sheetName val="Balanço 2003 - Plano - LE "/>
      <sheetName val="Balanço 2004"/>
      <sheetName val="CF"/>
      <sheetName val="CF 2004"/>
      <sheetName val="CF 2005"/>
      <sheetName val="Fluxo"/>
      <sheetName val="DRE"/>
      <sheetName val="P&amp;L"/>
      <sheetName val="LE P&amp;L 2004"/>
      <sheetName val="LE P&amp;L 2005"/>
      <sheetName val="P&amp;L Breakdown"/>
      <sheetName val="IS"/>
      <sheetName val="IS 2004"/>
      <sheetName val="IS 2005"/>
      <sheetName val="FCF"/>
      <sheetName val="LE FCF 2004"/>
      <sheetName val="LE FCF 2005"/>
      <sheetName val="Vol &amp; PV"/>
      <sheetName val="Vol &amp; PV 2004"/>
      <sheetName val="COSTS"/>
      <sheetName val="COSTS 2004"/>
      <sheetName val="COSTS 2005"/>
      <sheetName val="OPEX"/>
      <sheetName val="OPEX 2004"/>
      <sheetName val="OPEX 2005"/>
      <sheetName val="Base Opex 2004"/>
      <sheetName val="CAPEX"/>
      <sheetName val="CAPEX 2004"/>
      <sheetName val="CAPEX 2005"/>
      <sheetName val="CFFO Budget"/>
      <sheetName val="FCF Budget 2004"/>
      <sheetName val="FCF Budget 2005"/>
      <sheetName val="CF Budget"/>
      <sheetName val="P&amp;L Budget"/>
      <sheetName val="Vol &amp; PV Budget"/>
      <sheetName val="COSTS Budget"/>
      <sheetName val="OPEX Budget"/>
      <sheetName val="CAPEX Budget"/>
      <sheetName val="CFFO 2003"/>
      <sheetName val="P&amp;L 2003"/>
      <sheetName val="FCF 2003"/>
      <sheetName val="Vol &amp; PV 2003"/>
      <sheetName val="Breakdown 2003"/>
      <sheetName val="Costs 2003"/>
      <sheetName val="OPEX 2003"/>
      <sheetName val="Tabela"/>
      <sheetName val="DESP_ADM"/>
      <sheetName val="METALS"/>
      <sheetName val="SOLDERS"/>
      <sheetName val="Les Cèdres"/>
      <sheetName val="Changes in shareholders"/>
      <sheetName val="BRL TB"/>
      <sheetName val="LYData"/>
      <sheetName val="Links"/>
      <sheetName val="Lead"/>
      <sheetName val="Investments"/>
      <sheetName val="Nature"/>
      <sheetName val="Assumptions"/>
      <sheetName val="01"/>
      <sheetName val="macrovar"/>
      <sheetName val="Cover Page"/>
      <sheetName val="A2"/>
      <sheetName val="Check"/>
      <sheetName val="Tab-Infra"/>
      <sheetName val="Upper-Hudson River"/>
      <sheetName val="Lower L-O Other Rivers"/>
      <sheetName val="Lower L-O Oswego River"/>
      <sheetName val="Upper L-O Beaver River"/>
      <sheetName val="Upper L-O Black River"/>
      <sheetName val="Lower-Hudson River"/>
      <sheetName val="St.Lawrence Raquette River"/>
      <sheetName val="St.Lawrence Oswegatchie River"/>
      <sheetName val="Inputs"/>
      <sheetName val="Plant Database"/>
      <sheetName val="revenue"/>
      <sheetName val="Ops report charts"/>
      <sheetName val="EXCHANGE RATE"/>
      <sheetName val="A1"/>
      <sheetName val="Forward Prices"/>
      <sheetName val="LPERDAS (2)"/>
      <sheetName val="LE_Balance_2004"/>
      <sheetName val="LE_Balance_2005"/>
      <sheetName val="Balanço_2003_-_Plano_-_LE_"/>
      <sheetName val="Balanço_2004"/>
      <sheetName val="CF_2004"/>
      <sheetName val="CF_2005"/>
      <sheetName val="LE_P&amp;L_2004"/>
      <sheetName val="LE_P&amp;L_2005"/>
      <sheetName val="P&amp;L_Breakdown"/>
      <sheetName val="IS_2004"/>
      <sheetName val="IS_2005"/>
      <sheetName val="LE_FCF_2004"/>
      <sheetName val="LE_FCF_2005"/>
      <sheetName val="Vol_&amp;_PV"/>
      <sheetName val="Vol_&amp;_PV_2004"/>
      <sheetName val="COSTS_2004"/>
      <sheetName val="COSTS_2005"/>
      <sheetName val="OPEX_2004"/>
      <sheetName val="OPEX_2005"/>
      <sheetName val="Base_Opex_2004"/>
      <sheetName val="CAPEX_2004"/>
      <sheetName val="CAPEX_2005"/>
      <sheetName val="CFFO_Budget"/>
      <sheetName val="FCF_Budget_2004"/>
      <sheetName val="FCF_Budget_2005"/>
      <sheetName val="CF_Budget"/>
      <sheetName val="P&amp;L_Budget"/>
      <sheetName val="Vol_&amp;_PV_Budget"/>
      <sheetName val="COSTS_Budget"/>
      <sheetName val="OPEX_Budget"/>
      <sheetName val="CAPEX_Budget"/>
      <sheetName val="CFFO_2003"/>
      <sheetName val="P&amp;L_2003"/>
      <sheetName val="FCF_2003"/>
      <sheetName val="Vol_&amp;_PV_2003"/>
      <sheetName val="Breakdown_2003"/>
      <sheetName val="Costs_2003"/>
      <sheetName val="OPEX_2003"/>
      <sheetName val="IS - Annual"/>
      <sheetName val="NPV Breakdown "/>
      <sheetName val="Control Sheet"/>
      <sheetName val="Info"/>
      <sheetName val="FX rates"/>
      <sheetName val="Consolidated Revenue Q3"/>
      <sheetName val="FS&gt;&gt;"/>
      <sheetName val=""/>
      <sheetName val="LE_Balance_20041"/>
      <sheetName val="LE_Balance_20051"/>
      <sheetName val="Balanço_2003_-_Plano_-_LE_1"/>
      <sheetName val="Balanço_20041"/>
      <sheetName val="CF_20041"/>
      <sheetName val="CF_20051"/>
      <sheetName val="LE_P&amp;L_20041"/>
      <sheetName val="LE_P&amp;L_20051"/>
      <sheetName val="P&amp;L_Breakdown1"/>
      <sheetName val="IS_20041"/>
      <sheetName val="IS_20051"/>
      <sheetName val="LE_FCF_20041"/>
      <sheetName val="LE_FCF_20051"/>
      <sheetName val="Vol_&amp;_PV1"/>
      <sheetName val="Vol_&amp;_PV_20041"/>
      <sheetName val="COSTS_20041"/>
      <sheetName val="COSTS_20051"/>
      <sheetName val="OPEX_20041"/>
      <sheetName val="OPEX_20051"/>
      <sheetName val="Base_Opex_20041"/>
      <sheetName val="CAPEX_20041"/>
      <sheetName val="CAPEX_20051"/>
      <sheetName val="CFFO_Budget1"/>
      <sheetName val="FCF_Budget_20041"/>
      <sheetName val="FCF_Budget_20051"/>
      <sheetName val="CF_Budget1"/>
      <sheetName val="P&amp;L_Budget1"/>
      <sheetName val="Vol_&amp;_PV_Budget1"/>
      <sheetName val="COSTS_Budget1"/>
      <sheetName val="OPEX_Budget1"/>
      <sheetName val="CAPEX_Budget1"/>
      <sheetName val="CFFO_20031"/>
      <sheetName val="P&amp;L_20031"/>
      <sheetName val="FCF_20031"/>
      <sheetName val="Vol_&amp;_PV_20031"/>
      <sheetName val="Breakdown_20031"/>
      <sheetName val="Costs_20031"/>
      <sheetName val="OPEX_20031"/>
      <sheetName val="Les_Cèdres"/>
      <sheetName val="BRL_TB"/>
      <sheetName val="Changes_in_shareholders"/>
      <sheetName val="Cover_Page"/>
      <sheetName val="Upper-Hudson_River"/>
      <sheetName val="Lower_L-O_Other_Rivers"/>
      <sheetName val="Lower_L-O_Oswego_River"/>
      <sheetName val="Upper_L-O_Beaver_River"/>
      <sheetName val="Upper_L-O_Black_River"/>
      <sheetName val="Lower-Hudson_River"/>
      <sheetName val="St_Lawrence_Raquette_River"/>
      <sheetName val="St_Lawrence_Oswegatchie_River"/>
      <sheetName val="Plant_Database"/>
      <sheetName val="Ops_report_charts"/>
      <sheetName val="EXCHANGE_RATE"/>
      <sheetName val="Forward_Prices"/>
      <sheetName val="LPERDAS_(2)"/>
      <sheetName val="IS_-_Annual"/>
      <sheetName val="NPV_Breakdown_"/>
      <sheetName val="Control_Sheet"/>
      <sheetName val="FX_rates"/>
      <sheetName val="Consolidated_Revenue_Q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2"/>
      <sheetName val="CF3"/>
      <sheetName val="SALE"/>
      <sheetName val="DETAIL"/>
      <sheetName val="OPXSUM"/>
      <sheetName val="UNITMIX"/>
      <sheetName val="RECUR"/>
      <sheetName val="TURNOVER"/>
      <sheetName val="CAPITAL"/>
      <sheetName val="OTHRINC"/>
      <sheetName val="INDRCTEXP"/>
      <sheetName val="DRCTEXP1"/>
      <sheetName val="DRCTEXP2"/>
      <sheetName val="A"/>
      <sheetName val="ASSETS"/>
      <sheetName val="recv"/>
      <sheetName val="Dropdowns"/>
      <sheetName val="Assumptions"/>
      <sheetName val="CATEGORIES AND LISTS"/>
    </sheetNames>
    <sheetDataSet>
      <sheetData sheetId="0" refreshError="1"/>
      <sheetData sheetId="1" refreshError="1"/>
      <sheetData sheetId="2" refreshError="1"/>
      <sheetData sheetId="3" refreshError="1">
        <row r="7">
          <cell r="F7" t="str">
            <v>CONSERVATIVE TEN-YEAR CASH FLOW ASSUMPTIONS</v>
          </cell>
        </row>
        <row r="8">
          <cell r="F8" t="str">
            <v>For the year ending December 31st</v>
          </cell>
        </row>
        <row r="9">
          <cell r="F9" t="str">
            <v>Occupancy</v>
          </cell>
        </row>
        <row r="14">
          <cell r="F14" t="str">
            <v>Growth  Rates</v>
          </cell>
        </row>
        <row r="18">
          <cell r="F18" t="str">
            <v>Rental  Rates</v>
          </cell>
        </row>
        <row r="21">
          <cell r="F21" t="str">
            <v>Rental  Rates  PSF</v>
          </cell>
        </row>
        <row r="25">
          <cell r="F25" t="str">
            <v>TEN-YEAR PROFORMA</v>
          </cell>
        </row>
        <row r="26">
          <cell r="F26" t="str">
            <v>REVENUE</v>
          </cell>
        </row>
        <row r="39">
          <cell r="F39" t="str">
            <v>GROSS INCOME</v>
          </cell>
        </row>
        <row r="43">
          <cell r="F43" t="str">
            <v>OPERATING EXPENSES</v>
          </cell>
        </row>
        <row r="49">
          <cell r="F49" t="str">
            <v>TOTAL OPERATING EXPENSES</v>
          </cell>
        </row>
        <row r="51">
          <cell r="F51" t="str">
            <v>Recurring Capital</v>
          </cell>
        </row>
        <row r="53">
          <cell r="F53" t="str">
            <v>NET OPERATING INCOME</v>
          </cell>
        </row>
        <row r="56">
          <cell r="F56" t="str">
            <v xml:space="preserve">Note 1:  It is assumed that 80% of the units roll to Market Rent from 1999 to 2003 on a straight line basis.  Rental Income growth increases each year from 1999 to 2003 </v>
          </cell>
        </row>
        <row r="57">
          <cell r="F57" t="str">
            <v xml:space="preserve">because the spread between units that have not turned and market rents is widening. </v>
          </cell>
        </row>
        <row r="58">
          <cell r="F58" t="str">
            <v>Note 2:  Market Rent grows at 4%.  This assumes a full renovation of the common areas and units.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D4082-1532-4814-A916-82F7846FF163}">
  <sheetPr>
    <tabColor theme="8" tint="-0.249977111117893"/>
    <pageSetUpPr fitToPage="1"/>
  </sheetPr>
  <dimension ref="A1:DJ94"/>
  <sheetViews>
    <sheetView showGridLines="0" zoomScale="85" zoomScaleNormal="85" zoomScaleSheetLayoutView="80" workbookViewId="0">
      <pane xSplit="5" ySplit="9" topLeftCell="BR10" activePane="bottomRight" state="frozen"/>
      <selection activeCell="C82" sqref="C82"/>
      <selection pane="topRight" activeCell="C82" sqref="C82"/>
      <selection pane="bottomLeft" activeCell="C82" sqref="C82"/>
      <selection pane="bottomRight" activeCell="E11" sqref="E11"/>
    </sheetView>
  </sheetViews>
  <sheetFormatPr defaultColWidth="8.125" defaultRowHeight="12.75" outlineLevelRow="1" outlineLevelCol="1" x14ac:dyDescent="0.2"/>
  <cols>
    <col min="1" max="1" width="4.875" style="3" customWidth="1"/>
    <col min="2" max="2" width="9.375" style="3" bestFit="1" customWidth="1"/>
    <col min="3" max="3" width="7.25" style="3" customWidth="1"/>
    <col min="4" max="5" width="11.125" style="3" customWidth="1"/>
    <col min="6" max="6" width="10.25" style="3" hidden="1" customWidth="1" outlineLevel="1"/>
    <col min="7" max="7" width="6.75" style="3" hidden="1" customWidth="1" outlineLevel="1"/>
    <col min="8" max="9" width="7.625" style="3" hidden="1" customWidth="1" outlineLevel="1"/>
    <col min="10" max="10" width="10.25" style="3" hidden="1" customWidth="1" outlineLevel="1"/>
    <col min="11" max="11" width="6.75" style="3" hidden="1" customWidth="1" outlineLevel="1"/>
    <col min="12" max="13" width="7.625" style="3" hidden="1" customWidth="1" outlineLevel="1"/>
    <col min="14" max="14" width="10.25" style="3" hidden="1" customWidth="1" outlineLevel="1"/>
    <col min="15" max="15" width="6.75" style="3" hidden="1" customWidth="1" outlineLevel="1"/>
    <col min="16" max="17" width="7.625" style="3" hidden="1" customWidth="1" outlineLevel="1"/>
    <col min="18" max="18" width="10.25" style="3" hidden="1" customWidth="1" outlineLevel="1"/>
    <col min="19" max="19" width="6.75" style="3" hidden="1" customWidth="1" outlineLevel="1"/>
    <col min="20" max="21" width="7.625" style="3" hidden="1" customWidth="1" outlineLevel="1"/>
    <col min="22" max="22" width="10.25" style="3" hidden="1" customWidth="1" outlineLevel="1"/>
    <col min="23" max="23" width="6.75" style="3" hidden="1" customWidth="1" outlineLevel="1"/>
    <col min="24" max="25" width="7.625" style="3" hidden="1" customWidth="1" outlineLevel="1"/>
    <col min="26" max="26" width="10.25" style="3" hidden="1" customWidth="1" outlineLevel="1"/>
    <col min="27" max="27" width="6.75" style="3" hidden="1" customWidth="1" outlineLevel="1"/>
    <col min="28" max="29" width="7.625" style="3" hidden="1" customWidth="1" outlineLevel="1"/>
    <col min="30" max="30" width="10.25" style="3" hidden="1" customWidth="1" outlineLevel="1"/>
    <col min="31" max="31" width="6.75" style="3" hidden="1" customWidth="1" outlineLevel="1"/>
    <col min="32" max="33" width="7.625" style="3" hidden="1" customWidth="1" outlineLevel="1"/>
    <col min="34" max="34" width="10.25" style="3" hidden="1" customWidth="1" outlineLevel="1"/>
    <col min="35" max="35" width="6.75" style="3" hidden="1" customWidth="1" outlineLevel="1"/>
    <col min="36" max="37" width="7.625" style="3" hidden="1" customWidth="1" outlineLevel="1"/>
    <col min="38" max="38" width="10.25" style="3" hidden="1" customWidth="1" outlineLevel="1"/>
    <col min="39" max="39" width="6.75" style="3" hidden="1" customWidth="1" outlineLevel="1"/>
    <col min="40" max="41" width="7.625" style="3" hidden="1" customWidth="1" outlineLevel="1"/>
    <col min="42" max="42" width="10.75" style="3" hidden="1" customWidth="1" outlineLevel="1"/>
    <col min="43" max="43" width="6.75" style="3" hidden="1" customWidth="1" outlineLevel="1"/>
    <col min="44" max="45" width="7.625" style="3" hidden="1" customWidth="1" outlineLevel="1"/>
    <col min="46" max="46" width="10.25" style="3" hidden="1" customWidth="1" outlineLevel="1"/>
    <col min="47" max="47" width="6.75" style="3" hidden="1" customWidth="1" outlineLevel="1"/>
    <col min="48" max="49" width="7.625" style="3" hidden="1" customWidth="1" outlineLevel="1"/>
    <col min="50" max="50" width="10.25" style="3" hidden="1" customWidth="1" outlineLevel="1"/>
    <col min="51" max="51" width="6.75" style="3" hidden="1" customWidth="1" outlineLevel="1"/>
    <col min="52" max="53" width="7.625" style="3" hidden="1" customWidth="1" outlineLevel="1"/>
    <col min="54" max="54" width="10.25" style="3" hidden="1" customWidth="1" collapsed="1"/>
    <col min="55" max="55" width="6.75" style="3" hidden="1" customWidth="1"/>
    <col min="56" max="57" width="7.625" style="3" hidden="1" customWidth="1"/>
    <col min="58" max="58" width="10.25" style="3" hidden="1" customWidth="1"/>
    <col min="59" max="59" width="6.75" style="3" hidden="1" customWidth="1"/>
    <col min="60" max="61" width="7.625" style="3" hidden="1" customWidth="1"/>
    <col min="62" max="62" width="10.25" style="3" hidden="1" customWidth="1"/>
    <col min="63" max="63" width="6.75" style="3" hidden="1" customWidth="1"/>
    <col min="64" max="65" width="7.625" style="3" hidden="1" customWidth="1"/>
    <col min="66" max="66" width="10.25" style="3" hidden="1" customWidth="1"/>
    <col min="67" max="67" width="6.75" style="3" hidden="1" customWidth="1"/>
    <col min="68" max="69" width="7.625" style="3" hidden="1" customWidth="1"/>
    <col min="70" max="70" width="10.25" style="3" customWidth="1"/>
    <col min="71" max="71" width="6.75" style="3" customWidth="1"/>
    <col min="72" max="73" width="7.625" style="3" customWidth="1"/>
    <col min="74" max="74" width="10.25" style="3" customWidth="1"/>
    <col min="75" max="75" width="6.75" style="3" customWidth="1"/>
    <col min="76" max="77" width="7.625" style="3" customWidth="1"/>
    <col min="78" max="78" width="10.25" style="3" customWidth="1"/>
    <col min="79" max="79" width="6.75" style="3" customWidth="1"/>
    <col min="80" max="81" width="7.625" style="3" customWidth="1"/>
    <col min="82" max="82" width="10.25" style="3" customWidth="1"/>
    <col min="83" max="83" width="6.75" style="3" customWidth="1"/>
    <col min="84" max="85" width="7.625" style="3" customWidth="1"/>
    <col min="86" max="86" width="10.25" style="3" customWidth="1"/>
    <col min="87" max="87" width="6.75" style="3" customWidth="1"/>
    <col min="88" max="89" width="7.625" style="3" customWidth="1"/>
    <col min="90" max="90" width="10.25" style="3" customWidth="1"/>
    <col min="91" max="91" width="6.75" style="3" customWidth="1"/>
    <col min="92" max="93" width="7.625" style="3" customWidth="1"/>
    <col min="94" max="94" width="10.25" style="3" customWidth="1"/>
    <col min="95" max="95" width="6.75" style="3" customWidth="1"/>
    <col min="96" max="97" width="7.625" style="3" customWidth="1"/>
    <col min="98" max="98" width="10.25" style="3" customWidth="1"/>
    <col min="99" max="99" width="6.75" style="3" customWidth="1"/>
    <col min="100" max="101" width="7.625" style="3" customWidth="1"/>
    <col min="102" max="102" width="10.25" style="3" customWidth="1"/>
    <col min="103" max="103" width="6.75" style="3" customWidth="1"/>
    <col min="104" max="105" width="7.625" style="3" customWidth="1"/>
    <col min="106" max="106" width="10.25" style="3" customWidth="1"/>
    <col min="107" max="107" width="6.75" style="3" customWidth="1"/>
    <col min="108" max="109" width="7.625" style="3" customWidth="1"/>
    <col min="110" max="16384" width="8.125" style="3"/>
  </cols>
  <sheetData>
    <row r="1" spans="1:114" s="1" customFormat="1" ht="18.75" customHeight="1" x14ac:dyDescent="0.2">
      <c r="C1" s="2" t="s">
        <v>1</v>
      </c>
      <c r="F1" s="1">
        <f>IFERROR(F19/F11,0)</f>
        <v>0</v>
      </c>
      <c r="J1" s="1">
        <f>IFERROR(J19/J11,0)</f>
        <v>0</v>
      </c>
      <c r="N1" s="1">
        <f>IFERROR(N19/N11,0)</f>
        <v>0</v>
      </c>
      <c r="R1" s="1">
        <f>IFERROR(R19/R11,0)</f>
        <v>0</v>
      </c>
      <c r="V1" s="1">
        <f>IFERROR(V19/V11,0)</f>
        <v>0</v>
      </c>
      <c r="Z1" s="1">
        <f>IFERROR(Z19/Z11,0)</f>
        <v>0</v>
      </c>
      <c r="AD1" s="1">
        <f>IFERROR(AD19/AD11,0)</f>
        <v>0</v>
      </c>
      <c r="AH1" s="1">
        <f>IFERROR(AH19/AH11,0)</f>
        <v>0</v>
      </c>
      <c r="AL1" s="1">
        <f>IFERROR(AL19/AL11,0)</f>
        <v>0</v>
      </c>
      <c r="AP1" s="1">
        <f>IFERROR(AP19/AP11,0)</f>
        <v>0</v>
      </c>
      <c r="AT1" s="1">
        <f>IFERROR(AT19/AT11,0)</f>
        <v>0</v>
      </c>
      <c r="AX1" s="1">
        <f>IFERROR(AX19/AX11,0)</f>
        <v>0</v>
      </c>
      <c r="BB1" s="1">
        <f>IFERROR(BB19/BB11,0)</f>
        <v>0</v>
      </c>
      <c r="BF1" s="1">
        <f>IFERROR(BF19/BF11,0)</f>
        <v>0</v>
      </c>
    </row>
    <row r="2" spans="1:114" ht="18.75" customHeight="1" outlineLevel="1" x14ac:dyDescent="0.3">
      <c r="C2" s="4"/>
      <c r="G2" s="3">
        <f>F7</f>
        <v>2008</v>
      </c>
      <c r="I2" s="5"/>
      <c r="J2" s="5"/>
      <c r="K2" s="3">
        <f>J7</f>
        <v>2009</v>
      </c>
      <c r="M2" s="6"/>
      <c r="N2" s="5"/>
      <c r="O2" s="3">
        <f>N7</f>
        <v>2010</v>
      </c>
      <c r="Q2" s="6"/>
      <c r="R2" s="5"/>
      <c r="S2" s="3">
        <f>R7</f>
        <v>2011</v>
      </c>
      <c r="U2" s="6"/>
      <c r="V2" s="5"/>
      <c r="W2" s="3">
        <f>V7</f>
        <v>2012</v>
      </c>
      <c r="Y2" s="6"/>
      <c r="Z2" s="5"/>
      <c r="AA2" s="3">
        <f>Z7</f>
        <v>2013</v>
      </c>
      <c r="AC2" s="6"/>
      <c r="AD2" s="5"/>
      <c r="AE2" s="3">
        <f>AD7</f>
        <v>2014</v>
      </c>
      <c r="AG2" s="6"/>
      <c r="AH2" s="5"/>
      <c r="AI2" s="3">
        <f>AH7</f>
        <v>2015</v>
      </c>
      <c r="AK2" s="6"/>
      <c r="AL2" s="5"/>
      <c r="AM2" s="3">
        <f>AL7</f>
        <v>2016</v>
      </c>
      <c r="AO2" s="6"/>
      <c r="AP2" s="5"/>
      <c r="AQ2" s="3">
        <f>AP7</f>
        <v>2017</v>
      </c>
      <c r="AS2" s="6"/>
      <c r="AT2" s="5"/>
      <c r="AU2" s="3">
        <f>AT7</f>
        <v>2018</v>
      </c>
      <c r="AW2" s="6"/>
      <c r="AX2" s="5"/>
      <c r="AY2" s="3">
        <f>AX7</f>
        <v>2019</v>
      </c>
      <c r="BA2" s="6"/>
      <c r="BB2" s="5"/>
      <c r="BE2" s="6"/>
      <c r="BF2" s="5"/>
      <c r="BI2" s="6"/>
      <c r="BJ2" s="7" t="str">
        <f>+BJ3&amp;BJ9</f>
        <v>2021</v>
      </c>
      <c r="BK2" s="7" t="str">
        <f t="shared" ref="BK2:DE2" si="0">+BK3&amp;BK9</f>
        <v>2021%</v>
      </c>
      <c r="BL2" s="7" t="str">
        <f t="shared" si="0"/>
        <v>2021POR</v>
      </c>
      <c r="BM2" s="7" t="str">
        <f t="shared" si="0"/>
        <v>2021PAR</v>
      </c>
      <c r="BN2" s="7" t="str">
        <f t="shared" si="0"/>
        <v>2022</v>
      </c>
      <c r="BO2" s="7" t="str">
        <f t="shared" si="0"/>
        <v>2022%</v>
      </c>
      <c r="BP2" s="7" t="str">
        <f t="shared" si="0"/>
        <v>2022POR</v>
      </c>
      <c r="BQ2" s="7" t="str">
        <f t="shared" si="0"/>
        <v>2022PAR</v>
      </c>
      <c r="BR2" s="7" t="str">
        <f t="shared" si="0"/>
        <v>2023</v>
      </c>
      <c r="BS2" s="7" t="str">
        <f t="shared" si="0"/>
        <v>2023%</v>
      </c>
      <c r="BT2" s="7" t="str">
        <f t="shared" si="0"/>
        <v>2023POR</v>
      </c>
      <c r="BU2" s="7" t="str">
        <f t="shared" si="0"/>
        <v>2023PAR</v>
      </c>
      <c r="BV2" s="7" t="str">
        <f t="shared" si="0"/>
        <v>2024</v>
      </c>
      <c r="BW2" s="7" t="str">
        <f t="shared" si="0"/>
        <v>2024%</v>
      </c>
      <c r="BX2" s="7" t="str">
        <f t="shared" si="0"/>
        <v>2024POR</v>
      </c>
      <c r="BY2" s="7" t="str">
        <f t="shared" si="0"/>
        <v>2024PAR</v>
      </c>
      <c r="BZ2" s="7" t="str">
        <f t="shared" si="0"/>
        <v>2025</v>
      </c>
      <c r="CA2" s="7" t="str">
        <f t="shared" si="0"/>
        <v>2025%</v>
      </c>
      <c r="CB2" s="7" t="str">
        <f t="shared" si="0"/>
        <v>2025POR</v>
      </c>
      <c r="CC2" s="7" t="str">
        <f t="shared" si="0"/>
        <v>2025PAR</v>
      </c>
      <c r="CD2" s="7" t="str">
        <f t="shared" si="0"/>
        <v>2026</v>
      </c>
      <c r="CE2" s="7" t="str">
        <f t="shared" si="0"/>
        <v>2026%</v>
      </c>
      <c r="CF2" s="7" t="str">
        <f t="shared" si="0"/>
        <v>2026POR</v>
      </c>
      <c r="CG2" s="7" t="str">
        <f t="shared" si="0"/>
        <v>2026PAR</v>
      </c>
      <c r="CH2" s="7" t="str">
        <f t="shared" si="0"/>
        <v>2027</v>
      </c>
      <c r="CI2" s="7" t="str">
        <f t="shared" si="0"/>
        <v>2027%</v>
      </c>
      <c r="CJ2" s="7" t="str">
        <f t="shared" si="0"/>
        <v>2027POR</v>
      </c>
      <c r="CK2" s="7" t="str">
        <f t="shared" si="0"/>
        <v>2027PAR</v>
      </c>
      <c r="CL2" s="7" t="str">
        <f t="shared" si="0"/>
        <v>2028</v>
      </c>
      <c r="CM2" s="7" t="str">
        <f t="shared" si="0"/>
        <v>2028%</v>
      </c>
      <c r="CN2" s="7" t="str">
        <f t="shared" si="0"/>
        <v>2028POR</v>
      </c>
      <c r="CO2" s="7" t="str">
        <f t="shared" si="0"/>
        <v>2028PAR</v>
      </c>
      <c r="CP2" s="7" t="str">
        <f t="shared" si="0"/>
        <v>2029</v>
      </c>
      <c r="CQ2" s="7" t="str">
        <f t="shared" si="0"/>
        <v>2029%</v>
      </c>
      <c r="CR2" s="7" t="str">
        <f t="shared" si="0"/>
        <v>2029POR</v>
      </c>
      <c r="CS2" s="7" t="str">
        <f t="shared" si="0"/>
        <v>2029PAR</v>
      </c>
      <c r="CT2" s="7" t="str">
        <f t="shared" si="0"/>
        <v>2030</v>
      </c>
      <c r="CU2" s="7" t="str">
        <f t="shared" si="0"/>
        <v>2030%</v>
      </c>
      <c r="CV2" s="7" t="str">
        <f t="shared" si="0"/>
        <v>2030POR</v>
      </c>
      <c r="CW2" s="7" t="str">
        <f t="shared" si="0"/>
        <v>2030PAR</v>
      </c>
      <c r="CX2" s="7" t="str">
        <f t="shared" si="0"/>
        <v>2031</v>
      </c>
      <c r="CY2" s="7" t="str">
        <f t="shared" si="0"/>
        <v>2031%</v>
      </c>
      <c r="CZ2" s="7" t="str">
        <f t="shared" si="0"/>
        <v>2031POR</v>
      </c>
      <c r="DA2" s="7" t="str">
        <f t="shared" si="0"/>
        <v>2031PAR</v>
      </c>
      <c r="DB2" s="7" t="str">
        <f t="shared" si="0"/>
        <v>2032</v>
      </c>
      <c r="DC2" s="7" t="str">
        <f t="shared" si="0"/>
        <v>2032%</v>
      </c>
      <c r="DD2" s="7" t="str">
        <f t="shared" si="0"/>
        <v>2032POR</v>
      </c>
      <c r="DE2" s="7" t="str">
        <f t="shared" si="0"/>
        <v>2032PAR</v>
      </c>
    </row>
    <row r="3" spans="1:114" ht="12.75" customHeight="1" outlineLevel="1" x14ac:dyDescent="0.2">
      <c r="F3" s="3">
        <f>+IF(OR(F8="Actual",F8="Projections"),MAX(E3,F7),0)</f>
        <v>2008</v>
      </c>
      <c r="G3" s="3">
        <f>+F3</f>
        <v>2008</v>
      </c>
      <c r="H3" s="3">
        <f>+G3</f>
        <v>2008</v>
      </c>
      <c r="I3" s="3">
        <f>+H3</f>
        <v>2008</v>
      </c>
      <c r="J3" s="3">
        <f>+IF(OR(J8="Actual",J8="Projections"),MAX(I3,J7),0)</f>
        <v>2009</v>
      </c>
      <c r="K3" s="3">
        <f>+J3</f>
        <v>2009</v>
      </c>
      <c r="L3" s="3">
        <f>+K3</f>
        <v>2009</v>
      </c>
      <c r="M3" s="3">
        <f>+L3</f>
        <v>2009</v>
      </c>
      <c r="N3" s="3">
        <f>+IF(OR(N8="Actual",N8="Projections"),MAX(M3,N7),0)</f>
        <v>2010</v>
      </c>
      <c r="O3" s="3">
        <f>+N3</f>
        <v>2010</v>
      </c>
      <c r="P3" s="3">
        <f>+O3</f>
        <v>2010</v>
      </c>
      <c r="Q3" s="3">
        <f>+P3</f>
        <v>2010</v>
      </c>
      <c r="R3" s="3">
        <f>+IF(OR(R8="Actual",R8="Projections"),MAX(Q3,R7),0)</f>
        <v>2011</v>
      </c>
      <c r="S3" s="3">
        <f>+R3</f>
        <v>2011</v>
      </c>
      <c r="T3" s="3">
        <f>+S3</f>
        <v>2011</v>
      </c>
      <c r="U3" s="3">
        <f>+T3</f>
        <v>2011</v>
      </c>
      <c r="V3" s="3">
        <f>+IF(OR(V8="Actual",V8="Projections"),MAX(U3,V7),0)</f>
        <v>2012</v>
      </c>
      <c r="W3" s="3">
        <f>+V3</f>
        <v>2012</v>
      </c>
      <c r="X3" s="3">
        <f>+W3</f>
        <v>2012</v>
      </c>
      <c r="Y3" s="3">
        <f>+X3</f>
        <v>2012</v>
      </c>
      <c r="Z3" s="3">
        <f>+IF(OR(Z8="Actual",Z8="Projections"),MAX(Y3,Z7),0)</f>
        <v>2013</v>
      </c>
      <c r="AA3" s="3">
        <f>+Z3</f>
        <v>2013</v>
      </c>
      <c r="AB3" s="3">
        <f>+AA3</f>
        <v>2013</v>
      </c>
      <c r="AC3" s="3">
        <f>+AB3</f>
        <v>2013</v>
      </c>
      <c r="AD3" s="3">
        <f>+IF(OR(AD8="Actual",AD8="Projections"),MAX(AC3,AD7),0)</f>
        <v>2014</v>
      </c>
      <c r="AE3" s="3">
        <f>+AD3</f>
        <v>2014</v>
      </c>
      <c r="AF3" s="3">
        <f>+AE3</f>
        <v>2014</v>
      </c>
      <c r="AG3" s="3">
        <f>+AF3</f>
        <v>2014</v>
      </c>
      <c r="AH3" s="3">
        <f>+IF(OR(AH8="Actual",AH8="Projections"),MAX(AG3,AH7),0)</f>
        <v>2015</v>
      </c>
      <c r="AI3" s="3">
        <f>+AH3</f>
        <v>2015</v>
      </c>
      <c r="AJ3" s="3">
        <f>+AI3</f>
        <v>2015</v>
      </c>
      <c r="AK3" s="3">
        <f>+AJ3</f>
        <v>2015</v>
      </c>
      <c r="AL3" s="3">
        <f>+IF(OR(AL8="Actual",AL8="Projections"),MAX(AK3,AL7),0)</f>
        <v>2016</v>
      </c>
      <c r="AM3" s="3">
        <f>+AL3</f>
        <v>2016</v>
      </c>
      <c r="AN3" s="3">
        <f>+AM3</f>
        <v>2016</v>
      </c>
      <c r="AO3" s="3">
        <f>+AN3</f>
        <v>2016</v>
      </c>
      <c r="AP3" s="3">
        <f>+IF(OR(AP8="Actual",AP8="Projections"),MAX(AO3,AP7),0)</f>
        <v>2017</v>
      </c>
      <c r="AQ3" s="3">
        <f>+AP3</f>
        <v>2017</v>
      </c>
      <c r="AR3" s="3">
        <f>+AQ3</f>
        <v>2017</v>
      </c>
      <c r="AS3" s="3">
        <f>+AR3</f>
        <v>2017</v>
      </c>
      <c r="AT3" s="3">
        <f>+IF(OR(AT8="Actual",AT8="Projections"),MAX(AS3,AT7,0))</f>
        <v>2018</v>
      </c>
      <c r="AU3" s="3">
        <f>+AT3</f>
        <v>2018</v>
      </c>
      <c r="AV3" s="3">
        <f>+AU3</f>
        <v>2018</v>
      </c>
      <c r="AW3" s="3">
        <f>+AV3</f>
        <v>2018</v>
      </c>
      <c r="AX3" s="3">
        <f>+IF(OR(AX8="Actual",AX8="Projections"),MAX(AW3,AX7,0))</f>
        <v>2019</v>
      </c>
      <c r="AY3" s="3">
        <f>+AX3</f>
        <v>2019</v>
      </c>
      <c r="AZ3" s="3">
        <f>+AY3</f>
        <v>2019</v>
      </c>
      <c r="BA3" s="3">
        <f>+AZ3</f>
        <v>2019</v>
      </c>
      <c r="BB3" s="3">
        <f>+IF(OR(BB8="Actual",BB8="Projections"),MAX(AW3,BB7),0)</f>
        <v>0</v>
      </c>
      <c r="BC3" s="3">
        <f>+BB3</f>
        <v>0</v>
      </c>
      <c r="BD3" s="3">
        <f>+BC3</f>
        <v>0</v>
      </c>
      <c r="BE3" s="3">
        <f>+BD3</f>
        <v>0</v>
      </c>
      <c r="BF3" s="3">
        <f>+IF(OR(BF8="Actual",BF8="Projections"),MAX(#REF!,BF7),0)</f>
        <v>0</v>
      </c>
      <c r="BG3" s="3">
        <f>+BF3</f>
        <v>0</v>
      </c>
      <c r="BH3" s="3">
        <f>+BG3</f>
        <v>0</v>
      </c>
      <c r="BI3" s="3">
        <f>+BH3</f>
        <v>0</v>
      </c>
      <c r="BJ3" s="3">
        <f>+IF(OR(BJ8="Actual",BJ8="Projections"),MAX(BI3,BJ7),0)</f>
        <v>2021</v>
      </c>
      <c r="BK3" s="3">
        <f>+BJ3</f>
        <v>2021</v>
      </c>
      <c r="BL3" s="3">
        <f>+BK3</f>
        <v>2021</v>
      </c>
      <c r="BM3" s="3">
        <f>+BL3</f>
        <v>2021</v>
      </c>
      <c r="BN3" s="3">
        <f>+IF(OR(BN8="Actual",BN8="Projections"),MAX(BM3,BN7),0)</f>
        <v>2022</v>
      </c>
      <c r="BO3" s="3">
        <f>+BN3</f>
        <v>2022</v>
      </c>
      <c r="BP3" s="3">
        <f>+BO3</f>
        <v>2022</v>
      </c>
      <c r="BQ3" s="3">
        <f>+BP3</f>
        <v>2022</v>
      </c>
      <c r="BR3" s="3">
        <f>+IF(OR(BR8="Actual",BR8="Projections"),MAX(BQ3,BR7),0)</f>
        <v>2023</v>
      </c>
      <c r="BS3" s="3">
        <f>+BR3</f>
        <v>2023</v>
      </c>
      <c r="BT3" s="3">
        <f>+BS3</f>
        <v>2023</v>
      </c>
      <c r="BU3" s="3">
        <f>+BT3</f>
        <v>2023</v>
      </c>
      <c r="BV3" s="3">
        <f>+IF(OR(BV8="Actual",BV8="Projections"),MAX(BU3,BV7),0)</f>
        <v>2024</v>
      </c>
      <c r="BW3" s="3">
        <f>+BV3</f>
        <v>2024</v>
      </c>
      <c r="BX3" s="3">
        <f>+BW3</f>
        <v>2024</v>
      </c>
      <c r="BY3" s="3">
        <f>+BX3</f>
        <v>2024</v>
      </c>
      <c r="BZ3" s="3">
        <f>+IF(OR(BZ8="Actual",BZ8="Projections"),MAX(BY3,BZ7),0)</f>
        <v>2025</v>
      </c>
      <c r="CA3" s="3">
        <f>+BZ3</f>
        <v>2025</v>
      </c>
      <c r="CB3" s="3">
        <f>+CA3</f>
        <v>2025</v>
      </c>
      <c r="CC3" s="3">
        <f>+CB3</f>
        <v>2025</v>
      </c>
      <c r="CD3" s="3">
        <f>+IF(OR(CD8="Actual",CD8="Projections"),MAX(CC3,CD7),0)</f>
        <v>2026</v>
      </c>
      <c r="CE3" s="3">
        <f>+CD3</f>
        <v>2026</v>
      </c>
      <c r="CF3" s="3">
        <f>+CE3</f>
        <v>2026</v>
      </c>
      <c r="CG3" s="3">
        <f>+CF3</f>
        <v>2026</v>
      </c>
      <c r="CH3" s="3">
        <f>+IF(OR(CH8="Actual",CH8="Projections"),MAX(CG3,CH7),0)</f>
        <v>2027</v>
      </c>
      <c r="CI3" s="3">
        <f>+CH3</f>
        <v>2027</v>
      </c>
      <c r="CJ3" s="3">
        <f>+CI3</f>
        <v>2027</v>
      </c>
      <c r="CK3" s="3">
        <f>+CJ3</f>
        <v>2027</v>
      </c>
      <c r="CL3" s="3">
        <f>+IF(OR(CL8="Actual",CL8="Projections"),MAX(CK3,CL7),0)</f>
        <v>2028</v>
      </c>
      <c r="CM3" s="3">
        <f>+CL3</f>
        <v>2028</v>
      </c>
      <c r="CN3" s="3">
        <f>+CM3</f>
        <v>2028</v>
      </c>
      <c r="CO3" s="3">
        <f>+CN3</f>
        <v>2028</v>
      </c>
      <c r="CP3" s="3">
        <f>+IF(OR(CP8="Actual",CP8="Projections"),MAX(CO3,CP7),0)</f>
        <v>2029</v>
      </c>
      <c r="CQ3" s="3">
        <f>+CP3</f>
        <v>2029</v>
      </c>
      <c r="CR3" s="3">
        <f>+CQ3</f>
        <v>2029</v>
      </c>
      <c r="CS3" s="3">
        <f>+CR3</f>
        <v>2029</v>
      </c>
      <c r="CT3" s="3">
        <f>+IF(OR(CT8="Actual",CT8="Projections"),MAX(CS3,CT7),0)</f>
        <v>2030</v>
      </c>
      <c r="CU3" s="3">
        <f>+CT3</f>
        <v>2030</v>
      </c>
      <c r="CV3" s="3">
        <f>+CU3</f>
        <v>2030</v>
      </c>
      <c r="CW3" s="3">
        <f>+CV3</f>
        <v>2030</v>
      </c>
      <c r="CX3" s="3">
        <f>+IF(OR(CX8="Actual",CX8="Projections"),MAX(CW3,CX7),0)</f>
        <v>2031</v>
      </c>
      <c r="CY3" s="3">
        <f>+CX3</f>
        <v>2031</v>
      </c>
      <c r="CZ3" s="3">
        <f>+CY3</f>
        <v>2031</v>
      </c>
      <c r="DA3" s="3">
        <f>+CZ3</f>
        <v>2031</v>
      </c>
      <c r="DB3" s="3">
        <f>+IF(OR(DB8="Actual",DB8="Projections"),MAX(DA3,DB7),0)</f>
        <v>2032</v>
      </c>
      <c r="DC3" s="3">
        <f>+DB3</f>
        <v>2032</v>
      </c>
      <c r="DD3" s="3">
        <f>+DC3</f>
        <v>2032</v>
      </c>
      <c r="DE3" s="3">
        <f>+DD3</f>
        <v>2032</v>
      </c>
    </row>
    <row r="4" spans="1:114" ht="18" x14ac:dyDescent="0.35">
      <c r="C4" s="8" t="s">
        <v>57</v>
      </c>
      <c r="I4" s="5"/>
      <c r="J4" s="5"/>
      <c r="K4" s="5"/>
      <c r="L4" s="5"/>
      <c r="M4" s="6"/>
      <c r="N4" s="5"/>
      <c r="Q4" s="6"/>
      <c r="R4" s="5"/>
      <c r="U4" s="6"/>
      <c r="V4" s="5"/>
      <c r="Y4" s="6"/>
      <c r="Z4" s="5"/>
      <c r="AC4" s="6"/>
      <c r="AD4" s="5"/>
      <c r="AG4" s="6"/>
      <c r="AH4" s="9"/>
      <c r="AK4" s="6"/>
      <c r="AL4" s="5"/>
      <c r="AO4" s="6"/>
      <c r="AP4" s="10"/>
      <c r="AS4" s="6"/>
      <c r="AT4" s="5"/>
      <c r="AW4" s="6"/>
      <c r="AX4" s="5"/>
      <c r="BA4" s="6"/>
      <c r="BB4" s="5"/>
      <c r="BE4" s="6"/>
      <c r="BF4" s="5"/>
      <c r="BI4" s="6"/>
      <c r="BJ4" s="5"/>
      <c r="BN4" s="5"/>
    </row>
    <row r="5" spans="1:114" x14ac:dyDescent="0.2">
      <c r="A5" s="11" t="s">
        <v>2</v>
      </c>
      <c r="C5" s="12" t="s">
        <v>3</v>
      </c>
      <c r="D5" s="13"/>
      <c r="E5" s="13"/>
      <c r="F5" s="13"/>
      <c r="G5" s="13"/>
      <c r="H5" s="13"/>
      <c r="I5" s="13"/>
      <c r="J5" s="13"/>
      <c r="K5" s="13"/>
      <c r="L5" s="13"/>
      <c r="M5" s="14"/>
      <c r="N5" s="15"/>
      <c r="O5" s="15"/>
      <c r="P5" s="15"/>
      <c r="Q5" s="14"/>
      <c r="R5" s="15"/>
      <c r="S5" s="15"/>
      <c r="T5" s="15"/>
      <c r="U5" s="14"/>
      <c r="V5" s="15"/>
      <c r="W5" s="15"/>
      <c r="X5" s="15"/>
      <c r="Y5" s="14"/>
      <c r="Z5" s="15"/>
      <c r="AA5" s="15"/>
      <c r="AB5" s="15"/>
      <c r="AC5" s="14"/>
      <c r="AD5" s="15"/>
      <c r="AE5" s="15"/>
      <c r="AF5" s="15"/>
      <c r="AG5" s="14"/>
      <c r="AH5" s="15"/>
      <c r="AI5" s="15"/>
      <c r="AJ5" s="15"/>
      <c r="AK5" s="14"/>
      <c r="AL5" s="15"/>
      <c r="AM5" s="15"/>
      <c r="AN5" s="15"/>
      <c r="AO5" s="14"/>
      <c r="AP5" s="15"/>
      <c r="AQ5" s="15"/>
      <c r="AR5" s="15"/>
      <c r="AS5" s="14"/>
      <c r="AT5" s="15"/>
      <c r="AU5" s="15"/>
      <c r="AV5" s="15"/>
      <c r="AW5" s="14"/>
      <c r="AX5" s="15"/>
      <c r="AY5" s="15"/>
      <c r="AZ5" s="15"/>
      <c r="BA5" s="14"/>
      <c r="BB5" s="15"/>
      <c r="BC5" s="15"/>
      <c r="BD5" s="15"/>
      <c r="BE5" s="14"/>
      <c r="BF5" s="16"/>
      <c r="BG5" s="15"/>
      <c r="BH5" s="15"/>
      <c r="BI5" s="14"/>
      <c r="BJ5" s="15"/>
      <c r="BK5" s="15"/>
      <c r="BL5" s="15"/>
      <c r="BM5" s="14"/>
      <c r="BN5" s="17"/>
      <c r="BO5" s="15"/>
      <c r="BP5" s="15"/>
      <c r="BQ5" s="14"/>
      <c r="BR5" s="15"/>
      <c r="BS5" s="15"/>
      <c r="BT5" s="15"/>
      <c r="BU5" s="14"/>
      <c r="BV5" s="15"/>
      <c r="BW5" s="15"/>
      <c r="BX5" s="15"/>
      <c r="BY5" s="14"/>
      <c r="BZ5" s="15"/>
      <c r="CA5" s="15"/>
      <c r="CB5" s="15"/>
      <c r="CC5" s="14"/>
      <c r="CD5" s="15"/>
      <c r="CE5" s="15"/>
      <c r="CF5" s="15"/>
      <c r="CG5" s="14"/>
      <c r="CH5" s="15"/>
      <c r="CI5" s="15"/>
      <c r="CJ5" s="15"/>
      <c r="CK5" s="14"/>
      <c r="CL5" s="15"/>
      <c r="CM5" s="15"/>
      <c r="CN5" s="15"/>
      <c r="CO5" s="14"/>
      <c r="CP5" s="15"/>
      <c r="CQ5" s="15"/>
      <c r="CR5" s="15"/>
      <c r="CS5" s="14"/>
      <c r="CT5" s="15"/>
      <c r="CU5" s="15"/>
      <c r="CV5" s="15"/>
      <c r="CW5" s="14"/>
      <c r="CX5" s="15"/>
      <c r="CY5" s="15"/>
      <c r="CZ5" s="15"/>
      <c r="DA5" s="14"/>
      <c r="DB5" s="15"/>
      <c r="DC5" s="15"/>
      <c r="DD5" s="15"/>
      <c r="DE5" s="14"/>
    </row>
    <row r="6" spans="1:114" ht="13.5" thickBot="1" x14ac:dyDescent="0.25">
      <c r="A6" s="3" t="s">
        <v>4</v>
      </c>
      <c r="B6" s="18">
        <v>0</v>
      </c>
      <c r="C6" s="19" t="s">
        <v>4</v>
      </c>
      <c r="D6" s="20">
        <v>66</v>
      </c>
      <c r="BF6" s="21"/>
      <c r="BR6" s="22"/>
    </row>
    <row r="7" spans="1:114" s="23" customFormat="1" ht="15.75" x14ac:dyDescent="0.25">
      <c r="A7" s="3" t="s">
        <v>5</v>
      </c>
      <c r="B7" s="18">
        <v>0</v>
      </c>
      <c r="F7" s="24">
        <v>2008</v>
      </c>
      <c r="G7" s="25"/>
      <c r="H7" s="25"/>
      <c r="I7" s="26"/>
      <c r="J7" s="27">
        <f>+F7+1</f>
        <v>2009</v>
      </c>
      <c r="K7" s="25"/>
      <c r="L7" s="25"/>
      <c r="M7" s="26"/>
      <c r="N7" s="27">
        <f>+J7+1</f>
        <v>2010</v>
      </c>
      <c r="O7" s="25"/>
      <c r="P7" s="25"/>
      <c r="Q7" s="26"/>
      <c r="R7" s="27">
        <f>+N7+1</f>
        <v>2011</v>
      </c>
      <c r="S7" s="25"/>
      <c r="T7" s="25"/>
      <c r="U7" s="26"/>
      <c r="V7" s="27">
        <f>+R7+1</f>
        <v>2012</v>
      </c>
      <c r="W7" s="25"/>
      <c r="X7" s="25"/>
      <c r="Y7" s="26"/>
      <c r="Z7" s="27">
        <f>+V7+1</f>
        <v>2013</v>
      </c>
      <c r="AA7" s="25"/>
      <c r="AB7" s="25"/>
      <c r="AC7" s="26"/>
      <c r="AD7" s="27">
        <f>+Z7+1</f>
        <v>2014</v>
      </c>
      <c r="AE7" s="25"/>
      <c r="AF7" s="25"/>
      <c r="AG7" s="26"/>
      <c r="AH7" s="27">
        <f>+AD7+1</f>
        <v>2015</v>
      </c>
      <c r="AI7" s="25"/>
      <c r="AJ7" s="25"/>
      <c r="AK7" s="26"/>
      <c r="AL7" s="27">
        <f>+AH7+1</f>
        <v>2016</v>
      </c>
      <c r="AM7" s="25"/>
      <c r="AN7" s="25"/>
      <c r="AO7" s="26"/>
      <c r="AP7" s="27">
        <f>+AL7+1</f>
        <v>2017</v>
      </c>
      <c r="AQ7" s="25"/>
      <c r="AR7" s="25"/>
      <c r="AS7" s="26"/>
      <c r="AT7" s="27">
        <f>+AP7+1</f>
        <v>2018</v>
      </c>
      <c r="AU7" s="25"/>
      <c r="AV7" s="25"/>
      <c r="AW7" s="26"/>
      <c r="AX7" s="27">
        <f>+AT7+1</f>
        <v>2019</v>
      </c>
      <c r="AY7" s="25"/>
      <c r="AZ7" s="25"/>
      <c r="BA7" s="26"/>
      <c r="BB7" s="28">
        <v>2020</v>
      </c>
      <c r="BC7" s="29"/>
      <c r="BD7" s="29"/>
      <c r="BE7" s="30"/>
      <c r="BF7" s="28">
        <v>2021</v>
      </c>
      <c r="BG7" s="25"/>
      <c r="BH7" s="25"/>
      <c r="BI7" s="26"/>
      <c r="BJ7" s="27">
        <f>BF7</f>
        <v>2021</v>
      </c>
      <c r="BK7" s="25"/>
      <c r="BL7" s="25"/>
      <c r="BM7" s="26"/>
      <c r="BN7" s="27">
        <f>+BJ7+1</f>
        <v>2022</v>
      </c>
      <c r="BO7" s="25"/>
      <c r="BP7" s="25"/>
      <c r="BQ7" s="26"/>
      <c r="BR7" s="27">
        <f>+BN7+1</f>
        <v>2023</v>
      </c>
      <c r="BS7" s="25"/>
      <c r="BT7" s="25"/>
      <c r="BU7" s="26"/>
      <c r="BV7" s="27">
        <f>+BR7+1</f>
        <v>2024</v>
      </c>
      <c r="BW7" s="25"/>
      <c r="BX7" s="25"/>
      <c r="BY7" s="26"/>
      <c r="BZ7" s="27">
        <f>+BV7+1</f>
        <v>2025</v>
      </c>
      <c r="CA7" s="25"/>
      <c r="CB7" s="25"/>
      <c r="CC7" s="26"/>
      <c r="CD7" s="31">
        <f>+BZ7+1</f>
        <v>2026</v>
      </c>
      <c r="CE7" s="25"/>
      <c r="CF7" s="25"/>
      <c r="CG7" s="26"/>
      <c r="CH7" s="31">
        <f>+CD7+1</f>
        <v>2027</v>
      </c>
      <c r="CI7" s="25"/>
      <c r="CJ7" s="25"/>
      <c r="CK7" s="26"/>
      <c r="CL7" s="27">
        <f>+CH7+1</f>
        <v>2028</v>
      </c>
      <c r="CM7" s="25"/>
      <c r="CN7" s="25"/>
      <c r="CO7" s="26"/>
      <c r="CP7" s="27">
        <f>+CL7+1</f>
        <v>2029</v>
      </c>
      <c r="CQ7" s="25"/>
      <c r="CR7" s="25"/>
      <c r="CS7" s="26"/>
      <c r="CT7" s="27">
        <f>+CP7+1</f>
        <v>2030</v>
      </c>
      <c r="CU7" s="25"/>
      <c r="CV7" s="25"/>
      <c r="CW7" s="26"/>
      <c r="CX7" s="27">
        <f>+CT7+1</f>
        <v>2031</v>
      </c>
      <c r="CY7" s="25"/>
      <c r="CZ7" s="25"/>
      <c r="DA7" s="26"/>
      <c r="DB7" s="27">
        <f>+CX7+1</f>
        <v>2032</v>
      </c>
      <c r="DC7" s="25"/>
      <c r="DD7" s="25"/>
      <c r="DE7" s="26"/>
    </row>
    <row r="8" spans="1:114" s="23" customFormat="1" ht="16.5" thickBot="1" x14ac:dyDescent="0.3">
      <c r="A8" s="3" t="s">
        <v>6</v>
      </c>
      <c r="B8" s="18">
        <v>0</v>
      </c>
      <c r="F8" s="32" t="s">
        <v>7</v>
      </c>
      <c r="G8" s="33"/>
      <c r="H8" s="33"/>
      <c r="I8" s="33"/>
      <c r="J8" s="32" t="s">
        <v>7</v>
      </c>
      <c r="K8" s="33"/>
      <c r="L8" s="33"/>
      <c r="M8" s="33"/>
      <c r="N8" s="32" t="s">
        <v>7</v>
      </c>
      <c r="O8" s="33"/>
      <c r="P8" s="33"/>
      <c r="Q8" s="33"/>
      <c r="R8" s="32" t="s">
        <v>7</v>
      </c>
      <c r="S8" s="33"/>
      <c r="T8" s="33"/>
      <c r="U8" s="33"/>
      <c r="V8" s="32" t="s">
        <v>7</v>
      </c>
      <c r="W8" s="33"/>
      <c r="X8" s="33"/>
      <c r="Y8" s="33"/>
      <c r="Z8" s="32" t="s">
        <v>7</v>
      </c>
      <c r="AA8" s="33"/>
      <c r="AB8" s="33"/>
      <c r="AC8" s="33"/>
      <c r="AD8" s="32" t="s">
        <v>7</v>
      </c>
      <c r="AE8" s="33"/>
      <c r="AF8" s="33"/>
      <c r="AG8" s="33"/>
      <c r="AH8" s="32" t="s">
        <v>7</v>
      </c>
      <c r="AI8" s="33"/>
      <c r="AJ8" s="33"/>
      <c r="AK8" s="34"/>
      <c r="AL8" s="32" t="s">
        <v>7</v>
      </c>
      <c r="AM8" s="33"/>
      <c r="AN8" s="33"/>
      <c r="AO8" s="33"/>
      <c r="AP8" s="32" t="s">
        <v>7</v>
      </c>
      <c r="AQ8" s="33"/>
      <c r="AR8" s="33"/>
      <c r="AS8" s="34"/>
      <c r="AT8" s="32" t="s">
        <v>7</v>
      </c>
      <c r="AU8" s="33"/>
      <c r="AV8" s="33"/>
      <c r="AW8" s="34"/>
      <c r="AX8" s="32" t="s">
        <v>7</v>
      </c>
      <c r="AY8" s="33"/>
      <c r="AZ8" s="33"/>
      <c r="BA8" s="34"/>
      <c r="BB8" s="35" t="s">
        <v>58</v>
      </c>
      <c r="BC8" s="36"/>
      <c r="BD8" s="36"/>
      <c r="BE8" s="37"/>
      <c r="BF8" s="38" t="s">
        <v>59</v>
      </c>
      <c r="BG8" s="39"/>
      <c r="BH8" s="39"/>
      <c r="BI8" s="40"/>
      <c r="BJ8" s="41" t="s">
        <v>8</v>
      </c>
      <c r="BK8" s="42"/>
      <c r="BL8" s="42"/>
      <c r="BM8" s="43"/>
      <c r="BN8" s="41" t="s">
        <v>8</v>
      </c>
      <c r="BO8" s="42"/>
      <c r="BP8" s="42"/>
      <c r="BQ8" s="43"/>
      <c r="BR8" s="41" t="s">
        <v>8</v>
      </c>
      <c r="BS8" s="42"/>
      <c r="BT8" s="42"/>
      <c r="BU8" s="43"/>
      <c r="BV8" s="41" t="s">
        <v>8</v>
      </c>
      <c r="BW8" s="42"/>
      <c r="BX8" s="42"/>
      <c r="BY8" s="43"/>
      <c r="BZ8" s="41" t="s">
        <v>8</v>
      </c>
      <c r="CA8" s="42"/>
      <c r="CB8" s="42"/>
      <c r="CC8" s="43"/>
      <c r="CD8" s="44" t="s">
        <v>8</v>
      </c>
      <c r="CE8" s="45"/>
      <c r="CF8" s="45"/>
      <c r="CG8" s="43"/>
      <c r="CH8" s="44" t="s">
        <v>8</v>
      </c>
      <c r="CI8" s="45"/>
      <c r="CJ8" s="45"/>
      <c r="CK8" s="45"/>
      <c r="CL8" s="44" t="s">
        <v>8</v>
      </c>
      <c r="CM8" s="45"/>
      <c r="CN8" s="45"/>
      <c r="CO8" s="45"/>
      <c r="CP8" s="44" t="s">
        <v>8</v>
      </c>
      <c r="CQ8" s="45"/>
      <c r="CR8" s="45"/>
      <c r="CS8" s="45"/>
      <c r="CT8" s="44" t="s">
        <v>8</v>
      </c>
      <c r="CU8" s="45"/>
      <c r="CV8" s="42"/>
      <c r="CW8" s="43"/>
      <c r="CX8" s="41" t="s">
        <v>8</v>
      </c>
      <c r="CY8" s="45"/>
      <c r="CZ8" s="42"/>
      <c r="DA8" s="43"/>
      <c r="DB8" s="44" t="s">
        <v>8</v>
      </c>
      <c r="DC8" s="45"/>
      <c r="DD8" s="42"/>
      <c r="DE8" s="43"/>
    </row>
    <row r="9" spans="1:114" x14ac:dyDescent="0.2">
      <c r="F9" s="46"/>
      <c r="G9" s="47" t="s">
        <v>9</v>
      </c>
      <c r="H9" s="47" t="s">
        <v>10</v>
      </c>
      <c r="I9" s="48" t="s">
        <v>11</v>
      </c>
      <c r="J9" s="46"/>
      <c r="K9" s="47" t="s">
        <v>9</v>
      </c>
      <c r="L9" s="47" t="s">
        <v>10</v>
      </c>
      <c r="M9" s="48" t="s">
        <v>11</v>
      </c>
      <c r="N9" s="46"/>
      <c r="O9" s="47" t="s">
        <v>9</v>
      </c>
      <c r="P9" s="47" t="s">
        <v>10</v>
      </c>
      <c r="Q9" s="48" t="s">
        <v>11</v>
      </c>
      <c r="R9" s="46"/>
      <c r="S9" s="47" t="s">
        <v>9</v>
      </c>
      <c r="T9" s="47" t="s">
        <v>10</v>
      </c>
      <c r="U9" s="48" t="s">
        <v>11</v>
      </c>
      <c r="V9" s="46"/>
      <c r="W9" s="47" t="s">
        <v>9</v>
      </c>
      <c r="X9" s="47" t="s">
        <v>10</v>
      </c>
      <c r="Y9" s="48" t="s">
        <v>11</v>
      </c>
      <c r="Z9" s="46"/>
      <c r="AA9" s="47" t="s">
        <v>9</v>
      </c>
      <c r="AB9" s="47" t="s">
        <v>10</v>
      </c>
      <c r="AC9" s="48" t="s">
        <v>11</v>
      </c>
      <c r="AD9" s="46"/>
      <c r="AE9" s="47" t="s">
        <v>9</v>
      </c>
      <c r="AF9" s="47" t="s">
        <v>10</v>
      </c>
      <c r="AG9" s="48" t="s">
        <v>11</v>
      </c>
      <c r="AH9" s="46"/>
      <c r="AI9" s="47" t="s">
        <v>9</v>
      </c>
      <c r="AJ9" s="47" t="s">
        <v>10</v>
      </c>
      <c r="AK9" s="48" t="s">
        <v>11</v>
      </c>
      <c r="AL9" s="46"/>
      <c r="AM9" s="47" t="s">
        <v>9</v>
      </c>
      <c r="AN9" s="47" t="s">
        <v>10</v>
      </c>
      <c r="AO9" s="48" t="s">
        <v>11</v>
      </c>
      <c r="AP9" s="46"/>
      <c r="AQ9" s="47" t="s">
        <v>9</v>
      </c>
      <c r="AR9" s="47" t="s">
        <v>10</v>
      </c>
      <c r="AS9" s="48" t="s">
        <v>11</v>
      </c>
      <c r="AT9" s="46"/>
      <c r="AU9" s="47" t="s">
        <v>9</v>
      </c>
      <c r="AV9" s="47" t="s">
        <v>10</v>
      </c>
      <c r="AW9" s="48" t="s">
        <v>11</v>
      </c>
      <c r="AX9" s="46"/>
      <c r="AY9" s="47" t="s">
        <v>9</v>
      </c>
      <c r="AZ9" s="47" t="s">
        <v>10</v>
      </c>
      <c r="BA9" s="48" t="s">
        <v>11</v>
      </c>
      <c r="BB9" s="46"/>
      <c r="BC9" s="47" t="s">
        <v>9</v>
      </c>
      <c r="BD9" s="47" t="s">
        <v>10</v>
      </c>
      <c r="BE9" s="48" t="s">
        <v>11</v>
      </c>
      <c r="BF9" s="46"/>
      <c r="BG9" s="47" t="s">
        <v>9</v>
      </c>
      <c r="BH9" s="47" t="s">
        <v>10</v>
      </c>
      <c r="BI9" s="48" t="s">
        <v>11</v>
      </c>
      <c r="BJ9" s="46"/>
      <c r="BK9" s="47" t="s">
        <v>9</v>
      </c>
      <c r="BL9" s="47" t="s">
        <v>10</v>
      </c>
      <c r="BM9" s="48" t="s">
        <v>11</v>
      </c>
      <c r="BN9" s="46"/>
      <c r="BO9" s="47" t="s">
        <v>9</v>
      </c>
      <c r="BP9" s="47" t="s">
        <v>10</v>
      </c>
      <c r="BQ9" s="48" t="s">
        <v>11</v>
      </c>
      <c r="BR9" s="46"/>
      <c r="BS9" s="47" t="s">
        <v>9</v>
      </c>
      <c r="BT9" s="47" t="s">
        <v>10</v>
      </c>
      <c r="BU9" s="48" t="s">
        <v>11</v>
      </c>
      <c r="BV9" s="46"/>
      <c r="BW9" s="47" t="s">
        <v>9</v>
      </c>
      <c r="BX9" s="47" t="s">
        <v>10</v>
      </c>
      <c r="BY9" s="48" t="s">
        <v>11</v>
      </c>
      <c r="BZ9" s="46"/>
      <c r="CA9" s="47" t="s">
        <v>9</v>
      </c>
      <c r="CB9" s="47" t="s">
        <v>10</v>
      </c>
      <c r="CC9" s="48" t="s">
        <v>11</v>
      </c>
      <c r="CD9" s="47"/>
      <c r="CE9" s="47" t="s">
        <v>9</v>
      </c>
      <c r="CF9" s="47" t="s">
        <v>10</v>
      </c>
      <c r="CG9" s="48" t="s">
        <v>11</v>
      </c>
      <c r="CH9" s="47"/>
      <c r="CI9" s="47" t="s">
        <v>9</v>
      </c>
      <c r="CJ9" s="47" t="s">
        <v>10</v>
      </c>
      <c r="CK9" s="48" t="s">
        <v>11</v>
      </c>
      <c r="CL9" s="46"/>
      <c r="CM9" s="47" t="s">
        <v>9</v>
      </c>
      <c r="CN9" s="47" t="s">
        <v>10</v>
      </c>
      <c r="CO9" s="48" t="s">
        <v>11</v>
      </c>
      <c r="CP9" s="46"/>
      <c r="CQ9" s="47" t="s">
        <v>9</v>
      </c>
      <c r="CR9" s="47" t="s">
        <v>10</v>
      </c>
      <c r="CS9" s="48" t="s">
        <v>11</v>
      </c>
      <c r="CT9" s="46"/>
      <c r="CU9" s="47" t="s">
        <v>9</v>
      </c>
      <c r="CV9" s="47" t="s">
        <v>10</v>
      </c>
      <c r="CW9" s="48" t="s">
        <v>11</v>
      </c>
      <c r="CX9" s="46"/>
      <c r="CY9" s="47" t="s">
        <v>9</v>
      </c>
      <c r="CZ9" s="47" t="s">
        <v>10</v>
      </c>
      <c r="DA9" s="48" t="s">
        <v>11</v>
      </c>
      <c r="DB9" s="46"/>
      <c r="DC9" s="47" t="s">
        <v>9</v>
      </c>
      <c r="DD9" s="47" t="s">
        <v>10</v>
      </c>
      <c r="DE9" s="48" t="s">
        <v>11</v>
      </c>
    </row>
    <row r="10" spans="1:114" x14ac:dyDescent="0.2">
      <c r="C10" s="3" t="s">
        <v>12</v>
      </c>
      <c r="F10" s="49">
        <f>+$D$6</f>
        <v>66</v>
      </c>
      <c r="G10" s="50"/>
      <c r="H10" s="50"/>
      <c r="I10" s="51"/>
      <c r="J10" s="49">
        <f>+$F$10</f>
        <v>66</v>
      </c>
      <c r="K10" s="50"/>
      <c r="L10" s="50"/>
      <c r="M10" s="51"/>
      <c r="N10" s="49">
        <f>+$F$10</f>
        <v>66</v>
      </c>
      <c r="O10" s="50"/>
      <c r="P10" s="50"/>
      <c r="Q10" s="51"/>
      <c r="R10" s="49">
        <f>+$F$10</f>
        <v>66</v>
      </c>
      <c r="S10" s="50"/>
      <c r="T10" s="50"/>
      <c r="U10" s="51"/>
      <c r="V10" s="49">
        <f>+$F$10</f>
        <v>66</v>
      </c>
      <c r="W10" s="50"/>
      <c r="X10" s="50"/>
      <c r="Y10" s="51"/>
      <c r="Z10" s="49">
        <f>+$F$10</f>
        <v>66</v>
      </c>
      <c r="AA10" s="50"/>
      <c r="AB10" s="50"/>
      <c r="AC10" s="51"/>
      <c r="AD10" s="49">
        <f>+$F$10</f>
        <v>66</v>
      </c>
      <c r="AE10" s="50"/>
      <c r="AF10" s="50"/>
      <c r="AG10" s="51"/>
      <c r="AH10" s="49">
        <f>+$F$10</f>
        <v>66</v>
      </c>
      <c r="AI10" s="50"/>
      <c r="AJ10" s="50"/>
      <c r="AK10" s="51"/>
      <c r="AL10" s="49">
        <f>+$F$10</f>
        <v>66</v>
      </c>
      <c r="AM10" s="50"/>
      <c r="AN10" s="50"/>
      <c r="AO10" s="51"/>
      <c r="AP10" s="49">
        <f>+$F$10</f>
        <v>66</v>
      </c>
      <c r="AQ10" s="50"/>
      <c r="AR10" s="50"/>
      <c r="AS10" s="51"/>
      <c r="AT10" s="49">
        <f>+$F$10</f>
        <v>66</v>
      </c>
      <c r="AU10" s="50"/>
      <c r="AV10" s="50"/>
      <c r="AW10" s="51"/>
      <c r="AX10" s="49">
        <f>+$F$10</f>
        <v>66</v>
      </c>
      <c r="AY10" s="50"/>
      <c r="AZ10" s="50"/>
      <c r="BA10" s="51"/>
      <c r="BB10" s="49">
        <f>+$F$10</f>
        <v>66</v>
      </c>
      <c r="BC10" s="50"/>
      <c r="BD10" s="50"/>
      <c r="BE10" s="51"/>
      <c r="BF10" s="49">
        <f>+$F$10</f>
        <v>66</v>
      </c>
      <c r="BG10" s="50"/>
      <c r="BH10" s="50"/>
      <c r="BI10" s="51"/>
      <c r="BJ10" s="49">
        <f>+$F$10</f>
        <v>66</v>
      </c>
      <c r="BK10" s="52"/>
      <c r="BL10" s="52"/>
      <c r="BM10" s="51"/>
      <c r="BN10" s="49">
        <f>+$F$10</f>
        <v>66</v>
      </c>
      <c r="BO10" s="52"/>
      <c r="BP10" s="52"/>
      <c r="BQ10" s="51"/>
      <c r="BR10" s="49">
        <f>+$F$10</f>
        <v>66</v>
      </c>
      <c r="BS10" s="50"/>
      <c r="BT10" s="50"/>
      <c r="BU10" s="51"/>
      <c r="BV10" s="49">
        <f>+$F$10</f>
        <v>66</v>
      </c>
      <c r="BW10" s="50"/>
      <c r="BX10" s="50"/>
      <c r="BY10" s="51"/>
      <c r="BZ10" s="49">
        <f>+$F$10</f>
        <v>66</v>
      </c>
      <c r="CA10" s="50"/>
      <c r="CB10" s="50"/>
      <c r="CC10" s="51"/>
      <c r="CD10" s="50">
        <f>+$F$10</f>
        <v>66</v>
      </c>
      <c r="CE10" s="50"/>
      <c r="CF10" s="50"/>
      <c r="CG10" s="51"/>
      <c r="CH10" s="50">
        <f>+$F$10</f>
        <v>66</v>
      </c>
      <c r="CI10" s="50"/>
      <c r="CJ10" s="50"/>
      <c r="CK10" s="51"/>
      <c r="CL10" s="49">
        <f>+$F$10</f>
        <v>66</v>
      </c>
      <c r="CM10" s="50"/>
      <c r="CN10" s="50"/>
      <c r="CO10" s="51"/>
      <c r="CP10" s="49">
        <f>+$F$10</f>
        <v>66</v>
      </c>
      <c r="CQ10" s="50"/>
      <c r="CR10" s="50"/>
      <c r="CS10" s="51"/>
      <c r="CT10" s="49">
        <f>+$F$10</f>
        <v>66</v>
      </c>
      <c r="CU10" s="50"/>
      <c r="CV10" s="50"/>
      <c r="CW10" s="51"/>
      <c r="CX10" s="49">
        <f>+$F$10</f>
        <v>66</v>
      </c>
      <c r="CY10" s="50"/>
      <c r="CZ10" s="50"/>
      <c r="DA10" s="51"/>
      <c r="DB10" s="49">
        <f>+$F$10</f>
        <v>66</v>
      </c>
      <c r="DC10" s="50"/>
      <c r="DD10" s="50"/>
      <c r="DE10" s="51"/>
    </row>
    <row r="11" spans="1:114" x14ac:dyDescent="0.2">
      <c r="C11" s="3" t="s">
        <v>13</v>
      </c>
      <c r="F11" s="53">
        <f>IF(MOD(F7,4)=0,366,365)*F10</f>
        <v>24156</v>
      </c>
      <c r="G11" s="50"/>
      <c r="H11" s="50"/>
      <c r="I11" s="51"/>
      <c r="J11" s="53">
        <f>IF(MOD(J7,4)=0,366,365)*J10</f>
        <v>24090</v>
      </c>
      <c r="K11" s="50"/>
      <c r="L11" s="50"/>
      <c r="M11" s="51"/>
      <c r="N11" s="53">
        <f>IF(MOD(N7,4)=0,366,365)*N10</f>
        <v>24090</v>
      </c>
      <c r="O11" s="50"/>
      <c r="P11" s="50"/>
      <c r="Q11" s="51"/>
      <c r="R11" s="54">
        <f>IF(MOD(R7,4)=0,366,365)*R10</f>
        <v>24090</v>
      </c>
      <c r="S11" s="50"/>
      <c r="T11" s="50"/>
      <c r="U11" s="51"/>
      <c r="V11" s="54">
        <f>IF(MOD(V7,4)=0,366,365)*V10</f>
        <v>24156</v>
      </c>
      <c r="W11" s="50"/>
      <c r="X11" s="50"/>
      <c r="Y11" s="51"/>
      <c r="Z11" s="54">
        <f>IF(MOD(Z7,4)=0,366,365)*Z10</f>
        <v>24090</v>
      </c>
      <c r="AA11" s="50"/>
      <c r="AB11" s="50"/>
      <c r="AC11" s="51"/>
      <c r="AD11" s="54">
        <f>IF(MOD(AD7,4)=0,366,365)*AD10</f>
        <v>24090</v>
      </c>
      <c r="AE11" s="50"/>
      <c r="AF11" s="50"/>
      <c r="AG11" s="51"/>
      <c r="AH11" s="54">
        <f>IF(MOD(AH7,4)=0,366,365)*AH10</f>
        <v>24090</v>
      </c>
      <c r="AI11" s="50"/>
      <c r="AJ11" s="50"/>
      <c r="AK11" s="51"/>
      <c r="AL11" s="54">
        <f>IF(MOD(AL7,4)=0,366,365)*AL10</f>
        <v>24156</v>
      </c>
      <c r="AM11" s="50"/>
      <c r="AN11" s="50"/>
      <c r="AO11" s="51"/>
      <c r="AP11" s="53">
        <f>IF(MOD(AP7,4)=0,366,365)*AP10</f>
        <v>24090</v>
      </c>
      <c r="AQ11" s="50"/>
      <c r="AR11" s="50"/>
      <c r="AS11" s="51"/>
      <c r="AT11" s="53">
        <f>IF(MOD(AT7,4)=0,366,365)*AT10</f>
        <v>24090</v>
      </c>
      <c r="AU11" s="50"/>
      <c r="AV11" s="50"/>
      <c r="AW11" s="51"/>
      <c r="AX11" s="53">
        <f>IF(MOD(AX7,4)=0,366,365)*AX10</f>
        <v>24090</v>
      </c>
      <c r="AY11" s="50"/>
      <c r="AZ11" s="50"/>
      <c r="BA11" s="51"/>
      <c r="BB11" s="53">
        <f>IF(MOD(BB7,4)=0,366,365)*BB10</f>
        <v>24156</v>
      </c>
      <c r="BC11" s="50"/>
      <c r="BD11" s="50"/>
      <c r="BE11" s="51"/>
      <c r="BF11" s="53">
        <f>IF(MOD(BF7,4)=0,366,365)*BF10</f>
        <v>24090</v>
      </c>
      <c r="BG11" s="50"/>
      <c r="BH11" s="50"/>
      <c r="BI11" s="51"/>
      <c r="BJ11" s="53">
        <f>IF(MOD(BJ7,4)=0,366,365)*BJ10</f>
        <v>24090</v>
      </c>
      <c r="BK11" s="52"/>
      <c r="BL11" s="52"/>
      <c r="BM11" s="51"/>
      <c r="BN11" s="53">
        <f>IF(MOD(BN7,4)=0,366,365)*BN10</f>
        <v>24090</v>
      </c>
      <c r="BO11" s="52"/>
      <c r="BP11" s="52"/>
      <c r="BQ11" s="51"/>
      <c r="BR11" s="53">
        <f>IF(MOD(BR7,4)=0,366,365)*BR10</f>
        <v>24090</v>
      </c>
      <c r="BS11" s="50"/>
      <c r="BT11" s="50"/>
      <c r="BU11" s="51"/>
      <c r="BV11" s="53">
        <f>IF(MOD(BV7,4)=0,366,365)*BV10</f>
        <v>24156</v>
      </c>
      <c r="BW11" s="50"/>
      <c r="BX11" s="50"/>
      <c r="BY11" s="51"/>
      <c r="BZ11" s="53">
        <f>IF(MOD(BZ7,4)=0,366,365)*BZ10</f>
        <v>24090</v>
      </c>
      <c r="CA11" s="50"/>
      <c r="CB11" s="50"/>
      <c r="CC11" s="51"/>
      <c r="CD11" s="55">
        <f>IF(MOD(CD7,4)=0,366,365)*CD10</f>
        <v>24090</v>
      </c>
      <c r="CE11" s="50"/>
      <c r="CF11" s="50"/>
      <c r="CG11" s="51"/>
      <c r="CH11" s="55">
        <f>IF(MOD(CH7,4)=0,366,365)*CH10</f>
        <v>24090</v>
      </c>
      <c r="CI11" s="50"/>
      <c r="CJ11" s="50"/>
      <c r="CK11" s="51"/>
      <c r="CL11" s="53">
        <f>IF(MOD(CL7,4)=0,366,365)*CL10</f>
        <v>24156</v>
      </c>
      <c r="CM11" s="50"/>
      <c r="CN11" s="50"/>
      <c r="CO11" s="51"/>
      <c r="CP11" s="53">
        <f>IF(MOD(CP7,4)=0,366,365)*CP10</f>
        <v>24090</v>
      </c>
      <c r="CQ11" s="50"/>
      <c r="CR11" s="50"/>
      <c r="CS11" s="51"/>
      <c r="CT11" s="53">
        <f>IF(MOD(CT7,4)=0,366,365)*CT10</f>
        <v>24090</v>
      </c>
      <c r="CU11" s="50"/>
      <c r="CV11" s="50"/>
      <c r="CW11" s="51"/>
      <c r="CX11" s="53">
        <f>IF(MOD(CX7,4)=0,366,365)*CX10</f>
        <v>24090</v>
      </c>
      <c r="CY11" s="50"/>
      <c r="CZ11" s="50"/>
      <c r="DA11" s="51"/>
      <c r="DB11" s="53">
        <f>IF(MOD(DB7,4)=0,366,365)*DB10</f>
        <v>24156</v>
      </c>
      <c r="DC11" s="50"/>
      <c r="DD11" s="50"/>
      <c r="DE11" s="51"/>
    </row>
    <row r="12" spans="1:114" x14ac:dyDescent="0.2">
      <c r="C12" s="3" t="s">
        <v>14</v>
      </c>
      <c r="F12" s="49">
        <f>+F11*F13</f>
        <v>0</v>
      </c>
      <c r="G12" s="50"/>
      <c r="H12" s="50"/>
      <c r="I12" s="51"/>
      <c r="J12" s="49">
        <f>+J11*J13</f>
        <v>0</v>
      </c>
      <c r="K12" s="50"/>
      <c r="L12" s="50"/>
      <c r="M12" s="51"/>
      <c r="N12" s="49">
        <f>+N11*N13</f>
        <v>0</v>
      </c>
      <c r="O12" s="50"/>
      <c r="P12" s="50"/>
      <c r="Q12" s="51"/>
      <c r="R12" s="54">
        <f>+R11*R13</f>
        <v>0</v>
      </c>
      <c r="S12" s="50"/>
      <c r="T12" s="50"/>
      <c r="U12" s="51"/>
      <c r="V12" s="54">
        <f>+V11*V13</f>
        <v>0</v>
      </c>
      <c r="W12" s="50"/>
      <c r="X12" s="50"/>
      <c r="Y12" s="51"/>
      <c r="Z12" s="54">
        <f>+Z11*Z13</f>
        <v>0</v>
      </c>
      <c r="AA12" s="50"/>
      <c r="AB12" s="50"/>
      <c r="AC12" s="51"/>
      <c r="AD12" s="54">
        <f>+AD11*AD13</f>
        <v>0</v>
      </c>
      <c r="AE12" s="50"/>
      <c r="AF12" s="50"/>
      <c r="AG12" s="51"/>
      <c r="AH12" s="54">
        <f>+AH11*AH13</f>
        <v>0</v>
      </c>
      <c r="AI12" s="50"/>
      <c r="AJ12" s="50"/>
      <c r="AK12" s="51"/>
      <c r="AL12" s="54">
        <f>+AL11*AL13</f>
        <v>0</v>
      </c>
      <c r="AM12" s="50"/>
      <c r="AN12" s="50"/>
      <c r="AO12" s="51"/>
      <c r="AP12" s="54">
        <f>+AP11*AP13</f>
        <v>0</v>
      </c>
      <c r="AQ12" s="50"/>
      <c r="AR12" s="50"/>
      <c r="AS12" s="51"/>
      <c r="AT12" s="54">
        <f>+AT11*AT13</f>
        <v>0</v>
      </c>
      <c r="AU12" s="50"/>
      <c r="AV12" s="50"/>
      <c r="AW12" s="51"/>
      <c r="AX12" s="54">
        <f>+AX11*AX13</f>
        <v>0</v>
      </c>
      <c r="AY12" s="50"/>
      <c r="AZ12" s="50"/>
      <c r="BA12" s="51"/>
      <c r="BB12" s="54">
        <f>+BB11*BB13</f>
        <v>0</v>
      </c>
      <c r="BC12" s="50"/>
      <c r="BD12" s="50"/>
      <c r="BE12" s="51"/>
      <c r="BF12" s="54">
        <f>+BF11*BF13</f>
        <v>0</v>
      </c>
      <c r="BG12" s="50"/>
      <c r="BH12" s="50"/>
      <c r="BI12" s="51"/>
      <c r="BJ12" s="54">
        <f>+BJ11*BJ13</f>
        <v>0</v>
      </c>
      <c r="BK12" s="50"/>
      <c r="BL12" s="50"/>
      <c r="BM12" s="51"/>
      <c r="BN12" s="49">
        <f>+BN11*BN13</f>
        <v>4159.7407499999999</v>
      </c>
      <c r="BO12" s="50"/>
      <c r="BP12" s="50"/>
      <c r="BQ12" s="51"/>
      <c r="BR12" s="56">
        <f>+BR11*BR13</f>
        <v>6022.5</v>
      </c>
      <c r="BS12" s="50"/>
      <c r="BT12" s="50"/>
      <c r="BU12" s="51"/>
      <c r="BV12" s="56">
        <f>+BV11*BV13</f>
        <v>14493.6</v>
      </c>
      <c r="BW12" s="50"/>
      <c r="BX12" s="50"/>
      <c r="BY12" s="51"/>
      <c r="BZ12" s="56">
        <f>+BZ11*BZ13</f>
        <v>14454</v>
      </c>
      <c r="CA12" s="50"/>
      <c r="CB12" s="50"/>
      <c r="CC12" s="51"/>
      <c r="CD12" s="57">
        <f>+CD11*CD13</f>
        <v>14454</v>
      </c>
      <c r="CE12" s="50"/>
      <c r="CF12" s="50"/>
      <c r="CG12" s="51"/>
      <c r="CH12" s="57">
        <f>+CH11*CH13</f>
        <v>14454</v>
      </c>
      <c r="CI12" s="50"/>
      <c r="CJ12" s="50"/>
      <c r="CK12" s="51"/>
      <c r="CL12" s="56">
        <f>+CL11*CL13</f>
        <v>14493.6</v>
      </c>
      <c r="CM12" s="50"/>
      <c r="CN12" s="50"/>
      <c r="CO12" s="51"/>
      <c r="CP12" s="56">
        <f>+CP11*CP13</f>
        <v>15658.5</v>
      </c>
      <c r="CQ12" s="50"/>
      <c r="CR12" s="50"/>
      <c r="CS12" s="51"/>
      <c r="CT12" s="56">
        <f>+CT11*CT13</f>
        <v>15658.5</v>
      </c>
      <c r="CU12" s="50"/>
      <c r="CV12" s="50"/>
      <c r="CW12" s="51"/>
      <c r="CX12" s="56">
        <f>+CX11*CX13</f>
        <v>15658.5</v>
      </c>
      <c r="CY12" s="50"/>
      <c r="CZ12" s="50"/>
      <c r="DA12" s="51"/>
      <c r="DB12" s="56">
        <f>+DB11*DB13</f>
        <v>15701.4</v>
      </c>
      <c r="DC12" s="50"/>
      <c r="DD12" s="50"/>
      <c r="DE12" s="51"/>
    </row>
    <row r="13" spans="1:114" x14ac:dyDescent="0.2">
      <c r="C13" s="3" t="s">
        <v>15</v>
      </c>
      <c r="F13" s="58">
        <v>0</v>
      </c>
      <c r="G13" s="59"/>
      <c r="H13" s="59"/>
      <c r="I13" s="60"/>
      <c r="J13" s="58">
        <v>0</v>
      </c>
      <c r="K13" s="59"/>
      <c r="L13" s="59"/>
      <c r="M13" s="60"/>
      <c r="N13" s="58">
        <v>0</v>
      </c>
      <c r="O13" s="59"/>
      <c r="P13" s="59"/>
      <c r="Q13" s="60"/>
      <c r="R13" s="58">
        <v>0</v>
      </c>
      <c r="S13" s="59"/>
      <c r="T13" s="59"/>
      <c r="U13" s="60"/>
      <c r="V13" s="58">
        <v>0</v>
      </c>
      <c r="W13" s="59"/>
      <c r="X13" s="59"/>
      <c r="Y13" s="60"/>
      <c r="Z13" s="58">
        <v>0</v>
      </c>
      <c r="AA13" s="59"/>
      <c r="AB13" s="59"/>
      <c r="AC13" s="60"/>
      <c r="AD13" s="58">
        <v>0</v>
      </c>
      <c r="AE13" s="59"/>
      <c r="AF13" s="59"/>
      <c r="AG13" s="60"/>
      <c r="AH13" s="58">
        <v>0</v>
      </c>
      <c r="AI13" s="59"/>
      <c r="AJ13" s="59"/>
      <c r="AK13" s="60"/>
      <c r="AL13" s="58">
        <v>0</v>
      </c>
      <c r="AM13" s="59"/>
      <c r="AN13" s="59"/>
      <c r="AO13" s="60"/>
      <c r="AP13" s="58">
        <v>0</v>
      </c>
      <c r="AQ13" s="59"/>
      <c r="AR13" s="59"/>
      <c r="AS13" s="60"/>
      <c r="AT13" s="58">
        <v>0</v>
      </c>
      <c r="AU13" s="59"/>
      <c r="AV13" s="59"/>
      <c r="AW13" s="60"/>
      <c r="AX13" s="58">
        <v>0</v>
      </c>
      <c r="AY13" s="59"/>
      <c r="AZ13" s="59"/>
      <c r="BA13" s="60"/>
      <c r="BB13" s="58">
        <v>0</v>
      </c>
      <c r="BC13" s="59"/>
      <c r="BD13" s="59"/>
      <c r="BE13" s="60"/>
      <c r="BF13" s="58">
        <v>0</v>
      </c>
      <c r="BG13" s="59"/>
      <c r="BH13" s="59"/>
      <c r="BI13" s="60"/>
      <c r="BJ13" s="58">
        <v>0</v>
      </c>
      <c r="BK13" s="59"/>
      <c r="BL13" s="59"/>
      <c r="BM13" s="60"/>
      <c r="BN13" s="58">
        <v>0.172675</v>
      </c>
      <c r="BO13" s="59"/>
      <c r="BP13" s="59"/>
      <c r="BQ13" s="60"/>
      <c r="BR13" s="203">
        <f>STR!D4</f>
        <v>0.25</v>
      </c>
      <c r="BS13" s="203"/>
      <c r="BT13" s="203"/>
      <c r="BU13" s="204"/>
      <c r="BV13" s="203">
        <f>STR!E4</f>
        <v>0.6</v>
      </c>
      <c r="BW13" s="203"/>
      <c r="BX13" s="203"/>
      <c r="BY13" s="204"/>
      <c r="BZ13" s="203">
        <f>STR!F4</f>
        <v>0.6</v>
      </c>
      <c r="CA13" s="203"/>
      <c r="CB13" s="203"/>
      <c r="CC13" s="204"/>
      <c r="CD13" s="203">
        <f>STR!G4</f>
        <v>0.6</v>
      </c>
      <c r="CE13" s="203"/>
      <c r="CF13" s="203"/>
      <c r="CG13" s="204"/>
      <c r="CH13" s="203">
        <f>STR!H4</f>
        <v>0.6</v>
      </c>
      <c r="CI13" s="203"/>
      <c r="CJ13" s="203"/>
      <c r="CK13" s="204"/>
      <c r="CL13" s="203">
        <f>STR!I4</f>
        <v>0.6</v>
      </c>
      <c r="CM13" s="203"/>
      <c r="CN13" s="203"/>
      <c r="CO13" s="204"/>
      <c r="CP13" s="205">
        <v>0.65</v>
      </c>
      <c r="CQ13" s="59"/>
      <c r="CR13" s="59"/>
      <c r="CS13" s="60"/>
      <c r="CT13" s="58">
        <v>0.65</v>
      </c>
      <c r="CU13" s="59"/>
      <c r="CV13" s="59"/>
      <c r="CW13" s="60"/>
      <c r="CX13" s="58">
        <v>0.65</v>
      </c>
      <c r="CY13" s="59"/>
      <c r="CZ13" s="59"/>
      <c r="DA13" s="60"/>
      <c r="DB13" s="58">
        <v>0.65</v>
      </c>
      <c r="DC13" s="59"/>
      <c r="DD13" s="59"/>
      <c r="DE13" s="60"/>
    </row>
    <row r="14" spans="1:114" x14ac:dyDescent="0.2">
      <c r="C14" s="3" t="s">
        <v>16</v>
      </c>
      <c r="F14" s="61">
        <v>0</v>
      </c>
      <c r="I14" s="62"/>
      <c r="J14" s="61">
        <v>0</v>
      </c>
      <c r="M14" s="62"/>
      <c r="N14" s="61">
        <v>0</v>
      </c>
      <c r="Q14" s="62"/>
      <c r="R14" s="61">
        <v>0</v>
      </c>
      <c r="U14" s="62"/>
      <c r="V14" s="61">
        <v>0</v>
      </c>
      <c r="Y14" s="62"/>
      <c r="Z14" s="61">
        <v>0</v>
      </c>
      <c r="AC14" s="62"/>
      <c r="AD14" s="61">
        <v>0</v>
      </c>
      <c r="AG14" s="62"/>
      <c r="AH14" s="61">
        <v>0</v>
      </c>
      <c r="AK14" s="62"/>
      <c r="AL14" s="61">
        <v>0</v>
      </c>
      <c r="AO14" s="62"/>
      <c r="AP14" s="61">
        <v>0</v>
      </c>
      <c r="AS14" s="62"/>
      <c r="AT14" s="61">
        <v>0</v>
      </c>
      <c r="AW14" s="62"/>
      <c r="AX14" s="61">
        <v>0</v>
      </c>
      <c r="BA14" s="62"/>
      <c r="BB14" s="61">
        <v>0</v>
      </c>
      <c r="BE14" s="62"/>
      <c r="BF14" s="61">
        <v>0</v>
      </c>
      <c r="BI14" s="62"/>
      <c r="BJ14" s="61">
        <v>0</v>
      </c>
      <c r="BM14" s="62"/>
      <c r="BN14" s="61">
        <v>120.33450000000002</v>
      </c>
      <c r="BQ14" s="62"/>
      <c r="BR14" s="192">
        <f>STR!D5</f>
        <v>200</v>
      </c>
      <c r="BU14" s="62"/>
      <c r="BV14" s="192">
        <f>STR!E5</f>
        <v>265</v>
      </c>
      <c r="BY14" s="62"/>
      <c r="BZ14" s="192">
        <f>STR!F5</f>
        <v>272.95</v>
      </c>
      <c r="CC14" s="62"/>
      <c r="CD14" s="192">
        <f>STR!G5</f>
        <v>281.13850000000002</v>
      </c>
      <c r="CG14" s="62"/>
      <c r="CH14" s="192">
        <f>STR!H5</f>
        <v>289.57265500000005</v>
      </c>
      <c r="CK14" s="62"/>
      <c r="CL14" s="192">
        <f>STR!I5</f>
        <v>298.25983465000007</v>
      </c>
      <c r="CO14" s="62"/>
      <c r="CP14" s="61">
        <f>+CL14*1.03</f>
        <v>307.2076296895001</v>
      </c>
      <c r="CS14" s="62"/>
      <c r="CT14" s="61">
        <f>+CP14*1.03</f>
        <v>316.42385858018508</v>
      </c>
      <c r="CW14" s="62"/>
      <c r="CX14" s="61">
        <f>+CT14*1.03</f>
        <v>325.91657433759065</v>
      </c>
      <c r="DA14" s="62"/>
      <c r="DB14" s="61">
        <f>+CX14*1.03</f>
        <v>335.69407156771837</v>
      </c>
      <c r="DE14" s="62"/>
    </row>
    <row r="15" spans="1:114" x14ac:dyDescent="0.2">
      <c r="C15" s="3" t="s">
        <v>17</v>
      </c>
      <c r="F15" s="63">
        <f>+IFERROR(F13*F14,0)</f>
        <v>0</v>
      </c>
      <c r="I15" s="62"/>
      <c r="J15" s="63">
        <f>+IFERROR(J13*J14,0)</f>
        <v>0</v>
      </c>
      <c r="M15" s="62"/>
      <c r="N15" s="63">
        <f>+IFERROR(N13*N14,0)</f>
        <v>0</v>
      </c>
      <c r="Q15" s="62"/>
      <c r="R15" s="63">
        <f>+IFERROR(R13*R14,0)</f>
        <v>0</v>
      </c>
      <c r="U15" s="62"/>
      <c r="V15" s="63">
        <f>+IFERROR(V13*V14,0)</f>
        <v>0</v>
      </c>
      <c r="Y15" s="62"/>
      <c r="Z15" s="63">
        <f>+IFERROR(Z13*Z14,0)</f>
        <v>0</v>
      </c>
      <c r="AC15" s="62"/>
      <c r="AD15" s="63">
        <f>+IFERROR(AD13*AD14,0)</f>
        <v>0</v>
      </c>
      <c r="AG15" s="62"/>
      <c r="AH15" s="63">
        <f>+IFERROR(AH13*AH14,0)</f>
        <v>0</v>
      </c>
      <c r="AK15" s="62"/>
      <c r="AL15" s="63">
        <f>+IFERROR(AL13*AL14,0)</f>
        <v>0</v>
      </c>
      <c r="AO15" s="62"/>
      <c r="AP15" s="63">
        <f>+IFERROR(AP13*AP14,0)</f>
        <v>0</v>
      </c>
      <c r="AS15" s="62"/>
      <c r="AT15" s="63">
        <f>+IFERROR(AT13*AT14,0)</f>
        <v>0</v>
      </c>
      <c r="AW15" s="62"/>
      <c r="AX15" s="63">
        <f>+IFERROR(AX13*AX14,0)</f>
        <v>0</v>
      </c>
      <c r="BA15" s="62"/>
      <c r="BB15" s="63">
        <f>+IFERROR(BB13*BB14,0)</f>
        <v>0</v>
      </c>
      <c r="BE15" s="62"/>
      <c r="BF15" s="63">
        <f>+IFERROR(BF13*BF14,0)</f>
        <v>0</v>
      </c>
      <c r="BI15" s="62"/>
      <c r="BJ15" s="63">
        <f>+IFERROR(BJ13*BJ14,0)</f>
        <v>0</v>
      </c>
      <c r="BM15" s="62"/>
      <c r="BN15" s="63">
        <f>+IFERROR(BN13*BN14,0)</f>
        <v>20.778759787500004</v>
      </c>
      <c r="BQ15" s="62"/>
      <c r="BR15" s="63">
        <f>+IFERROR(BR13*BR14,0)</f>
        <v>50</v>
      </c>
      <c r="BU15" s="62"/>
      <c r="BV15" s="63">
        <f>+IFERROR(BV13*BV14,0)</f>
        <v>159</v>
      </c>
      <c r="BY15" s="62"/>
      <c r="BZ15" s="63">
        <f>+IFERROR(BZ13*BZ14,0)</f>
        <v>163.76999999999998</v>
      </c>
      <c r="CC15" s="62"/>
      <c r="CD15" s="63">
        <f>+IFERROR(CD13*CD14,0)</f>
        <v>168.6831</v>
      </c>
      <c r="CG15" s="62"/>
      <c r="CH15" s="63">
        <f>+IFERROR(CH13*CH14,0)</f>
        <v>173.74359300000003</v>
      </c>
      <c r="CK15" s="62"/>
      <c r="CL15" s="63">
        <f>+IFERROR(CL13*CL14,0)</f>
        <v>178.95590079000004</v>
      </c>
      <c r="CO15" s="62"/>
      <c r="CP15" s="63">
        <f>+IFERROR(CP13*CP14,0)</f>
        <v>199.68495929817507</v>
      </c>
      <c r="CS15" s="62"/>
      <c r="CT15" s="63">
        <f>+IFERROR(CT13*CT14,0)</f>
        <v>205.6755080771203</v>
      </c>
      <c r="CW15" s="62"/>
      <c r="CX15" s="63">
        <f>+IFERROR(CX13*CX14,0)</f>
        <v>211.84577331943393</v>
      </c>
      <c r="DA15" s="62"/>
      <c r="DB15" s="63">
        <f>+IFERROR(DB13*DB14,0)</f>
        <v>218.20114651901696</v>
      </c>
      <c r="DE15" s="62"/>
    </row>
    <row r="16" spans="1:114" s="10" customFormat="1" x14ac:dyDescent="0.2">
      <c r="C16" s="10" t="s">
        <v>18</v>
      </c>
      <c r="F16" s="64"/>
      <c r="G16" s="65"/>
      <c r="H16" s="65"/>
      <c r="I16" s="66"/>
      <c r="J16" s="67">
        <f>IFERROR(J15/F15-1,0)</f>
        <v>0</v>
      </c>
      <c r="K16" s="65"/>
      <c r="L16" s="65"/>
      <c r="M16" s="66"/>
      <c r="N16" s="67">
        <f>IFERROR(N15/J15-1,0)</f>
        <v>0</v>
      </c>
      <c r="O16" s="65"/>
      <c r="P16" s="65"/>
      <c r="Q16" s="66"/>
      <c r="R16" s="67">
        <f>IFERROR(R15/N15-1,0)</f>
        <v>0</v>
      </c>
      <c r="S16" s="65"/>
      <c r="T16" s="65"/>
      <c r="U16" s="66"/>
      <c r="V16" s="67">
        <f>IFERROR(V15/R15-1,0)</f>
        <v>0</v>
      </c>
      <c r="W16" s="65"/>
      <c r="X16" s="65"/>
      <c r="Y16" s="66"/>
      <c r="Z16" s="67">
        <f>IFERROR(Z15/V15-1,0)</f>
        <v>0</v>
      </c>
      <c r="AA16" s="65"/>
      <c r="AB16" s="65"/>
      <c r="AC16" s="66"/>
      <c r="AD16" s="67">
        <f>IFERROR(AD15/Z15-1,0)</f>
        <v>0</v>
      </c>
      <c r="AE16" s="65"/>
      <c r="AF16" s="65"/>
      <c r="AG16" s="66"/>
      <c r="AH16" s="67">
        <f>IFERROR(AH15/AD15-1,0)</f>
        <v>0</v>
      </c>
      <c r="AI16" s="65"/>
      <c r="AJ16" s="65"/>
      <c r="AK16" s="66"/>
      <c r="AL16" s="67">
        <f>IFERROR(AL15/AH15-1,0)</f>
        <v>0</v>
      </c>
      <c r="AM16" s="65"/>
      <c r="AN16" s="65"/>
      <c r="AO16" s="66"/>
      <c r="AP16" s="67">
        <f>IFERROR(AP15/AL15-1,0)</f>
        <v>0</v>
      </c>
      <c r="AQ16" s="65"/>
      <c r="AR16" s="65"/>
      <c r="AS16" s="66"/>
      <c r="AT16" s="67">
        <f>IFERROR(AT15/AP15-1,0)</f>
        <v>0</v>
      </c>
      <c r="AU16" s="65"/>
      <c r="AV16" s="65"/>
      <c r="AW16" s="66"/>
      <c r="AX16" s="67">
        <f>IFERROR(AX15/AT15-1,0)</f>
        <v>0</v>
      </c>
      <c r="AY16" s="65"/>
      <c r="AZ16" s="65"/>
      <c r="BA16" s="66"/>
      <c r="BB16" s="67"/>
      <c r="BC16" s="65"/>
      <c r="BD16" s="65"/>
      <c r="BE16" s="66"/>
      <c r="BF16" s="67" t="str">
        <f>IFERROR(BF15/AT15-1,"-")</f>
        <v>-</v>
      </c>
      <c r="BG16" s="65"/>
      <c r="BH16" s="65"/>
      <c r="BI16" s="66"/>
      <c r="BJ16" s="67">
        <f>IFERROR(BJ15/AT15-1,0)</f>
        <v>0</v>
      </c>
      <c r="BK16" s="68"/>
      <c r="BL16" s="68"/>
      <c r="BM16" s="69"/>
      <c r="BN16" s="67">
        <f>IFERROR(BN15/BJ15-1,0)</f>
        <v>0</v>
      </c>
      <c r="BO16" s="68"/>
      <c r="BP16" s="68"/>
      <c r="BQ16" s="69"/>
      <c r="BR16" s="67">
        <f>IFERROR(BR15/BN15-1,0)</f>
        <v>1.4063033843857604</v>
      </c>
      <c r="BS16" s="68"/>
      <c r="BT16" s="68"/>
      <c r="BU16" s="69"/>
      <c r="BV16" s="67">
        <f>IFERROR(BV15/BR15-1,0)</f>
        <v>2.1800000000000002</v>
      </c>
      <c r="BW16" s="68"/>
      <c r="BX16" s="68"/>
      <c r="BY16" s="69"/>
      <c r="BZ16" s="67">
        <f>IFERROR(BZ15/BV15-1,0)</f>
        <v>2.9999999999999805E-2</v>
      </c>
      <c r="CA16" s="68"/>
      <c r="CB16" s="68"/>
      <c r="CC16" s="69"/>
      <c r="CD16" s="67">
        <f>IFERROR(CD15/BZ15-1,0)</f>
        <v>3.0000000000000027E-2</v>
      </c>
      <c r="CE16" s="68"/>
      <c r="CF16" s="68"/>
      <c r="CG16" s="69"/>
      <c r="CH16" s="67">
        <f>IFERROR(CH15/CD15-1,0)</f>
        <v>3.0000000000000249E-2</v>
      </c>
      <c r="CI16" s="70"/>
      <c r="CJ16" s="70"/>
      <c r="CK16" s="69"/>
      <c r="CL16" s="67">
        <f>IFERROR(CL15/CH15-1,0)</f>
        <v>3.0000000000000027E-2</v>
      </c>
      <c r="CM16" s="70"/>
      <c r="CN16" s="70"/>
      <c r="CO16" s="69"/>
      <c r="CP16" s="67">
        <f>IFERROR(CP15/CL15-1,0)</f>
        <v>0.11583333333333345</v>
      </c>
      <c r="CQ16" s="70"/>
      <c r="CR16" s="70"/>
      <c r="CS16" s="69"/>
      <c r="CT16" s="67">
        <f>IFERROR(CT15/CP15-1,"-")</f>
        <v>2.9999999999999805E-2</v>
      </c>
      <c r="CU16" s="70"/>
      <c r="CV16" s="70"/>
      <c r="CW16" s="69"/>
      <c r="CX16" s="67">
        <f>IFERROR(CX15/CT15-1,"-")</f>
        <v>3.0000000000000027E-2</v>
      </c>
      <c r="CY16" s="68"/>
      <c r="CZ16" s="68"/>
      <c r="DA16" s="69"/>
      <c r="DB16" s="67">
        <f>IFERROR(DB15/CX15-1,"-")</f>
        <v>3.0000000000000027E-2</v>
      </c>
      <c r="DC16" s="70"/>
      <c r="DD16" s="70"/>
      <c r="DE16" s="69"/>
      <c r="DF16" s="65"/>
      <c r="DG16" s="65"/>
      <c r="DH16" s="65"/>
      <c r="DI16" s="65"/>
      <c r="DJ16" s="65"/>
    </row>
    <row r="17" spans="3:109" x14ac:dyDescent="0.2">
      <c r="C17" s="71"/>
      <c r="F17" s="72"/>
      <c r="I17" s="62"/>
      <c r="J17" s="72"/>
      <c r="M17" s="62"/>
      <c r="N17" s="72"/>
      <c r="Q17" s="62"/>
      <c r="R17" s="73"/>
      <c r="U17" s="62"/>
      <c r="V17" s="73"/>
      <c r="Y17" s="62"/>
      <c r="Z17" s="73"/>
      <c r="AC17" s="62"/>
      <c r="AD17" s="73"/>
      <c r="AG17" s="62"/>
      <c r="AH17" s="73"/>
      <c r="AK17" s="62"/>
      <c r="AL17" s="74"/>
      <c r="AM17" s="74"/>
      <c r="AN17" s="74"/>
      <c r="AO17" s="74"/>
      <c r="AP17" s="73"/>
      <c r="AS17" s="62"/>
      <c r="AT17" s="73"/>
      <c r="AW17" s="62"/>
      <c r="AX17" s="73"/>
      <c r="BA17" s="62"/>
      <c r="BB17" s="73"/>
      <c r="BE17" s="62"/>
      <c r="BF17" s="75"/>
      <c r="BI17" s="62"/>
      <c r="BJ17" s="72"/>
      <c r="BM17" s="62"/>
      <c r="BN17" s="72"/>
      <c r="BQ17" s="62"/>
      <c r="BR17" s="72"/>
      <c r="BU17" s="62"/>
      <c r="BV17" s="72"/>
      <c r="BY17" s="62"/>
      <c r="BZ17" s="72"/>
      <c r="CC17" s="62"/>
      <c r="CG17" s="62"/>
      <c r="CK17" s="62"/>
      <c r="CL17" s="72"/>
      <c r="CO17" s="62"/>
      <c r="CP17" s="72"/>
      <c r="CS17" s="62"/>
      <c r="CT17" s="72"/>
      <c r="CW17" s="62"/>
      <c r="CX17" s="72"/>
      <c r="DA17" s="62"/>
      <c r="DB17" s="72"/>
      <c r="DE17" s="62"/>
    </row>
    <row r="18" spans="3:109" x14ac:dyDescent="0.2">
      <c r="C18" s="71" t="s">
        <v>19</v>
      </c>
      <c r="F18" s="72"/>
      <c r="I18" s="62"/>
      <c r="J18" s="72"/>
      <c r="M18" s="62"/>
      <c r="N18" s="72"/>
      <c r="Q18" s="62"/>
      <c r="R18" s="72"/>
      <c r="U18" s="62"/>
      <c r="V18" s="72"/>
      <c r="Y18" s="62"/>
      <c r="Z18" s="72"/>
      <c r="AC18" s="62"/>
      <c r="AD18" s="76"/>
      <c r="AG18" s="62"/>
      <c r="AH18" s="76"/>
      <c r="AK18" s="62"/>
      <c r="AL18" s="76"/>
      <c r="AO18" s="62"/>
      <c r="AP18" s="76"/>
      <c r="AS18" s="62"/>
      <c r="AT18" s="76"/>
      <c r="AW18" s="62"/>
      <c r="AX18" s="76"/>
      <c r="BA18" s="62"/>
      <c r="BB18" s="76"/>
      <c r="BE18" s="62"/>
      <c r="BF18" s="76"/>
      <c r="BI18" s="62"/>
      <c r="BJ18" s="76"/>
      <c r="BM18" s="62"/>
      <c r="BN18" s="72"/>
      <c r="BQ18" s="62"/>
      <c r="BR18" s="72"/>
      <c r="BU18" s="62"/>
      <c r="BV18" s="72"/>
      <c r="BY18" s="62"/>
      <c r="BZ18" s="72"/>
      <c r="CC18" s="62"/>
      <c r="CG18" s="62"/>
      <c r="CK18" s="62"/>
      <c r="CL18" s="72"/>
      <c r="CO18" s="62"/>
      <c r="CP18" s="72"/>
      <c r="CS18" s="62"/>
      <c r="CT18" s="72"/>
      <c r="CW18" s="62"/>
      <c r="CX18" s="72"/>
      <c r="DA18" s="62"/>
      <c r="DB18" s="72"/>
      <c r="DE18" s="62"/>
    </row>
    <row r="19" spans="3:109" x14ac:dyDescent="0.2">
      <c r="C19" s="77" t="s">
        <v>4</v>
      </c>
      <c r="F19" s="78">
        <v>0</v>
      </c>
      <c r="G19" s="79">
        <f t="shared" ref="G19:G24" si="1">+IFERROR(F19/F$25,0)</f>
        <v>0</v>
      </c>
      <c r="H19" s="80">
        <f t="shared" ref="H19:H25" si="2">IFERROR(F19/F$12,0)</f>
        <v>0</v>
      </c>
      <c r="I19" s="81">
        <f t="shared" ref="I19:I25" si="3">IFERROR(F19/F$10,0)</f>
        <v>0</v>
      </c>
      <c r="J19" s="78">
        <v>0</v>
      </c>
      <c r="K19" s="79">
        <f t="shared" ref="K19:K24" si="4">+IFERROR(J19/J$25,0)</f>
        <v>0</v>
      </c>
      <c r="L19" s="80">
        <f t="shared" ref="L19:L25" si="5">IFERROR(J19/J$12,0)</f>
        <v>0</v>
      </c>
      <c r="M19" s="81">
        <f t="shared" ref="M19:M25" si="6">IFERROR(J19/J$10,0)</f>
        <v>0</v>
      </c>
      <c r="N19" s="78">
        <v>0</v>
      </c>
      <c r="O19" s="79">
        <f t="shared" ref="O19:O24" si="7">+IFERROR(N19/N$25,0)</f>
        <v>0</v>
      </c>
      <c r="P19" s="80">
        <f t="shared" ref="P19:P25" si="8">IFERROR(N19/N$12,0)</f>
        <v>0</v>
      </c>
      <c r="Q19" s="81">
        <f t="shared" ref="Q19:Q25" si="9">IFERROR(N19/N$10,0)</f>
        <v>0</v>
      </c>
      <c r="R19" s="78">
        <v>0</v>
      </c>
      <c r="S19" s="79">
        <f t="shared" ref="S19:S24" si="10">+IFERROR(R19/R$25,0)</f>
        <v>0</v>
      </c>
      <c r="T19" s="80">
        <f t="shared" ref="T19:T25" si="11">IFERROR(R19/R$12,0)</f>
        <v>0</v>
      </c>
      <c r="U19" s="81">
        <f t="shared" ref="U19:U25" si="12">IFERROR(R19/R$10,0)</f>
        <v>0</v>
      </c>
      <c r="V19" s="78">
        <v>0</v>
      </c>
      <c r="W19" s="79">
        <f t="shared" ref="W19:W24" si="13">+IFERROR(V19/V$25,0)</f>
        <v>0</v>
      </c>
      <c r="X19" s="80">
        <f t="shared" ref="X19:X25" si="14">IFERROR(V19/V$12,0)</f>
        <v>0</v>
      </c>
      <c r="Y19" s="81">
        <f t="shared" ref="Y19:Y25" si="15">IFERROR(V19/V$10,0)</f>
        <v>0</v>
      </c>
      <c r="Z19" s="78">
        <v>0</v>
      </c>
      <c r="AA19" s="79">
        <f t="shared" ref="AA19:AA24" si="16">+IFERROR(Z19/Z$25,0)</f>
        <v>0</v>
      </c>
      <c r="AB19" s="80">
        <f t="shared" ref="AB19:AB25" si="17">IFERROR(Z19/Z$12,0)</f>
        <v>0</v>
      </c>
      <c r="AC19" s="81">
        <f t="shared" ref="AC19:AC25" si="18">IFERROR(Z19/Z$10,0)</f>
        <v>0</v>
      </c>
      <c r="AD19" s="78">
        <v>0</v>
      </c>
      <c r="AE19" s="79">
        <f t="shared" ref="AE19:AE24" si="19">+IFERROR(AD19/AD$25,0)</f>
        <v>0</v>
      </c>
      <c r="AF19" s="80">
        <f t="shared" ref="AF19:AF25" si="20">IFERROR(AD19/AD$12,0)</f>
        <v>0</v>
      </c>
      <c r="AG19" s="81">
        <f t="shared" ref="AG19:AG25" si="21">IFERROR(AD19/AD$10,0)</f>
        <v>0</v>
      </c>
      <c r="AH19" s="78">
        <v>0</v>
      </c>
      <c r="AI19" s="82">
        <f t="shared" ref="AI19:AI24" si="22">+IFERROR(AH19/AH$25,0)</f>
        <v>0</v>
      </c>
      <c r="AJ19" s="80">
        <f t="shared" ref="AJ19:AJ25" si="23">IFERROR(AH19/AH$12,0)</f>
        <v>0</v>
      </c>
      <c r="AK19" s="83">
        <f t="shared" ref="AK19:AK25" si="24">IFERROR(AH19/AH$10,0)</f>
        <v>0</v>
      </c>
      <c r="AL19" s="78">
        <v>0</v>
      </c>
      <c r="AM19" s="79">
        <f t="shared" ref="AM19:AM24" si="25">+IFERROR(AL19/AL$25,0)</f>
        <v>0</v>
      </c>
      <c r="AN19" s="80">
        <f t="shared" ref="AN19:AN25" si="26">IFERROR(AL19/AL$12,0)</f>
        <v>0</v>
      </c>
      <c r="AO19" s="81">
        <f t="shared" ref="AO19:AO25" si="27">IFERROR(AL19/AL$10,0)</f>
        <v>0</v>
      </c>
      <c r="AP19" s="78">
        <v>0</v>
      </c>
      <c r="AQ19" s="82">
        <f t="shared" ref="AQ19:AQ24" si="28">+IFERROR(AP19/AP$25,0)</f>
        <v>0</v>
      </c>
      <c r="AR19" s="80">
        <f t="shared" ref="AR19:AR25" si="29">IFERROR(AP19/AP$12,0)</f>
        <v>0</v>
      </c>
      <c r="AS19" s="83">
        <f t="shared" ref="AS19:AS25" si="30">IFERROR(AP19/AP$10,0)</f>
        <v>0</v>
      </c>
      <c r="AT19" s="78">
        <v>0</v>
      </c>
      <c r="AU19" s="82">
        <f t="shared" ref="AU19:AU24" si="31">+IFERROR(AT19/AT$25,0)</f>
        <v>0</v>
      </c>
      <c r="AV19" s="80">
        <f t="shared" ref="AV19:AV25" si="32">IFERROR(AT19/AT$12,0)</f>
        <v>0</v>
      </c>
      <c r="AW19" s="83">
        <f t="shared" ref="AW19:AW25" si="33">IFERROR(AT19/AT$10,0)</f>
        <v>0</v>
      </c>
      <c r="AX19" s="78">
        <v>0</v>
      </c>
      <c r="AY19" s="82">
        <f t="shared" ref="AY19:AY24" si="34">+IFERROR(AX19/AX$25,0)</f>
        <v>0</v>
      </c>
      <c r="AZ19" s="80">
        <f t="shared" ref="AZ19:AZ23" si="35">IFERROR(AX19/AX$12,0)</f>
        <v>0</v>
      </c>
      <c r="BA19" s="83">
        <f t="shared" ref="BA19:BA23" si="36">IFERROR(AX19/AX$10,0)</f>
        <v>0</v>
      </c>
      <c r="BB19" s="84"/>
      <c r="BC19" s="82">
        <f t="shared" ref="BC19:BC24" si="37">+IFERROR(BB19/BB$25,0)</f>
        <v>0</v>
      </c>
      <c r="BD19" s="80">
        <f t="shared" ref="BD19:BD25" si="38">IFERROR(BB19/BB$12,0)</f>
        <v>0</v>
      </c>
      <c r="BE19" s="83">
        <f t="shared" ref="BE19:BE25" si="39">IFERROR(BB19/BB$10,0)</f>
        <v>0</v>
      </c>
      <c r="BF19" s="78">
        <v>0</v>
      </c>
      <c r="BG19" s="82">
        <f t="shared" ref="BG19:BG24" si="40">+IFERROR(BF19/BF$25,0)</f>
        <v>0</v>
      </c>
      <c r="BH19" s="80">
        <f t="shared" ref="BH19:BH25" si="41">IFERROR(BF19/BF$12,0)</f>
        <v>0</v>
      </c>
      <c r="BI19" s="83">
        <f t="shared" ref="BI19:BI25" si="42">IFERROR(BF19/BF$10,0)</f>
        <v>0</v>
      </c>
      <c r="BJ19" s="85">
        <f>IFERROR(BJ$15*BJ$11,0)</f>
        <v>0</v>
      </c>
      <c r="BK19" s="82">
        <f t="shared" ref="BK19:BK24" si="43">+IFERROR(BJ19/BJ$25,0)</f>
        <v>0</v>
      </c>
      <c r="BL19" s="80">
        <f>IFERROR(BJ19/BJ$12,0)</f>
        <v>0</v>
      </c>
      <c r="BM19" s="83">
        <f t="shared" ref="BM19:BM25" si="44">IFERROR(BJ19/BJ$10,0)</f>
        <v>0</v>
      </c>
      <c r="BN19" s="85">
        <f>IFERROR(BN$15*BN$11,0)</f>
        <v>500560.32328087511</v>
      </c>
      <c r="BO19" s="82">
        <f t="shared" ref="BO19:BO24" si="45">+IFERROR(BN19/BN$25,0)</f>
        <v>1</v>
      </c>
      <c r="BP19" s="80">
        <f>IFERROR(BN19/BN$12,0)</f>
        <v>120.33450000000003</v>
      </c>
      <c r="BQ19" s="83">
        <f t="shared" ref="BQ19:BQ25" si="46">IFERROR(BN19/BN$10,0)</f>
        <v>7584.2473224375017</v>
      </c>
      <c r="BR19" s="85">
        <f>IFERROR(BR$15*BR$11,0)</f>
        <v>1204500</v>
      </c>
      <c r="BS19" s="82">
        <f t="shared" ref="BS19:BS24" si="47">+IFERROR(BR19/BR$25,0)</f>
        <v>0.68493150684931503</v>
      </c>
      <c r="BT19" s="80">
        <f>IFERROR(BR19/BR$12,0)</f>
        <v>200</v>
      </c>
      <c r="BU19" s="83">
        <f t="shared" ref="BU19:BU25" si="48">IFERROR(BR19/BR$10,0)</f>
        <v>18250</v>
      </c>
      <c r="BV19" s="85">
        <f>IFERROR(BV$15*BV$11,0)</f>
        <v>3840804</v>
      </c>
      <c r="BW19" s="82">
        <f t="shared" ref="BW19:BW24" si="49">+IFERROR(BV19/BV$25,0)</f>
        <v>0.72050027188689503</v>
      </c>
      <c r="BX19" s="80">
        <f>IFERROR(BV19/BV$12,0)</f>
        <v>265</v>
      </c>
      <c r="BY19" s="83">
        <f t="shared" ref="BY19:BY25" si="50">IFERROR(BV19/BV$10,0)</f>
        <v>58194</v>
      </c>
      <c r="BZ19" s="85">
        <f>IFERROR(BZ$15*BZ$11,0)</f>
        <v>3945219.2999999993</v>
      </c>
      <c r="CA19" s="82">
        <f t="shared" ref="CA19:CA24" si="51">+IFERROR(BZ19/BZ$25,0)</f>
        <v>0.72147917107210824</v>
      </c>
      <c r="CB19" s="80">
        <f>IFERROR(BZ19/BZ$12,0)</f>
        <v>272.94999999999993</v>
      </c>
      <c r="CC19" s="83">
        <f t="shared" ref="CC19:CC25" si="52">IFERROR(BZ19/BZ$10,0)</f>
        <v>59776.049999999988</v>
      </c>
      <c r="CD19" s="86">
        <f>IFERROR(CD$15*CD$11,0)</f>
        <v>4063575.8789999997</v>
      </c>
      <c r="CE19" s="82">
        <f t="shared" ref="CE19:CE24" si="53">+IFERROR(CD19/CD$25,0)</f>
        <v>0.72245596249705291</v>
      </c>
      <c r="CF19" s="80">
        <f>IFERROR(CD19/CD$12,0)</f>
        <v>281.13849999999996</v>
      </c>
      <c r="CG19" s="83">
        <f t="shared" ref="CG19:CG25" si="54">IFERROR(CD19/CD$10,0)</f>
        <v>61569.331499999993</v>
      </c>
      <c r="CH19" s="86">
        <f>IFERROR(CH$15*CH$11,0)</f>
        <v>4185483.1553700007</v>
      </c>
      <c r="CI19" s="79">
        <f t="shared" ref="CI19:CI24" si="55">+IFERROR(CH19/CH$25,0)</f>
        <v>0.72343064143432001</v>
      </c>
      <c r="CJ19" s="80">
        <f>IFERROR(CH19/CH$12,0)</f>
        <v>289.57265500000005</v>
      </c>
      <c r="CK19" s="81">
        <f t="shared" ref="CK19:CK25" si="56">IFERROR(CH19/CH$10,0)</f>
        <v>63416.411445000012</v>
      </c>
      <c r="CL19" s="85">
        <f>IFERROR(CL$15*CL$11,0)</f>
        <v>4322858.739483241</v>
      </c>
      <c r="CM19" s="79">
        <f t="shared" ref="CM19:CM24" si="57">+IFERROR(CL19/CL$25,0)</f>
        <v>0.72440320322684126</v>
      </c>
      <c r="CN19" s="80">
        <f>IFERROR(CL19/CL$12,0)</f>
        <v>298.25983465000007</v>
      </c>
      <c r="CO19" s="81">
        <f t="shared" ref="CO19:CO25" si="58">IFERROR(CL19/CL$10,0)</f>
        <v>65497.859689140016</v>
      </c>
      <c r="CP19" s="85">
        <f>IFERROR(CP$15*CP$11,0)</f>
        <v>4810410.6694930373</v>
      </c>
      <c r="CQ19" s="79">
        <f t="shared" ref="CQ19:CQ24" si="59">+IFERROR(CP19/CP$25,0)</f>
        <v>0.72537364328778198</v>
      </c>
      <c r="CR19" s="80">
        <f>IFERROR(CP19/CP$12,0)</f>
        <v>307.2076296895001</v>
      </c>
      <c r="CS19" s="81">
        <f t="shared" ref="CS19:CS25" si="60">IFERROR(CP19/CP$10,0)</f>
        <v>72885.010143833904</v>
      </c>
      <c r="CT19" s="85">
        <f>IFERROR(CT$15*CT$11,0)</f>
        <v>4954722.989577828</v>
      </c>
      <c r="CU19" s="79">
        <f t="shared" ref="CU19:CU24" si="61">+IFERROR(CT19/CT$25,0)</f>
        <v>0.72634195710043115</v>
      </c>
      <c r="CV19" s="80">
        <f>IFERROR(CT19/CT$12,0)</f>
        <v>316.42385858018508</v>
      </c>
      <c r="CW19" s="83">
        <f t="shared" ref="CW19:CW25" si="62">IFERROR(CT19/CT$10,0)</f>
        <v>75071.560448148914</v>
      </c>
      <c r="CX19" s="85">
        <f>IFERROR(CX$15*CX$11,0)</f>
        <v>5103364.6792651638</v>
      </c>
      <c r="CY19" s="82">
        <f t="shared" ref="CY19:CY24" si="63">+IFERROR(CX19/CX$25,0)</f>
        <v>0.72730814021808654</v>
      </c>
      <c r="CZ19" s="80">
        <f>IFERROR(CX19/CX$12,0)</f>
        <v>325.9165743375907</v>
      </c>
      <c r="DA19" s="83">
        <f t="shared" ref="DA19:DA25" si="64">IFERROR(CX19/CX$10,0)</f>
        <v>77323.707261593387</v>
      </c>
      <c r="DB19" s="85">
        <f>IFERROR(DB$15*DB$11,0)</f>
        <v>5270866.8953133738</v>
      </c>
      <c r="DC19" s="79">
        <f t="shared" ref="DC19:DC24" si="65">+IFERROR(DB19/DB$25,0)</f>
        <v>0.72827218826393669</v>
      </c>
      <c r="DD19" s="80">
        <f>IFERROR(DB19/DB$12,0)</f>
        <v>335.69407156771842</v>
      </c>
      <c r="DE19" s="83">
        <f t="shared" ref="DE19:DE25" si="66">IFERROR(DB19/DB$10,0)</f>
        <v>79861.619625960215</v>
      </c>
    </row>
    <row r="20" spans="3:109" x14ac:dyDescent="0.2">
      <c r="C20" s="77" t="s">
        <v>20</v>
      </c>
      <c r="F20" s="75">
        <v>0</v>
      </c>
      <c r="G20" s="79">
        <f t="shared" si="1"/>
        <v>0</v>
      </c>
      <c r="H20" s="80">
        <f t="shared" si="2"/>
        <v>0</v>
      </c>
      <c r="I20" s="81">
        <f t="shared" si="3"/>
        <v>0</v>
      </c>
      <c r="J20" s="75">
        <v>0</v>
      </c>
      <c r="K20" s="79">
        <f t="shared" si="4"/>
        <v>0</v>
      </c>
      <c r="L20" s="80">
        <f t="shared" si="5"/>
        <v>0</v>
      </c>
      <c r="M20" s="81">
        <f t="shared" si="6"/>
        <v>0</v>
      </c>
      <c r="N20" s="75">
        <v>0</v>
      </c>
      <c r="O20" s="79">
        <f t="shared" si="7"/>
        <v>0</v>
      </c>
      <c r="P20" s="80">
        <f t="shared" si="8"/>
        <v>0</v>
      </c>
      <c r="Q20" s="81">
        <f t="shared" si="9"/>
        <v>0</v>
      </c>
      <c r="R20" s="75">
        <v>0</v>
      </c>
      <c r="S20" s="79">
        <f t="shared" si="10"/>
        <v>0</v>
      </c>
      <c r="T20" s="80">
        <f t="shared" si="11"/>
        <v>0</v>
      </c>
      <c r="U20" s="81">
        <f t="shared" si="12"/>
        <v>0</v>
      </c>
      <c r="V20" s="75">
        <v>0</v>
      </c>
      <c r="W20" s="79">
        <f t="shared" si="13"/>
        <v>0</v>
      </c>
      <c r="X20" s="80">
        <f t="shared" si="14"/>
        <v>0</v>
      </c>
      <c r="Y20" s="81">
        <f t="shared" si="15"/>
        <v>0</v>
      </c>
      <c r="Z20" s="75">
        <v>0</v>
      </c>
      <c r="AA20" s="79">
        <f t="shared" si="16"/>
        <v>0</v>
      </c>
      <c r="AB20" s="80">
        <f t="shared" si="17"/>
        <v>0</v>
      </c>
      <c r="AC20" s="81">
        <f t="shared" si="18"/>
        <v>0</v>
      </c>
      <c r="AD20" s="75">
        <v>0</v>
      </c>
      <c r="AE20" s="79">
        <f t="shared" si="19"/>
        <v>0</v>
      </c>
      <c r="AF20" s="80">
        <f t="shared" si="20"/>
        <v>0</v>
      </c>
      <c r="AG20" s="81">
        <f t="shared" si="21"/>
        <v>0</v>
      </c>
      <c r="AH20" s="75">
        <v>0</v>
      </c>
      <c r="AI20" s="82">
        <f t="shared" si="22"/>
        <v>0</v>
      </c>
      <c r="AJ20" s="80">
        <f t="shared" si="23"/>
        <v>0</v>
      </c>
      <c r="AK20" s="83">
        <f t="shared" si="24"/>
        <v>0</v>
      </c>
      <c r="AL20" s="75">
        <v>0</v>
      </c>
      <c r="AM20" s="79">
        <f t="shared" si="25"/>
        <v>0</v>
      </c>
      <c r="AN20" s="80">
        <f t="shared" si="26"/>
        <v>0</v>
      </c>
      <c r="AO20" s="81">
        <f t="shared" si="27"/>
        <v>0</v>
      </c>
      <c r="AP20" s="75">
        <v>0</v>
      </c>
      <c r="AQ20" s="82">
        <f t="shared" si="28"/>
        <v>0</v>
      </c>
      <c r="AR20" s="80">
        <f t="shared" si="29"/>
        <v>0</v>
      </c>
      <c r="AS20" s="83">
        <f t="shared" si="30"/>
        <v>0</v>
      </c>
      <c r="AT20" s="75">
        <v>0</v>
      </c>
      <c r="AU20" s="82">
        <f t="shared" si="31"/>
        <v>0</v>
      </c>
      <c r="AV20" s="80">
        <f t="shared" si="32"/>
        <v>0</v>
      </c>
      <c r="AW20" s="83">
        <f t="shared" si="33"/>
        <v>0</v>
      </c>
      <c r="AX20" s="75">
        <v>0</v>
      </c>
      <c r="AY20" s="82">
        <f t="shared" si="34"/>
        <v>0</v>
      </c>
      <c r="AZ20" s="80">
        <f t="shared" si="35"/>
        <v>0</v>
      </c>
      <c r="BA20" s="83">
        <f t="shared" si="36"/>
        <v>0</v>
      </c>
      <c r="BB20" s="87"/>
      <c r="BC20" s="82">
        <f t="shared" si="37"/>
        <v>0</v>
      </c>
      <c r="BD20" s="80">
        <f t="shared" si="38"/>
        <v>0</v>
      </c>
      <c r="BE20" s="83">
        <f t="shared" si="39"/>
        <v>0</v>
      </c>
      <c r="BF20" s="75">
        <v>0</v>
      </c>
      <c r="BG20" s="82">
        <f t="shared" si="40"/>
        <v>0</v>
      </c>
      <c r="BH20" s="80">
        <f t="shared" si="41"/>
        <v>0</v>
      </c>
      <c r="BI20" s="83">
        <f t="shared" si="42"/>
        <v>0</v>
      </c>
      <c r="BJ20" s="88">
        <f>BL20*BJ$12</f>
        <v>0</v>
      </c>
      <c r="BK20" s="82">
        <f t="shared" si="43"/>
        <v>0</v>
      </c>
      <c r="BL20" s="89">
        <f>+BH20</f>
        <v>0</v>
      </c>
      <c r="BM20" s="83">
        <f t="shared" si="44"/>
        <v>0</v>
      </c>
      <c r="BN20" s="88">
        <f>BP20*BN$12</f>
        <v>0</v>
      </c>
      <c r="BO20" s="82">
        <f t="shared" si="45"/>
        <v>0</v>
      </c>
      <c r="BP20" s="89">
        <v>0</v>
      </c>
      <c r="BQ20" s="83">
        <f t="shared" si="46"/>
        <v>0</v>
      </c>
      <c r="BR20" s="88">
        <f>BT20*BR$12</f>
        <v>361350</v>
      </c>
      <c r="BS20" s="82">
        <f t="shared" si="47"/>
        <v>0.20547945205479451</v>
      </c>
      <c r="BT20" s="89">
        <v>60</v>
      </c>
      <c r="BU20" s="83">
        <f t="shared" si="48"/>
        <v>5475</v>
      </c>
      <c r="BV20" s="88">
        <f>BX20*BV$12</f>
        <v>1014552</v>
      </c>
      <c r="BW20" s="82">
        <f t="shared" si="49"/>
        <v>0.19032082653616095</v>
      </c>
      <c r="BX20" s="89">
        <v>70</v>
      </c>
      <c r="BY20" s="83">
        <f t="shared" si="50"/>
        <v>15372</v>
      </c>
      <c r="BZ20" s="88">
        <f>CB20*BZ$12</f>
        <v>1037074.5</v>
      </c>
      <c r="CA20" s="82">
        <f t="shared" si="51"/>
        <v>0.18965426094311696</v>
      </c>
      <c r="CB20" s="90">
        <f>BX20*(1+BZ$87)</f>
        <v>71.75</v>
      </c>
      <c r="CC20" s="83">
        <f t="shared" si="52"/>
        <v>15713.25</v>
      </c>
      <c r="CD20" s="91">
        <f>CF20*CD$12</f>
        <v>1063001.3624999998</v>
      </c>
      <c r="CE20" s="82">
        <f t="shared" si="53"/>
        <v>0.18898913059539205</v>
      </c>
      <c r="CF20" s="90">
        <f>CB20*(1+CD$87)</f>
        <v>73.543749999999989</v>
      </c>
      <c r="CG20" s="83">
        <f t="shared" si="54"/>
        <v>16106.081249999997</v>
      </c>
      <c r="CH20" s="91">
        <f>CJ20*CH$12</f>
        <v>1089576.3965624997</v>
      </c>
      <c r="CI20" s="79">
        <f t="shared" si="55"/>
        <v>0.18832543871203888</v>
      </c>
      <c r="CJ20" s="90">
        <f>CF20*(1+CH$87)</f>
        <v>75.382343749999976</v>
      </c>
      <c r="CK20" s="81">
        <f t="shared" si="56"/>
        <v>16508.733281249995</v>
      </c>
      <c r="CL20" s="88">
        <f>CN20*CL$12</f>
        <v>1119875.5758093745</v>
      </c>
      <c r="CM20" s="79">
        <f t="shared" si="57"/>
        <v>0.18766318846421309</v>
      </c>
      <c r="CN20" s="90">
        <f>CJ20*(1+CL$87)</f>
        <v>77.266902343749962</v>
      </c>
      <c r="CO20" s="81">
        <f t="shared" si="58"/>
        <v>16967.811754687493</v>
      </c>
      <c r="CP20" s="88">
        <f>CR20*CP$12</f>
        <v>1240130.8851083489</v>
      </c>
      <c r="CQ20" s="79">
        <f t="shared" si="59"/>
        <v>0.18700238297524566</v>
      </c>
      <c r="CR20" s="90">
        <f>CN20*(1+CP$87)</f>
        <v>79.198574902343708</v>
      </c>
      <c r="CS20" s="81">
        <f t="shared" si="60"/>
        <v>18789.861895581045</v>
      </c>
      <c r="CT20" s="88">
        <f>CV20*CT$12</f>
        <v>1271134.1572360576</v>
      </c>
      <c r="CU20" s="79">
        <f t="shared" si="61"/>
        <v>0.18634302532071809</v>
      </c>
      <c r="CV20" s="90">
        <f>CR20*(1+CT$87)</f>
        <v>81.178539274902292</v>
      </c>
      <c r="CW20" s="83">
        <f t="shared" si="62"/>
        <v>19259.60844297057</v>
      </c>
      <c r="CX20" s="88">
        <f>CZ20*CX$12</f>
        <v>1302912.5111669588</v>
      </c>
      <c r="CY20" s="82">
        <f t="shared" si="63"/>
        <v>0.18568511852854025</v>
      </c>
      <c r="CZ20" s="90">
        <f>CV20*(1+CX$87)</f>
        <v>83.208002756774846</v>
      </c>
      <c r="DA20" s="83">
        <f t="shared" si="64"/>
        <v>19741.098654044832</v>
      </c>
      <c r="DB20" s="88">
        <f>DD20*DB$12</f>
        <v>1339144.1878473551</v>
      </c>
      <c r="DC20" s="79">
        <f t="shared" si="65"/>
        <v>0.18502866557903139</v>
      </c>
      <c r="DD20" s="90">
        <f>CZ20*(1+DB$87)</f>
        <v>85.288202825694214</v>
      </c>
      <c r="DE20" s="83">
        <f t="shared" si="66"/>
        <v>20290.063452232655</v>
      </c>
    </row>
    <row r="21" spans="3:109" x14ac:dyDescent="0.2">
      <c r="C21" s="77" t="s">
        <v>21</v>
      </c>
      <c r="F21" s="75">
        <v>0</v>
      </c>
      <c r="G21" s="79">
        <f t="shared" si="1"/>
        <v>0</v>
      </c>
      <c r="H21" s="80">
        <f t="shared" si="2"/>
        <v>0</v>
      </c>
      <c r="I21" s="81">
        <f t="shared" si="3"/>
        <v>0</v>
      </c>
      <c r="J21" s="75">
        <v>0</v>
      </c>
      <c r="K21" s="79">
        <f t="shared" si="4"/>
        <v>0</v>
      </c>
      <c r="L21" s="80">
        <f t="shared" si="5"/>
        <v>0</v>
      </c>
      <c r="M21" s="81">
        <f t="shared" si="6"/>
        <v>0</v>
      </c>
      <c r="N21" s="75">
        <v>0</v>
      </c>
      <c r="O21" s="79">
        <f t="shared" si="7"/>
        <v>0</v>
      </c>
      <c r="P21" s="80">
        <f t="shared" si="8"/>
        <v>0</v>
      </c>
      <c r="Q21" s="81">
        <f t="shared" si="9"/>
        <v>0</v>
      </c>
      <c r="R21" s="75">
        <v>0</v>
      </c>
      <c r="S21" s="79">
        <f t="shared" si="10"/>
        <v>0</v>
      </c>
      <c r="T21" s="80">
        <f t="shared" si="11"/>
        <v>0</v>
      </c>
      <c r="U21" s="81">
        <f t="shared" si="12"/>
        <v>0</v>
      </c>
      <c r="V21" s="75">
        <v>0</v>
      </c>
      <c r="W21" s="79">
        <f t="shared" si="13"/>
        <v>0</v>
      </c>
      <c r="X21" s="80">
        <f t="shared" si="14"/>
        <v>0</v>
      </c>
      <c r="Y21" s="81">
        <f t="shared" si="15"/>
        <v>0</v>
      </c>
      <c r="Z21" s="75">
        <v>0</v>
      </c>
      <c r="AA21" s="79">
        <f t="shared" si="16"/>
        <v>0</v>
      </c>
      <c r="AB21" s="80">
        <f t="shared" si="17"/>
        <v>0</v>
      </c>
      <c r="AC21" s="81">
        <f t="shared" si="18"/>
        <v>0</v>
      </c>
      <c r="AD21" s="75">
        <v>0</v>
      </c>
      <c r="AE21" s="79">
        <f t="shared" si="19"/>
        <v>0</v>
      </c>
      <c r="AF21" s="80">
        <f t="shared" si="20"/>
        <v>0</v>
      </c>
      <c r="AG21" s="81">
        <f t="shared" si="21"/>
        <v>0</v>
      </c>
      <c r="AH21" s="75">
        <v>0</v>
      </c>
      <c r="AI21" s="82">
        <f t="shared" si="22"/>
        <v>0</v>
      </c>
      <c r="AJ21" s="80">
        <f t="shared" si="23"/>
        <v>0</v>
      </c>
      <c r="AK21" s="83">
        <f t="shared" si="24"/>
        <v>0</v>
      </c>
      <c r="AL21" s="75">
        <v>0</v>
      </c>
      <c r="AM21" s="79">
        <f t="shared" si="25"/>
        <v>0</v>
      </c>
      <c r="AN21" s="80">
        <f t="shared" si="26"/>
        <v>0</v>
      </c>
      <c r="AO21" s="81">
        <f t="shared" si="27"/>
        <v>0</v>
      </c>
      <c r="AP21" s="75">
        <v>0</v>
      </c>
      <c r="AQ21" s="82">
        <f t="shared" si="28"/>
        <v>0</v>
      </c>
      <c r="AR21" s="80">
        <f t="shared" si="29"/>
        <v>0</v>
      </c>
      <c r="AS21" s="83">
        <f t="shared" si="30"/>
        <v>0</v>
      </c>
      <c r="AT21" s="75">
        <v>0</v>
      </c>
      <c r="AU21" s="82">
        <f t="shared" si="31"/>
        <v>0</v>
      </c>
      <c r="AV21" s="80">
        <f t="shared" si="32"/>
        <v>0</v>
      </c>
      <c r="AW21" s="83">
        <f t="shared" si="33"/>
        <v>0</v>
      </c>
      <c r="AX21" s="75">
        <v>0</v>
      </c>
      <c r="AY21" s="82">
        <f t="shared" si="34"/>
        <v>0</v>
      </c>
      <c r="AZ21" s="80">
        <f t="shared" si="35"/>
        <v>0</v>
      </c>
      <c r="BA21" s="83">
        <f t="shared" si="36"/>
        <v>0</v>
      </c>
      <c r="BB21" s="87"/>
      <c r="BC21" s="82">
        <f t="shared" si="37"/>
        <v>0</v>
      </c>
      <c r="BD21" s="80">
        <f t="shared" si="38"/>
        <v>0</v>
      </c>
      <c r="BE21" s="83">
        <f t="shared" si="39"/>
        <v>0</v>
      </c>
      <c r="BF21" s="75">
        <v>0</v>
      </c>
      <c r="BG21" s="82">
        <f t="shared" si="40"/>
        <v>0</v>
      </c>
      <c r="BH21" s="80">
        <f t="shared" si="41"/>
        <v>0</v>
      </c>
      <c r="BI21" s="83">
        <f t="shared" si="42"/>
        <v>0</v>
      </c>
      <c r="BJ21" s="88">
        <f>BL21*BJ$12</f>
        <v>0</v>
      </c>
      <c r="BK21" s="82">
        <f t="shared" si="43"/>
        <v>0</v>
      </c>
      <c r="BL21" s="89">
        <f>+BH21</f>
        <v>0</v>
      </c>
      <c r="BM21" s="83">
        <f t="shared" si="44"/>
        <v>0</v>
      </c>
      <c r="BN21" s="88">
        <f>BP21*BN$12</f>
        <v>0</v>
      </c>
      <c r="BO21" s="82">
        <f t="shared" si="45"/>
        <v>0</v>
      </c>
      <c r="BP21" s="89">
        <v>0</v>
      </c>
      <c r="BQ21" s="83">
        <f t="shared" si="46"/>
        <v>0</v>
      </c>
      <c r="BR21" s="88">
        <f>BT21*BR$12</f>
        <v>192720</v>
      </c>
      <c r="BS21" s="82">
        <f t="shared" si="47"/>
        <v>0.1095890410958904</v>
      </c>
      <c r="BT21" s="89">
        <f>40*0.8</f>
        <v>32</v>
      </c>
      <c r="BU21" s="83">
        <f t="shared" si="48"/>
        <v>2920</v>
      </c>
      <c r="BV21" s="88">
        <f>BX21*BV$12</f>
        <v>475390.07999999996</v>
      </c>
      <c r="BW21" s="82">
        <f t="shared" si="49"/>
        <v>8.9178901576943984E-2</v>
      </c>
      <c r="BX21" s="90">
        <f>BT21*(1+BV$88)</f>
        <v>32.799999999999997</v>
      </c>
      <c r="BY21" s="83">
        <f t="shared" si="50"/>
        <v>7202.8799999999992</v>
      </c>
      <c r="BZ21" s="88">
        <f>CB21*BZ$12</f>
        <v>485943.48</v>
      </c>
      <c r="CA21" s="82">
        <f t="shared" si="51"/>
        <v>8.8866567984774797E-2</v>
      </c>
      <c r="CB21" s="90">
        <f>BX21*(1+BZ$88)</f>
        <v>33.619999999999997</v>
      </c>
      <c r="CC21" s="83">
        <f t="shared" si="52"/>
        <v>7362.78</v>
      </c>
      <c r="CD21" s="91">
        <f>CF21*CD$12</f>
        <v>498092.06699999992</v>
      </c>
      <c r="CE21" s="82">
        <f t="shared" si="53"/>
        <v>8.8554906907555131E-2</v>
      </c>
      <c r="CF21" s="90">
        <f>CB21*(1+CD$88)</f>
        <v>34.460499999999996</v>
      </c>
      <c r="CG21" s="83">
        <f t="shared" si="54"/>
        <v>7546.8494999999984</v>
      </c>
      <c r="CH21" s="91">
        <f>CJ21*CH$12</f>
        <v>510544.36867499992</v>
      </c>
      <c r="CI21" s="79">
        <f t="shared" si="55"/>
        <v>8.8243919853641078E-2</v>
      </c>
      <c r="CJ21" s="90">
        <f>CF21*(1+CH$88)</f>
        <v>35.322012499999992</v>
      </c>
      <c r="CK21" s="81">
        <f t="shared" si="56"/>
        <v>7735.5207374999991</v>
      </c>
      <c r="CL21" s="88">
        <f>CN21*CL$12</f>
        <v>524741.69837924989</v>
      </c>
      <c r="CM21" s="79">
        <f t="shared" si="57"/>
        <v>8.7933608308945588E-2</v>
      </c>
      <c r="CN21" s="90">
        <f>CJ21*(1+CL$88)</f>
        <v>36.205062812499989</v>
      </c>
      <c r="CO21" s="81">
        <f t="shared" si="58"/>
        <v>7950.631793624998</v>
      </c>
      <c r="CP21" s="88">
        <f>CR21*CP$12</f>
        <v>581089.90045076935</v>
      </c>
      <c r="CQ21" s="79">
        <f t="shared" si="59"/>
        <v>8.7623973736972269E-2</v>
      </c>
      <c r="CR21" s="90">
        <f>CN21*(1+CP$88)</f>
        <v>37.110189382812486</v>
      </c>
      <c r="CS21" s="81">
        <f t="shared" si="60"/>
        <v>8804.3924310722632</v>
      </c>
      <c r="CT21" s="88">
        <f>CV21*CT$12</f>
        <v>595617.14796203841</v>
      </c>
      <c r="CU21" s="79">
        <f t="shared" si="61"/>
        <v>8.7315017578850768E-2</v>
      </c>
      <c r="CV21" s="90">
        <f>CR21*(1+CT$88)</f>
        <v>38.037944117382793</v>
      </c>
      <c r="CW21" s="83">
        <f t="shared" si="62"/>
        <v>9024.5022418490662</v>
      </c>
      <c r="CX21" s="88">
        <f>CZ21*CX$12</f>
        <v>610507.57666108932</v>
      </c>
      <c r="CY21" s="82">
        <f t="shared" si="63"/>
        <v>8.7006741253373154E-2</v>
      </c>
      <c r="CZ21" s="90">
        <f>CV21*(1+CX$88)</f>
        <v>38.988892720317359</v>
      </c>
      <c r="DA21" s="83">
        <f t="shared" si="64"/>
        <v>9250.1147978952922</v>
      </c>
      <c r="DB21" s="88">
        <f>DD21*DB$12</f>
        <v>627484.70516276069</v>
      </c>
      <c r="DC21" s="79">
        <f t="shared" si="65"/>
        <v>8.6699146157031851E-2</v>
      </c>
      <c r="DD21" s="90">
        <f>CZ21*(1+DB$88)</f>
        <v>39.963615038325287</v>
      </c>
      <c r="DE21" s="83">
        <f t="shared" si="66"/>
        <v>9507.3440176175864</v>
      </c>
    </row>
    <row r="22" spans="3:109" x14ac:dyDescent="0.2">
      <c r="C22" s="77" t="s">
        <v>22</v>
      </c>
      <c r="F22" s="75">
        <v>0</v>
      </c>
      <c r="G22" s="82">
        <f t="shared" si="1"/>
        <v>0</v>
      </c>
      <c r="H22" s="80">
        <f t="shared" si="2"/>
        <v>0</v>
      </c>
      <c r="I22" s="83">
        <f t="shared" si="3"/>
        <v>0</v>
      </c>
      <c r="J22" s="75">
        <v>0</v>
      </c>
      <c r="K22" s="82">
        <f t="shared" si="4"/>
        <v>0</v>
      </c>
      <c r="L22" s="80">
        <f t="shared" si="5"/>
        <v>0</v>
      </c>
      <c r="M22" s="83">
        <f t="shared" si="6"/>
        <v>0</v>
      </c>
      <c r="N22" s="75">
        <v>0</v>
      </c>
      <c r="O22" s="82">
        <f t="shared" si="7"/>
        <v>0</v>
      </c>
      <c r="P22" s="80">
        <f t="shared" si="8"/>
        <v>0</v>
      </c>
      <c r="Q22" s="83">
        <f t="shared" si="9"/>
        <v>0</v>
      </c>
      <c r="R22" s="75">
        <v>0</v>
      </c>
      <c r="S22" s="82">
        <f t="shared" si="10"/>
        <v>0</v>
      </c>
      <c r="T22" s="80">
        <f t="shared" si="11"/>
        <v>0</v>
      </c>
      <c r="U22" s="83">
        <f t="shared" si="12"/>
        <v>0</v>
      </c>
      <c r="V22" s="75">
        <v>0</v>
      </c>
      <c r="W22" s="82">
        <f t="shared" si="13"/>
        <v>0</v>
      </c>
      <c r="X22" s="80">
        <f t="shared" si="14"/>
        <v>0</v>
      </c>
      <c r="Y22" s="83">
        <f t="shared" si="15"/>
        <v>0</v>
      </c>
      <c r="Z22" s="75">
        <v>0</v>
      </c>
      <c r="AA22" s="82">
        <f t="shared" si="16"/>
        <v>0</v>
      </c>
      <c r="AB22" s="80">
        <f t="shared" si="17"/>
        <v>0</v>
      </c>
      <c r="AC22" s="83">
        <f t="shared" si="18"/>
        <v>0</v>
      </c>
      <c r="AD22" s="75">
        <v>0</v>
      </c>
      <c r="AE22" s="82">
        <f t="shared" si="19"/>
        <v>0</v>
      </c>
      <c r="AF22" s="80">
        <f t="shared" si="20"/>
        <v>0</v>
      </c>
      <c r="AG22" s="83">
        <f t="shared" si="21"/>
        <v>0</v>
      </c>
      <c r="AH22" s="75">
        <v>0</v>
      </c>
      <c r="AI22" s="82">
        <f t="shared" si="22"/>
        <v>0</v>
      </c>
      <c r="AJ22" s="80">
        <f t="shared" si="23"/>
        <v>0</v>
      </c>
      <c r="AK22" s="83">
        <f t="shared" si="24"/>
        <v>0</v>
      </c>
      <c r="AL22" s="75">
        <v>0</v>
      </c>
      <c r="AM22" s="82">
        <f t="shared" si="25"/>
        <v>0</v>
      </c>
      <c r="AN22" s="80">
        <f t="shared" si="26"/>
        <v>0</v>
      </c>
      <c r="AO22" s="83">
        <f t="shared" si="27"/>
        <v>0</v>
      </c>
      <c r="AP22" s="75">
        <v>0</v>
      </c>
      <c r="AQ22" s="82">
        <f t="shared" si="28"/>
        <v>0</v>
      </c>
      <c r="AR22" s="80">
        <f t="shared" si="29"/>
        <v>0</v>
      </c>
      <c r="AS22" s="83">
        <f t="shared" si="30"/>
        <v>0</v>
      </c>
      <c r="AT22" s="75">
        <v>0</v>
      </c>
      <c r="AU22" s="82">
        <f t="shared" si="31"/>
        <v>0</v>
      </c>
      <c r="AV22" s="80">
        <f t="shared" si="32"/>
        <v>0</v>
      </c>
      <c r="AW22" s="83">
        <f t="shared" si="33"/>
        <v>0</v>
      </c>
      <c r="AX22" s="75">
        <v>0</v>
      </c>
      <c r="AY22" s="82">
        <f t="shared" si="34"/>
        <v>0</v>
      </c>
      <c r="AZ22" s="80">
        <f t="shared" si="35"/>
        <v>0</v>
      </c>
      <c r="BA22" s="83">
        <f t="shared" si="36"/>
        <v>0</v>
      </c>
      <c r="BB22" s="87"/>
      <c r="BC22" s="82">
        <f t="shared" si="37"/>
        <v>0</v>
      </c>
      <c r="BD22" s="80">
        <f t="shared" si="38"/>
        <v>0</v>
      </c>
      <c r="BE22" s="83">
        <f t="shared" si="39"/>
        <v>0</v>
      </c>
      <c r="BF22" s="75">
        <v>0</v>
      </c>
      <c r="BG22" s="82">
        <f t="shared" si="40"/>
        <v>0</v>
      </c>
      <c r="BH22" s="80">
        <f t="shared" si="41"/>
        <v>0</v>
      </c>
      <c r="BI22" s="83">
        <f t="shared" si="42"/>
        <v>0</v>
      </c>
      <c r="BJ22" s="88">
        <f>BL22*BJ$12</f>
        <v>0</v>
      </c>
      <c r="BK22" s="82">
        <f t="shared" si="43"/>
        <v>0</v>
      </c>
      <c r="BL22" s="89">
        <f>+BH22</f>
        <v>0</v>
      </c>
      <c r="BM22" s="83">
        <f t="shared" si="44"/>
        <v>0</v>
      </c>
      <c r="BN22" s="88">
        <f>BP22*BN$12</f>
        <v>0</v>
      </c>
      <c r="BO22" s="82">
        <f t="shared" si="45"/>
        <v>0</v>
      </c>
      <c r="BP22" s="90">
        <f>BL22*(1+BN$88)</f>
        <v>0</v>
      </c>
      <c r="BQ22" s="83">
        <f t="shared" si="46"/>
        <v>0</v>
      </c>
      <c r="BR22" s="88">
        <f>BT22*BR$12</f>
        <v>0</v>
      </c>
      <c r="BS22" s="82">
        <f t="shared" si="47"/>
        <v>0</v>
      </c>
      <c r="BT22" s="90">
        <f>BP22*(1+BR$88)</f>
        <v>0</v>
      </c>
      <c r="BU22" s="83">
        <f t="shared" si="48"/>
        <v>0</v>
      </c>
      <c r="BV22" s="88">
        <f>BX22*BV$12</f>
        <v>0</v>
      </c>
      <c r="BW22" s="82">
        <f t="shared" si="49"/>
        <v>0</v>
      </c>
      <c r="BX22" s="90">
        <f>BT22*(1+BV$88)</f>
        <v>0</v>
      </c>
      <c r="BY22" s="83">
        <f t="shared" si="50"/>
        <v>0</v>
      </c>
      <c r="BZ22" s="88">
        <f>CB22*BZ$12</f>
        <v>0</v>
      </c>
      <c r="CA22" s="82">
        <f t="shared" si="51"/>
        <v>0</v>
      </c>
      <c r="CB22" s="90">
        <f>BX22*(1+BZ$88)</f>
        <v>0</v>
      </c>
      <c r="CC22" s="83">
        <f t="shared" si="52"/>
        <v>0</v>
      </c>
      <c r="CD22" s="91">
        <f>CF22*CD$12</f>
        <v>0</v>
      </c>
      <c r="CE22" s="82">
        <f t="shared" si="53"/>
        <v>0</v>
      </c>
      <c r="CF22" s="90">
        <f>CB22*(1+CD$88)</f>
        <v>0</v>
      </c>
      <c r="CG22" s="83">
        <f t="shared" si="54"/>
        <v>0</v>
      </c>
      <c r="CH22" s="91">
        <f>CJ22*CH$12</f>
        <v>0</v>
      </c>
      <c r="CI22" s="82">
        <f t="shared" si="55"/>
        <v>0</v>
      </c>
      <c r="CJ22" s="90">
        <f>CF22*(1+CH$88)</f>
        <v>0</v>
      </c>
      <c r="CK22" s="83">
        <f t="shared" si="56"/>
        <v>0</v>
      </c>
      <c r="CL22" s="88">
        <f>CN22*CL$12</f>
        <v>0</v>
      </c>
      <c r="CM22" s="82">
        <f t="shared" si="57"/>
        <v>0</v>
      </c>
      <c r="CN22" s="90">
        <f>CJ22*(1+CL$88)</f>
        <v>0</v>
      </c>
      <c r="CO22" s="83">
        <f t="shared" si="58"/>
        <v>0</v>
      </c>
      <c r="CP22" s="88">
        <f>CR22*CP$12</f>
        <v>0</v>
      </c>
      <c r="CQ22" s="82">
        <f t="shared" si="59"/>
        <v>0</v>
      </c>
      <c r="CR22" s="90">
        <f>CN22*(1+CP$88)</f>
        <v>0</v>
      </c>
      <c r="CS22" s="83">
        <f t="shared" si="60"/>
        <v>0</v>
      </c>
      <c r="CT22" s="88">
        <f>CV22*CT$12</f>
        <v>0</v>
      </c>
      <c r="CU22" s="82">
        <f t="shared" si="61"/>
        <v>0</v>
      </c>
      <c r="CV22" s="90">
        <f>CR22*(1+CT$88)</f>
        <v>0</v>
      </c>
      <c r="CW22" s="83">
        <f t="shared" si="62"/>
        <v>0</v>
      </c>
      <c r="CX22" s="88">
        <f>CZ22*CX$12</f>
        <v>0</v>
      </c>
      <c r="CY22" s="82">
        <f t="shared" si="63"/>
        <v>0</v>
      </c>
      <c r="CZ22" s="90">
        <f>CV22*(1+CX$88)</f>
        <v>0</v>
      </c>
      <c r="DA22" s="83">
        <f t="shared" si="64"/>
        <v>0</v>
      </c>
      <c r="DB22" s="88">
        <f>DD22*DB$12</f>
        <v>0</v>
      </c>
      <c r="DC22" s="82">
        <f t="shared" si="65"/>
        <v>0</v>
      </c>
      <c r="DD22" s="90">
        <f>CZ22*(1+DB$88)</f>
        <v>0</v>
      </c>
      <c r="DE22" s="83">
        <f t="shared" si="66"/>
        <v>0</v>
      </c>
    </row>
    <row r="23" spans="3:109" x14ac:dyDescent="0.2">
      <c r="C23" s="77" t="s">
        <v>23</v>
      </c>
      <c r="F23" s="75">
        <v>0</v>
      </c>
      <c r="G23" s="82">
        <f t="shared" si="1"/>
        <v>0</v>
      </c>
      <c r="H23" s="80">
        <f>IFERROR(F23/F$12,0)</f>
        <v>0</v>
      </c>
      <c r="I23" s="83">
        <f>IFERROR(F23/F$10,0)</f>
        <v>0</v>
      </c>
      <c r="J23" s="75">
        <v>0</v>
      </c>
      <c r="K23" s="82">
        <f t="shared" si="4"/>
        <v>0</v>
      </c>
      <c r="L23" s="80">
        <f t="shared" si="5"/>
        <v>0</v>
      </c>
      <c r="M23" s="83">
        <f t="shared" si="6"/>
        <v>0</v>
      </c>
      <c r="N23" s="75">
        <v>0</v>
      </c>
      <c r="O23" s="82">
        <f t="shared" si="7"/>
        <v>0</v>
      </c>
      <c r="P23" s="80">
        <f t="shared" si="8"/>
        <v>0</v>
      </c>
      <c r="Q23" s="83">
        <f t="shared" si="9"/>
        <v>0</v>
      </c>
      <c r="R23" s="75">
        <v>0</v>
      </c>
      <c r="S23" s="82">
        <f t="shared" si="10"/>
        <v>0</v>
      </c>
      <c r="T23" s="80">
        <f t="shared" si="11"/>
        <v>0</v>
      </c>
      <c r="U23" s="83">
        <f t="shared" si="12"/>
        <v>0</v>
      </c>
      <c r="V23" s="75">
        <v>0</v>
      </c>
      <c r="W23" s="82">
        <f t="shared" si="13"/>
        <v>0</v>
      </c>
      <c r="X23" s="80">
        <f t="shared" si="14"/>
        <v>0</v>
      </c>
      <c r="Y23" s="83">
        <f t="shared" si="15"/>
        <v>0</v>
      </c>
      <c r="Z23" s="75">
        <v>0</v>
      </c>
      <c r="AA23" s="82">
        <f t="shared" si="16"/>
        <v>0</v>
      </c>
      <c r="AB23" s="80">
        <f t="shared" si="17"/>
        <v>0</v>
      </c>
      <c r="AC23" s="83">
        <f t="shared" si="18"/>
        <v>0</v>
      </c>
      <c r="AD23" s="75">
        <v>0</v>
      </c>
      <c r="AE23" s="82">
        <f t="shared" si="19"/>
        <v>0</v>
      </c>
      <c r="AF23" s="80">
        <f t="shared" si="20"/>
        <v>0</v>
      </c>
      <c r="AG23" s="83">
        <f t="shared" si="21"/>
        <v>0</v>
      </c>
      <c r="AH23" s="75">
        <v>0</v>
      </c>
      <c r="AI23" s="82">
        <f t="shared" si="22"/>
        <v>0</v>
      </c>
      <c r="AJ23" s="80">
        <f t="shared" si="23"/>
        <v>0</v>
      </c>
      <c r="AK23" s="83">
        <f t="shared" si="24"/>
        <v>0</v>
      </c>
      <c r="AL23" s="75">
        <v>0</v>
      </c>
      <c r="AM23" s="82">
        <f t="shared" si="25"/>
        <v>0</v>
      </c>
      <c r="AN23" s="80">
        <f t="shared" si="26"/>
        <v>0</v>
      </c>
      <c r="AO23" s="83">
        <f t="shared" si="27"/>
        <v>0</v>
      </c>
      <c r="AP23" s="75">
        <v>0</v>
      </c>
      <c r="AQ23" s="82">
        <f t="shared" si="28"/>
        <v>0</v>
      </c>
      <c r="AR23" s="80">
        <f t="shared" si="29"/>
        <v>0</v>
      </c>
      <c r="AS23" s="83">
        <f t="shared" si="30"/>
        <v>0</v>
      </c>
      <c r="AT23" s="75">
        <v>0</v>
      </c>
      <c r="AU23" s="82">
        <f t="shared" si="31"/>
        <v>0</v>
      </c>
      <c r="AV23" s="80">
        <f t="shared" si="32"/>
        <v>0</v>
      </c>
      <c r="AW23" s="83">
        <f t="shared" si="33"/>
        <v>0</v>
      </c>
      <c r="AX23" s="75">
        <v>0</v>
      </c>
      <c r="AY23" s="82">
        <f t="shared" si="34"/>
        <v>0</v>
      </c>
      <c r="AZ23" s="80">
        <f t="shared" si="35"/>
        <v>0</v>
      </c>
      <c r="BA23" s="83">
        <f t="shared" si="36"/>
        <v>0</v>
      </c>
      <c r="BB23" s="87"/>
      <c r="BC23" s="82">
        <f t="shared" si="37"/>
        <v>0</v>
      </c>
      <c r="BD23" s="80">
        <f t="shared" si="38"/>
        <v>0</v>
      </c>
      <c r="BE23" s="83">
        <f t="shared" si="39"/>
        <v>0</v>
      </c>
      <c r="BF23" s="75">
        <v>0</v>
      </c>
      <c r="BG23" s="82">
        <f t="shared" si="40"/>
        <v>0</v>
      </c>
      <c r="BH23" s="80">
        <f>IFERROR(BF23/BF$12,0)</f>
        <v>0</v>
      </c>
      <c r="BI23" s="83">
        <f>IFERROR(BF23/BF$10,0)</f>
        <v>0</v>
      </c>
      <c r="BJ23" s="88">
        <f>BL23*BJ$12</f>
        <v>0</v>
      </c>
      <c r="BK23" s="82">
        <f t="shared" si="43"/>
        <v>0</v>
      </c>
      <c r="BL23" s="89">
        <f>+BH23</f>
        <v>0</v>
      </c>
      <c r="BM23" s="83">
        <f>IFERROR(BJ23/BJ$10,0)</f>
        <v>0</v>
      </c>
      <c r="BN23" s="88">
        <f>BP23*BN$12</f>
        <v>0</v>
      </c>
      <c r="BO23" s="82">
        <f t="shared" si="45"/>
        <v>0</v>
      </c>
      <c r="BP23" s="90">
        <f>BL23*(1+BN$88)</f>
        <v>0</v>
      </c>
      <c r="BQ23" s="83">
        <f>IFERROR(BN23/BN$10,0)</f>
        <v>0</v>
      </c>
      <c r="BR23" s="88">
        <f>BT23*BR$12</f>
        <v>0</v>
      </c>
      <c r="BS23" s="82">
        <f t="shared" si="47"/>
        <v>0</v>
      </c>
      <c r="BT23" s="90">
        <f>BP23*(1+BR$88)</f>
        <v>0</v>
      </c>
      <c r="BU23" s="83">
        <f>IFERROR(BR23/BR$10,0)</f>
        <v>0</v>
      </c>
      <c r="BV23" s="88">
        <f>BX23*BV$12</f>
        <v>0</v>
      </c>
      <c r="BW23" s="82">
        <f t="shared" si="49"/>
        <v>0</v>
      </c>
      <c r="BX23" s="90">
        <f>BT23*(1+BV$88)</f>
        <v>0</v>
      </c>
      <c r="BY23" s="83">
        <f>IFERROR(BV23/BV$10,0)</f>
        <v>0</v>
      </c>
      <c r="BZ23" s="88">
        <f>CB23*BZ$12</f>
        <v>0</v>
      </c>
      <c r="CA23" s="82">
        <f t="shared" si="51"/>
        <v>0</v>
      </c>
      <c r="CB23" s="90">
        <f>BX23*(1+BZ$88)</f>
        <v>0</v>
      </c>
      <c r="CC23" s="83">
        <f>IFERROR(BZ23/BZ$10,0)</f>
        <v>0</v>
      </c>
      <c r="CD23" s="91">
        <f>CF23*CD$12</f>
        <v>0</v>
      </c>
      <c r="CE23" s="82">
        <f t="shared" si="53"/>
        <v>0</v>
      </c>
      <c r="CF23" s="90">
        <f>CB23*(1+CD$88)</f>
        <v>0</v>
      </c>
      <c r="CG23" s="83">
        <f>IFERROR(CD23/CD$10,0)</f>
        <v>0</v>
      </c>
      <c r="CH23" s="91">
        <f>CJ23*CH$12</f>
        <v>0</v>
      </c>
      <c r="CI23" s="82">
        <f t="shared" si="55"/>
        <v>0</v>
      </c>
      <c r="CJ23" s="90">
        <f>CF23*(1+CH$88)</f>
        <v>0</v>
      </c>
      <c r="CK23" s="83">
        <f>IFERROR(CH23/CH$10,0)</f>
        <v>0</v>
      </c>
      <c r="CL23" s="88">
        <f>CN23*CL$12</f>
        <v>0</v>
      </c>
      <c r="CM23" s="82">
        <f t="shared" si="57"/>
        <v>0</v>
      </c>
      <c r="CN23" s="90">
        <f>CJ23*(1+CL$88)</f>
        <v>0</v>
      </c>
      <c r="CO23" s="83">
        <f>IFERROR(CL23/CL$10,0)</f>
        <v>0</v>
      </c>
      <c r="CP23" s="88">
        <f>CR23*CP$12</f>
        <v>0</v>
      </c>
      <c r="CQ23" s="82">
        <f t="shared" si="59"/>
        <v>0</v>
      </c>
      <c r="CR23" s="90">
        <f>CN23*(1+CP$88)</f>
        <v>0</v>
      </c>
      <c r="CS23" s="83">
        <f>IFERROR(CP23/CP$10,0)</f>
        <v>0</v>
      </c>
      <c r="CT23" s="88">
        <f>CV23*CT$12</f>
        <v>0</v>
      </c>
      <c r="CU23" s="82">
        <f t="shared" si="61"/>
        <v>0</v>
      </c>
      <c r="CV23" s="90">
        <f>CR23*(1+CT$88)</f>
        <v>0</v>
      </c>
      <c r="CW23" s="83">
        <f>IFERROR(CT23/CT$10,0)</f>
        <v>0</v>
      </c>
      <c r="CX23" s="88">
        <f>CZ23*CX$12</f>
        <v>0</v>
      </c>
      <c r="CY23" s="82">
        <f t="shared" si="63"/>
        <v>0</v>
      </c>
      <c r="CZ23" s="90">
        <f>CV23*(1+CX$88)</f>
        <v>0</v>
      </c>
      <c r="DA23" s="83">
        <f>IFERROR(CX23/CX$10,0)</f>
        <v>0</v>
      </c>
      <c r="DB23" s="88">
        <f>DD23*DB$12</f>
        <v>0</v>
      </c>
      <c r="DC23" s="82">
        <f t="shared" si="65"/>
        <v>0</v>
      </c>
      <c r="DD23" s="90">
        <f>CZ23*(1+DB$88)</f>
        <v>0</v>
      </c>
      <c r="DE23" s="83">
        <f>IFERROR(DB23/DB$10,0)</f>
        <v>0</v>
      </c>
    </row>
    <row r="24" spans="3:109" x14ac:dyDescent="0.2">
      <c r="C24" s="77" t="s">
        <v>24</v>
      </c>
      <c r="F24" s="75">
        <v>0</v>
      </c>
      <c r="G24" s="82">
        <f t="shared" si="1"/>
        <v>0</v>
      </c>
      <c r="H24" s="80">
        <f>IFERROR(F24/F$12,0)</f>
        <v>0</v>
      </c>
      <c r="I24" s="83">
        <f>IFERROR(F24/F$10,0)</f>
        <v>0</v>
      </c>
      <c r="J24" s="75">
        <v>0</v>
      </c>
      <c r="K24" s="82">
        <f t="shared" si="4"/>
        <v>0</v>
      </c>
      <c r="L24" s="80">
        <f t="shared" si="5"/>
        <v>0</v>
      </c>
      <c r="M24" s="83">
        <f t="shared" si="6"/>
        <v>0</v>
      </c>
      <c r="N24" s="75">
        <v>0</v>
      </c>
      <c r="O24" s="82">
        <f t="shared" si="7"/>
        <v>0</v>
      </c>
      <c r="P24" s="80">
        <f t="shared" si="8"/>
        <v>0</v>
      </c>
      <c r="Q24" s="83">
        <f t="shared" si="9"/>
        <v>0</v>
      </c>
      <c r="R24" s="75">
        <v>0</v>
      </c>
      <c r="S24" s="82">
        <f t="shared" si="10"/>
        <v>0</v>
      </c>
      <c r="T24" s="80">
        <f t="shared" si="11"/>
        <v>0</v>
      </c>
      <c r="U24" s="83">
        <f t="shared" si="12"/>
        <v>0</v>
      </c>
      <c r="V24" s="75">
        <v>0</v>
      </c>
      <c r="W24" s="82">
        <f t="shared" si="13"/>
        <v>0</v>
      </c>
      <c r="X24" s="80">
        <f t="shared" si="14"/>
        <v>0</v>
      </c>
      <c r="Y24" s="83">
        <f t="shared" si="15"/>
        <v>0</v>
      </c>
      <c r="Z24" s="75">
        <v>0</v>
      </c>
      <c r="AA24" s="82">
        <f t="shared" si="16"/>
        <v>0</v>
      </c>
      <c r="AB24" s="80">
        <f t="shared" si="17"/>
        <v>0</v>
      </c>
      <c r="AC24" s="83">
        <f t="shared" si="18"/>
        <v>0</v>
      </c>
      <c r="AD24" s="75">
        <v>0</v>
      </c>
      <c r="AE24" s="82">
        <f t="shared" si="19"/>
        <v>0</v>
      </c>
      <c r="AF24" s="80">
        <f t="shared" si="20"/>
        <v>0</v>
      </c>
      <c r="AG24" s="83">
        <f t="shared" si="21"/>
        <v>0</v>
      </c>
      <c r="AH24" s="75">
        <v>0</v>
      </c>
      <c r="AI24" s="82">
        <f t="shared" si="22"/>
        <v>0</v>
      </c>
      <c r="AJ24" s="80">
        <f t="shared" si="23"/>
        <v>0</v>
      </c>
      <c r="AK24" s="83">
        <f t="shared" si="24"/>
        <v>0</v>
      </c>
      <c r="AL24" s="75">
        <v>0</v>
      </c>
      <c r="AM24" s="82">
        <f t="shared" si="25"/>
        <v>0</v>
      </c>
      <c r="AN24" s="80">
        <f t="shared" si="26"/>
        <v>0</v>
      </c>
      <c r="AO24" s="83">
        <f t="shared" si="27"/>
        <v>0</v>
      </c>
      <c r="AP24" s="75">
        <v>0</v>
      </c>
      <c r="AQ24" s="82">
        <f t="shared" si="28"/>
        <v>0</v>
      </c>
      <c r="AR24" s="80">
        <f>IFERROR(AP24/AP$12,0)</f>
        <v>0</v>
      </c>
      <c r="AS24" s="83">
        <f>IFERROR(AP24/AP$10,0)</f>
        <v>0</v>
      </c>
      <c r="AT24" s="75">
        <v>0</v>
      </c>
      <c r="AU24" s="82">
        <f t="shared" si="31"/>
        <v>0</v>
      </c>
      <c r="AV24" s="80">
        <f>IFERROR(AT24/AT$12,0)</f>
        <v>0</v>
      </c>
      <c r="AW24" s="83">
        <f>IFERROR(AT24/AT$10,0)</f>
        <v>0</v>
      </c>
      <c r="AX24" s="75">
        <v>0</v>
      </c>
      <c r="AY24" s="82">
        <f t="shared" si="34"/>
        <v>0</v>
      </c>
      <c r="AZ24" s="80">
        <f>IFERROR(AX24/AX$12,0)</f>
        <v>0</v>
      </c>
      <c r="BA24" s="83">
        <f>IFERROR(AX24/AX$10,0)</f>
        <v>0</v>
      </c>
      <c r="BB24" s="87"/>
      <c r="BC24" s="82">
        <f t="shared" si="37"/>
        <v>0</v>
      </c>
      <c r="BD24" s="80">
        <f>IFERROR(BB24/BB$12,0)</f>
        <v>0</v>
      </c>
      <c r="BE24" s="83">
        <f>IFERROR(BB24/BB$10,0)</f>
        <v>0</v>
      </c>
      <c r="BF24" s="75">
        <v>0</v>
      </c>
      <c r="BG24" s="82">
        <f t="shared" si="40"/>
        <v>0</v>
      </c>
      <c r="BH24" s="80">
        <f>IFERROR(BF24/BF$12,0)</f>
        <v>0</v>
      </c>
      <c r="BI24" s="83">
        <f>IFERROR(BF24/BF$10,0)</f>
        <v>0</v>
      </c>
      <c r="BJ24" s="88">
        <f>BL24*BJ$12</f>
        <v>0</v>
      </c>
      <c r="BK24" s="82">
        <f t="shared" si="43"/>
        <v>0</v>
      </c>
      <c r="BL24" s="89">
        <f>+BH24</f>
        <v>0</v>
      </c>
      <c r="BM24" s="83">
        <f>IFERROR(BJ24/BJ$10,0)</f>
        <v>0</v>
      </c>
      <c r="BN24" s="88">
        <f>BP24*BN$12</f>
        <v>0</v>
      </c>
      <c r="BO24" s="82">
        <f t="shared" si="45"/>
        <v>0</v>
      </c>
      <c r="BP24" s="90">
        <f>BL24*(1+BN$88)</f>
        <v>0</v>
      </c>
      <c r="BQ24" s="83">
        <f>IFERROR(BN24/BN$10,0)</f>
        <v>0</v>
      </c>
      <c r="BR24" s="88">
        <f>BT24*BR$12</f>
        <v>0</v>
      </c>
      <c r="BS24" s="82">
        <f t="shared" si="47"/>
        <v>0</v>
      </c>
      <c r="BT24" s="90">
        <f>BP24*(1+BR$88)</f>
        <v>0</v>
      </c>
      <c r="BU24" s="83">
        <f>IFERROR(BR24/BR$10,0)</f>
        <v>0</v>
      </c>
      <c r="BV24" s="88">
        <f>BX24*BV$12</f>
        <v>0</v>
      </c>
      <c r="BW24" s="82">
        <f t="shared" si="49"/>
        <v>0</v>
      </c>
      <c r="BX24" s="90">
        <f>BT24*(1+BV$88)</f>
        <v>0</v>
      </c>
      <c r="BY24" s="83">
        <f>IFERROR(BV24/BV$10,0)</f>
        <v>0</v>
      </c>
      <c r="BZ24" s="88">
        <f>CB24*BZ$12</f>
        <v>0</v>
      </c>
      <c r="CA24" s="82">
        <f t="shared" si="51"/>
        <v>0</v>
      </c>
      <c r="CB24" s="90">
        <f>BX24*(1+BZ$88)</f>
        <v>0</v>
      </c>
      <c r="CC24" s="83">
        <f>IFERROR(BZ24/BZ$10,0)</f>
        <v>0</v>
      </c>
      <c r="CD24" s="91">
        <f>CF24*CD$12</f>
        <v>0</v>
      </c>
      <c r="CE24" s="82">
        <f t="shared" si="53"/>
        <v>0</v>
      </c>
      <c r="CF24" s="90">
        <f>CB24*(1+CD$88)</f>
        <v>0</v>
      </c>
      <c r="CG24" s="83">
        <f>IFERROR(CD24/CD$10,0)</f>
        <v>0</v>
      </c>
      <c r="CH24" s="91">
        <f>CJ24*CH$12</f>
        <v>0</v>
      </c>
      <c r="CI24" s="79">
        <f t="shared" si="55"/>
        <v>0</v>
      </c>
      <c r="CJ24" s="90">
        <f>CF24*(1+CH$88)</f>
        <v>0</v>
      </c>
      <c r="CK24" s="81">
        <f>IFERROR(CH24/CH$10,0)</f>
        <v>0</v>
      </c>
      <c r="CL24" s="88">
        <f>CN24*CL$12</f>
        <v>0</v>
      </c>
      <c r="CM24" s="79">
        <f t="shared" si="57"/>
        <v>0</v>
      </c>
      <c r="CN24" s="90">
        <f>CJ24*(1+CL$88)</f>
        <v>0</v>
      </c>
      <c r="CO24" s="81">
        <f>IFERROR(CL24/CL$10,0)</f>
        <v>0</v>
      </c>
      <c r="CP24" s="88">
        <f>CR24*CP$12</f>
        <v>0</v>
      </c>
      <c r="CQ24" s="79">
        <f t="shared" si="59"/>
        <v>0</v>
      </c>
      <c r="CR24" s="90">
        <f>CN24*(1+CP$88)</f>
        <v>0</v>
      </c>
      <c r="CS24" s="81">
        <f>IFERROR(CP24/CP$10,0)</f>
        <v>0</v>
      </c>
      <c r="CT24" s="88">
        <f>CV24*CT$12</f>
        <v>0</v>
      </c>
      <c r="CU24" s="79">
        <f t="shared" si="61"/>
        <v>0</v>
      </c>
      <c r="CV24" s="90">
        <f>CR24*(1+CT$88)</f>
        <v>0</v>
      </c>
      <c r="CW24" s="83">
        <f>IFERROR(CT24/CT$10,0)</f>
        <v>0</v>
      </c>
      <c r="CX24" s="88">
        <f>CZ24*CX$12</f>
        <v>0</v>
      </c>
      <c r="CY24" s="82">
        <f t="shared" si="63"/>
        <v>0</v>
      </c>
      <c r="CZ24" s="90">
        <f>CV24*(1+CX$88)</f>
        <v>0</v>
      </c>
      <c r="DA24" s="83">
        <f>IFERROR(CX24/CX$10,0)</f>
        <v>0</v>
      </c>
      <c r="DB24" s="88">
        <f>DD24*DB$12</f>
        <v>0</v>
      </c>
      <c r="DC24" s="79">
        <f t="shared" si="65"/>
        <v>0</v>
      </c>
      <c r="DD24" s="90">
        <f>CZ24*(1+DB$88)</f>
        <v>0</v>
      </c>
      <c r="DE24" s="83">
        <f>IFERROR(DB24/DB$10,0)</f>
        <v>0</v>
      </c>
    </row>
    <row r="25" spans="3:109" x14ac:dyDescent="0.2">
      <c r="C25" s="92" t="s">
        <v>25</v>
      </c>
      <c r="D25" s="93"/>
      <c r="E25" s="93"/>
      <c r="F25" s="94">
        <f>+SUM(F19:F24)</f>
        <v>0</v>
      </c>
      <c r="G25" s="95">
        <f>SUM(G19:G24)</f>
        <v>0</v>
      </c>
      <c r="H25" s="96">
        <f t="shared" si="2"/>
        <v>0</v>
      </c>
      <c r="I25" s="97">
        <f t="shared" si="3"/>
        <v>0</v>
      </c>
      <c r="J25" s="94">
        <f>+SUM(J19:J24)</f>
        <v>0</v>
      </c>
      <c r="K25" s="95">
        <f>SUM(K19:K24)</f>
        <v>0</v>
      </c>
      <c r="L25" s="96">
        <f t="shared" si="5"/>
        <v>0</v>
      </c>
      <c r="M25" s="97">
        <f t="shared" si="6"/>
        <v>0</v>
      </c>
      <c r="N25" s="94">
        <f>+SUM(N19:N24)</f>
        <v>0</v>
      </c>
      <c r="O25" s="95">
        <f>SUM(O19:O24)</f>
        <v>0</v>
      </c>
      <c r="P25" s="96">
        <f t="shared" si="8"/>
        <v>0</v>
      </c>
      <c r="Q25" s="97">
        <f t="shared" si="9"/>
        <v>0</v>
      </c>
      <c r="R25" s="94">
        <f>+SUM(R19:R24)</f>
        <v>0</v>
      </c>
      <c r="S25" s="95">
        <f>SUM(S19:S24)</f>
        <v>0</v>
      </c>
      <c r="T25" s="96">
        <f t="shared" si="11"/>
        <v>0</v>
      </c>
      <c r="U25" s="97">
        <f t="shared" si="12"/>
        <v>0</v>
      </c>
      <c r="V25" s="94">
        <f>+SUM(V19:V24)</f>
        <v>0</v>
      </c>
      <c r="W25" s="95">
        <f>SUM(W19:W24)</f>
        <v>0</v>
      </c>
      <c r="X25" s="96">
        <f t="shared" si="14"/>
        <v>0</v>
      </c>
      <c r="Y25" s="97">
        <f t="shared" si="15"/>
        <v>0</v>
      </c>
      <c r="Z25" s="94">
        <f>+SUM(Z19:Z24)</f>
        <v>0</v>
      </c>
      <c r="AA25" s="95">
        <f>SUM(AA19:AA24)</f>
        <v>0</v>
      </c>
      <c r="AB25" s="96">
        <f t="shared" si="17"/>
        <v>0</v>
      </c>
      <c r="AC25" s="97">
        <f t="shared" si="18"/>
        <v>0</v>
      </c>
      <c r="AD25" s="94">
        <f>+SUM(AD19:AD24)</f>
        <v>0</v>
      </c>
      <c r="AE25" s="95">
        <f>SUM(AE19:AE24)</f>
        <v>0</v>
      </c>
      <c r="AF25" s="96">
        <f t="shared" si="20"/>
        <v>0</v>
      </c>
      <c r="AG25" s="97">
        <f t="shared" si="21"/>
        <v>0</v>
      </c>
      <c r="AH25" s="94">
        <f>+SUM(AH19:AH24)</f>
        <v>0</v>
      </c>
      <c r="AI25" s="95">
        <f>SUM(AI19:AI24)</f>
        <v>0</v>
      </c>
      <c r="AJ25" s="96">
        <f t="shared" si="23"/>
        <v>0</v>
      </c>
      <c r="AK25" s="98">
        <f t="shared" si="24"/>
        <v>0</v>
      </c>
      <c r="AL25" s="94">
        <f>+SUM(AL19:AL24)</f>
        <v>0</v>
      </c>
      <c r="AM25" s="95">
        <f>SUM(AM19:AM22)</f>
        <v>0</v>
      </c>
      <c r="AN25" s="96">
        <f t="shared" si="26"/>
        <v>0</v>
      </c>
      <c r="AO25" s="97">
        <f t="shared" si="27"/>
        <v>0</v>
      </c>
      <c r="AP25" s="94">
        <f>+SUM(AP19:AP24)</f>
        <v>0</v>
      </c>
      <c r="AQ25" s="95">
        <f>SUM(AQ19:AQ24)</f>
        <v>0</v>
      </c>
      <c r="AR25" s="96">
        <f t="shared" si="29"/>
        <v>0</v>
      </c>
      <c r="AS25" s="98">
        <f t="shared" si="30"/>
        <v>0</v>
      </c>
      <c r="AT25" s="94">
        <f>+SUM(AT19:AT24)</f>
        <v>0</v>
      </c>
      <c r="AU25" s="95">
        <f>SUM(AU19:AU24)</f>
        <v>0</v>
      </c>
      <c r="AV25" s="96">
        <f t="shared" si="32"/>
        <v>0</v>
      </c>
      <c r="AW25" s="98">
        <f t="shared" si="33"/>
        <v>0</v>
      </c>
      <c r="AX25" s="94">
        <f>+SUM(AX19:AX24)</f>
        <v>0</v>
      </c>
      <c r="AY25" s="95">
        <f>SUM(AY19:AY24)</f>
        <v>0</v>
      </c>
      <c r="AZ25" s="96">
        <f t="shared" ref="AZ25" si="67">IFERROR(AX25/AX$12,0)</f>
        <v>0</v>
      </c>
      <c r="BA25" s="98">
        <f t="shared" ref="BA25" si="68">IFERROR(AX25/AX$10,0)</f>
        <v>0</v>
      </c>
      <c r="BB25" s="94">
        <f>+SUM(BB19:BB24)</f>
        <v>0</v>
      </c>
      <c r="BC25" s="95">
        <f>SUM(BC19:BC24)</f>
        <v>0</v>
      </c>
      <c r="BD25" s="96">
        <f t="shared" si="38"/>
        <v>0</v>
      </c>
      <c r="BE25" s="98">
        <f t="shared" si="39"/>
        <v>0</v>
      </c>
      <c r="BF25" s="94">
        <f>+SUM(BF19:BF24)</f>
        <v>0</v>
      </c>
      <c r="BG25" s="95">
        <f>SUM(BG19:BG24)</f>
        <v>0</v>
      </c>
      <c r="BH25" s="96">
        <f t="shared" si="41"/>
        <v>0</v>
      </c>
      <c r="BI25" s="98">
        <f t="shared" si="42"/>
        <v>0</v>
      </c>
      <c r="BJ25" s="94">
        <f>+SUM(BJ19:BJ24)</f>
        <v>0</v>
      </c>
      <c r="BK25" s="95">
        <f>SUM(BK19:BK24)</f>
        <v>0</v>
      </c>
      <c r="BL25" s="96">
        <f>IFERROR(BJ25/BJ$12,0)</f>
        <v>0</v>
      </c>
      <c r="BM25" s="98">
        <f t="shared" si="44"/>
        <v>0</v>
      </c>
      <c r="BN25" s="94">
        <f>+SUM(BN19:BN24)</f>
        <v>500560.32328087511</v>
      </c>
      <c r="BO25" s="95">
        <f>SUM(BO19:BO24)</f>
        <v>1</v>
      </c>
      <c r="BP25" s="96">
        <f>IFERROR(BN25/BN$12,0)</f>
        <v>120.33450000000003</v>
      </c>
      <c r="BQ25" s="98">
        <f t="shared" si="46"/>
        <v>7584.2473224375017</v>
      </c>
      <c r="BR25" s="94">
        <f>+SUM(BR19:BR24)</f>
        <v>1758570</v>
      </c>
      <c r="BS25" s="95">
        <f>SUM(BS19:BS24)</f>
        <v>1</v>
      </c>
      <c r="BT25" s="96">
        <f>IFERROR(BR25/BR$12,0)</f>
        <v>292</v>
      </c>
      <c r="BU25" s="98">
        <f t="shared" si="48"/>
        <v>26645</v>
      </c>
      <c r="BV25" s="94">
        <f>+SUM(BV19:BV24)</f>
        <v>5330746.08</v>
      </c>
      <c r="BW25" s="95">
        <f>SUM(BW19:BW24)</f>
        <v>1</v>
      </c>
      <c r="BX25" s="96">
        <f>IFERROR(BV25/BV$12,0)</f>
        <v>367.8</v>
      </c>
      <c r="BY25" s="98">
        <f t="shared" si="50"/>
        <v>80768.88</v>
      </c>
      <c r="BZ25" s="94">
        <f>+SUM(BZ19:BZ24)</f>
        <v>5468237.2799999993</v>
      </c>
      <c r="CA25" s="95">
        <f>SUM(CA19:CA24)</f>
        <v>1</v>
      </c>
      <c r="CB25" s="96">
        <f>IFERROR(BZ25/BZ$12,0)</f>
        <v>378.31999999999994</v>
      </c>
      <c r="CC25" s="98">
        <f t="shared" si="52"/>
        <v>82852.079999999987</v>
      </c>
      <c r="CD25" s="94">
        <f>+SUM(CD19:CD24)</f>
        <v>5624669.3084999993</v>
      </c>
      <c r="CE25" s="95">
        <f>SUM(CE19:CE24)</f>
        <v>1</v>
      </c>
      <c r="CF25" s="96">
        <f>IFERROR(CD25/CD$12,0)</f>
        <v>389.14274999999998</v>
      </c>
      <c r="CG25" s="98">
        <f t="shared" si="54"/>
        <v>85222.262249999985</v>
      </c>
      <c r="CH25" s="94">
        <f>+SUM(CH19:CH24)</f>
        <v>5785603.9206075007</v>
      </c>
      <c r="CI25" s="95">
        <f>SUM(CI19:CI24)</f>
        <v>1</v>
      </c>
      <c r="CJ25" s="96">
        <f>IFERROR(CH25/CH$12,0)</f>
        <v>400.27701125000004</v>
      </c>
      <c r="CK25" s="97">
        <f t="shared" si="56"/>
        <v>87660.665463750018</v>
      </c>
      <c r="CL25" s="94">
        <f>+SUM(CL19:CL24)</f>
        <v>5967476.0136718657</v>
      </c>
      <c r="CM25" s="95">
        <f>SUM(CM19:CM24)</f>
        <v>0.99999999999999989</v>
      </c>
      <c r="CN25" s="96">
        <f>IFERROR(CL25/CL$12,0)</f>
        <v>411.73179980625002</v>
      </c>
      <c r="CO25" s="97">
        <f t="shared" si="58"/>
        <v>90416.303237452506</v>
      </c>
      <c r="CP25" s="94">
        <f>+SUM(CP19:CP24)</f>
        <v>6631631.455052156</v>
      </c>
      <c r="CQ25" s="95">
        <f>SUM(CQ19:CQ24)</f>
        <v>0.99999999999999989</v>
      </c>
      <c r="CR25" s="96">
        <f>IFERROR(CP25/CP$12,0)</f>
        <v>423.5163939746563</v>
      </c>
      <c r="CS25" s="97">
        <f t="shared" si="60"/>
        <v>100479.26447048721</v>
      </c>
      <c r="CT25" s="94">
        <f>+SUM(CT19:CT24)</f>
        <v>6821474.2947759237</v>
      </c>
      <c r="CU25" s="95">
        <f>SUM(CU19:CU24)</f>
        <v>1</v>
      </c>
      <c r="CV25" s="96">
        <f>IFERROR(CT25/CT$12,0)</f>
        <v>435.64034197247014</v>
      </c>
      <c r="CW25" s="98">
        <f t="shared" si="62"/>
        <v>103355.67113296853</v>
      </c>
      <c r="CX25" s="94">
        <f>+SUM(CX19:CX24)</f>
        <v>7016784.7670932123</v>
      </c>
      <c r="CY25" s="95">
        <f>SUM(CY19:CY24)</f>
        <v>0.99999999999999989</v>
      </c>
      <c r="CZ25" s="96">
        <f>IFERROR(CX25/CX$12,0)</f>
        <v>448.1134698146829</v>
      </c>
      <c r="DA25" s="98">
        <f t="shared" si="64"/>
        <v>106314.92071353352</v>
      </c>
      <c r="DB25" s="94">
        <f>+SUM(DB19:DB24)</f>
        <v>7237495.7883234899</v>
      </c>
      <c r="DC25" s="95">
        <f>SUM(DC19:DC24)</f>
        <v>1</v>
      </c>
      <c r="DD25" s="96">
        <f>IFERROR(DB25/DB$12,0)</f>
        <v>460.94588943173795</v>
      </c>
      <c r="DE25" s="98">
        <f t="shared" si="66"/>
        <v>109659.02709581045</v>
      </c>
    </row>
    <row r="26" spans="3:109" s="100" customFormat="1" x14ac:dyDescent="0.2">
      <c r="C26" s="99" t="s">
        <v>26</v>
      </c>
      <c r="E26" s="101"/>
      <c r="F26" s="102" t="str">
        <f>IFERROR(F25/B25-1,"-")</f>
        <v>-</v>
      </c>
      <c r="G26" s="103"/>
      <c r="H26" s="104"/>
      <c r="I26" s="105"/>
      <c r="J26" s="102" t="str">
        <f>IFERROR(J25/F25-1,"-")</f>
        <v>-</v>
      </c>
      <c r="K26" s="103"/>
      <c r="L26" s="104"/>
      <c r="M26" s="105"/>
      <c r="N26" s="102" t="str">
        <f>IFERROR(N25/J25-1,"-")</f>
        <v>-</v>
      </c>
      <c r="O26" s="103"/>
      <c r="P26" s="104"/>
      <c r="Q26" s="105"/>
      <c r="R26" s="102" t="str">
        <f>IFERROR(R25/N25-1,"-")</f>
        <v>-</v>
      </c>
      <c r="S26" s="103"/>
      <c r="T26" s="104"/>
      <c r="U26" s="105"/>
      <c r="V26" s="102" t="str">
        <f>IFERROR(V25/R25-1,"-")</f>
        <v>-</v>
      </c>
      <c r="W26" s="103"/>
      <c r="X26" s="104"/>
      <c r="Y26" s="105"/>
      <c r="Z26" s="102" t="str">
        <f>IFERROR(Z25/V25-1,"-")</f>
        <v>-</v>
      </c>
      <c r="AA26" s="103"/>
      <c r="AB26" s="104"/>
      <c r="AC26" s="105"/>
      <c r="AD26" s="102" t="str">
        <f>IFERROR(AD25/Z25-1,"-")</f>
        <v>-</v>
      </c>
      <c r="AE26" s="103"/>
      <c r="AF26" s="104"/>
      <c r="AG26" s="105"/>
      <c r="AH26" s="102" t="str">
        <f>IFERROR(AH25/AD25-1,"-")</f>
        <v>-</v>
      </c>
      <c r="AI26" s="106"/>
      <c r="AJ26" s="104"/>
      <c r="AK26" s="105"/>
      <c r="AL26" s="102" t="str">
        <f>IFERROR(AL25/AH25-1,"-")</f>
        <v>-</v>
      </c>
      <c r="AM26" s="103"/>
      <c r="AN26" s="104"/>
      <c r="AO26" s="105"/>
      <c r="AP26" s="102" t="str">
        <f>IFERROR(AP25/AL25-1,"-")</f>
        <v>-</v>
      </c>
      <c r="AQ26" s="106"/>
      <c r="AR26" s="104"/>
      <c r="AS26" s="105"/>
      <c r="AT26" s="102" t="str">
        <f>IFERROR(AT25/AP25-1,"-")</f>
        <v>-</v>
      </c>
      <c r="AU26" s="106"/>
      <c r="AV26" s="104"/>
      <c r="AW26" s="105"/>
      <c r="AX26" s="102" t="str">
        <f>IFERROR(AX25/AT25-1,"-")</f>
        <v>-</v>
      </c>
      <c r="AY26" s="106"/>
      <c r="AZ26" s="104"/>
      <c r="BA26" s="105"/>
      <c r="BB26" s="102" t="str">
        <f>IFERROR(BB25/AT25-1,"-")</f>
        <v>-</v>
      </c>
      <c r="BC26" s="106"/>
      <c r="BD26" s="104"/>
      <c r="BE26" s="105"/>
      <c r="BF26" s="102" t="str">
        <f>IFERROR(BF25/BB25-1,"-")</f>
        <v>-</v>
      </c>
      <c r="BG26" s="106"/>
      <c r="BH26" s="104"/>
      <c r="BI26" s="105"/>
      <c r="BJ26" s="102" t="str">
        <f>IFERROR(BJ25/AT25-1,"-")</f>
        <v>-</v>
      </c>
      <c r="BK26" s="106"/>
      <c r="BL26" s="104"/>
      <c r="BM26" s="105"/>
      <c r="BN26" s="102" t="str">
        <f>IFERROR(BN25/BJ25-1,"-")</f>
        <v>-</v>
      </c>
      <c r="BO26" s="106"/>
      <c r="BP26" s="104"/>
      <c r="BQ26" s="105"/>
      <c r="BR26" s="102">
        <f>IFERROR(BR25/BN25-1,"-")</f>
        <v>2.5132029412032098</v>
      </c>
      <c r="BS26" s="106"/>
      <c r="BT26" s="104"/>
      <c r="BU26" s="105"/>
      <c r="BV26" s="102">
        <f>IFERROR(BV25/BR25-1,"-")</f>
        <v>2.0312959279414526</v>
      </c>
      <c r="BW26" s="106"/>
      <c r="BX26" s="104"/>
      <c r="BY26" s="105"/>
      <c r="BZ26" s="102">
        <f>IFERROR(BZ25/BV25-1,"-")</f>
        <v>2.5792112011457702E-2</v>
      </c>
      <c r="CA26" s="106"/>
      <c r="CB26" s="104"/>
      <c r="CC26" s="105"/>
      <c r="CD26" s="104">
        <f>IFERROR(CD25/BZ25-1,"-")</f>
        <v>2.860739585536054E-2</v>
      </c>
      <c r="CE26" s="106"/>
      <c r="CF26" s="104"/>
      <c r="CG26" s="105"/>
      <c r="CH26" s="104">
        <f>IFERROR(CH25/CD25-1,"-")</f>
        <v>2.8612279812485486E-2</v>
      </c>
      <c r="CI26" s="103"/>
      <c r="CJ26" s="104"/>
      <c r="CK26" s="105"/>
      <c r="CL26" s="102">
        <f>IFERROR(CL25/CH25-1,"-")</f>
        <v>3.1435282394040476E-2</v>
      </c>
      <c r="CM26" s="103"/>
      <c r="CN26" s="104"/>
      <c r="CO26" s="105"/>
      <c r="CP26" s="102">
        <f>IFERROR(CP25/CL25-1,"-")</f>
        <v>0.11129587112854211</v>
      </c>
      <c r="CQ26" s="103"/>
      <c r="CR26" s="104"/>
      <c r="CS26" s="105"/>
      <c r="CT26" s="102">
        <f>IFERROR(CT25/CP25-1,"-")</f>
        <v>2.8626868216438783E-2</v>
      </c>
      <c r="CU26" s="103"/>
      <c r="CV26" s="104"/>
      <c r="CW26" s="105"/>
      <c r="CX26" s="102">
        <f>IFERROR(CX25/CT25-1,"-")</f>
        <v>2.8631709785502446E-2</v>
      </c>
      <c r="CY26" s="106"/>
      <c r="CZ26" s="104"/>
      <c r="DA26" s="105"/>
      <c r="DB26" s="102">
        <f>IFERROR(DB25/CX25-1,"-")</f>
        <v>3.1454723004381124E-2</v>
      </c>
      <c r="DC26" s="103"/>
      <c r="DD26" s="104"/>
      <c r="DE26" s="105"/>
    </row>
    <row r="27" spans="3:109" x14ac:dyDescent="0.2">
      <c r="C27" s="71"/>
      <c r="F27" s="72"/>
      <c r="G27" s="107"/>
      <c r="H27" s="107"/>
      <c r="I27" s="108"/>
      <c r="J27" s="72"/>
      <c r="K27" s="107"/>
      <c r="L27" s="107"/>
      <c r="M27" s="108"/>
      <c r="N27" s="72"/>
      <c r="O27" s="107"/>
      <c r="P27" s="107"/>
      <c r="Q27" s="108"/>
      <c r="R27" s="72"/>
      <c r="S27" s="107"/>
      <c r="T27" s="107"/>
      <c r="U27" s="108"/>
      <c r="V27" s="72"/>
      <c r="W27" s="107"/>
      <c r="X27" s="107"/>
      <c r="Y27" s="108"/>
      <c r="Z27" s="72"/>
      <c r="AA27" s="107"/>
      <c r="AB27" s="107"/>
      <c r="AC27" s="108"/>
      <c r="AD27" s="72"/>
      <c r="AE27" s="107"/>
      <c r="AF27" s="107"/>
      <c r="AG27" s="108"/>
      <c r="AH27" s="72"/>
      <c r="AI27" s="107"/>
      <c r="AJ27" s="107"/>
      <c r="AK27" s="108"/>
      <c r="AL27" s="72"/>
      <c r="AM27" s="107"/>
      <c r="AN27" s="107"/>
      <c r="AO27" s="108"/>
      <c r="AP27" s="72"/>
      <c r="AQ27" s="107"/>
      <c r="AR27" s="107"/>
      <c r="AS27" s="108"/>
      <c r="AT27" s="72"/>
      <c r="AU27" s="107"/>
      <c r="AV27" s="107"/>
      <c r="AW27" s="108"/>
      <c r="AX27" s="72"/>
      <c r="AY27" s="107"/>
      <c r="AZ27" s="107"/>
      <c r="BA27" s="108"/>
      <c r="BB27" s="72"/>
      <c r="BC27" s="107"/>
      <c r="BD27" s="107"/>
      <c r="BE27" s="108"/>
      <c r="BF27" s="72"/>
      <c r="BG27" s="107"/>
      <c r="BH27" s="107"/>
      <c r="BI27" s="108"/>
      <c r="BJ27" s="72"/>
      <c r="BK27" s="107"/>
      <c r="BL27" s="107"/>
      <c r="BM27" s="108"/>
      <c r="BN27" s="72"/>
      <c r="BO27" s="107"/>
      <c r="BP27" s="107"/>
      <c r="BQ27" s="108"/>
      <c r="BR27" s="72"/>
      <c r="BS27" s="107"/>
      <c r="BT27" s="107"/>
      <c r="BU27" s="108"/>
      <c r="BV27" s="72"/>
      <c r="BW27" s="107"/>
      <c r="BX27" s="107"/>
      <c r="BY27" s="108"/>
      <c r="BZ27" s="72"/>
      <c r="CA27" s="107"/>
      <c r="CB27" s="107"/>
      <c r="CC27" s="108"/>
      <c r="CE27" s="107"/>
      <c r="CF27" s="107"/>
      <c r="CG27" s="108"/>
      <c r="CI27" s="107"/>
      <c r="CJ27" s="107"/>
      <c r="CK27" s="108"/>
      <c r="CL27" s="72"/>
      <c r="CM27" s="107"/>
      <c r="CN27" s="107"/>
      <c r="CO27" s="108"/>
      <c r="CP27" s="72"/>
      <c r="CQ27" s="107"/>
      <c r="CR27" s="107"/>
      <c r="CS27" s="108"/>
      <c r="CT27" s="72"/>
      <c r="CU27" s="107"/>
      <c r="CV27" s="107"/>
      <c r="CW27" s="108"/>
      <c r="CX27" s="72"/>
      <c r="CY27" s="107"/>
      <c r="CZ27" s="107"/>
      <c r="DA27" s="108"/>
      <c r="DB27" s="72"/>
      <c r="DC27" s="107"/>
      <c r="DD27" s="107"/>
      <c r="DE27" s="108"/>
    </row>
    <row r="28" spans="3:109" x14ac:dyDescent="0.2">
      <c r="C28" s="71" t="s">
        <v>27</v>
      </c>
      <c r="F28" s="72"/>
      <c r="G28" s="107"/>
      <c r="H28" s="107"/>
      <c r="I28" s="108"/>
      <c r="J28" s="72"/>
      <c r="K28" s="107"/>
      <c r="L28" s="107"/>
      <c r="M28" s="108"/>
      <c r="N28" s="72"/>
      <c r="O28" s="107"/>
      <c r="P28" s="107"/>
      <c r="Q28" s="108"/>
      <c r="R28" s="72"/>
      <c r="S28" s="107"/>
      <c r="T28" s="107"/>
      <c r="U28" s="108"/>
      <c r="V28" s="72"/>
      <c r="W28" s="107"/>
      <c r="X28" s="107"/>
      <c r="Y28" s="108"/>
      <c r="Z28" s="72"/>
      <c r="AA28" s="107"/>
      <c r="AB28" s="107"/>
      <c r="AC28" s="108"/>
      <c r="AD28" s="72"/>
      <c r="AE28" s="107"/>
      <c r="AF28" s="107"/>
      <c r="AG28" s="108"/>
      <c r="AH28" s="72"/>
      <c r="AI28" s="107"/>
      <c r="AJ28" s="107"/>
      <c r="AK28" s="108"/>
      <c r="AL28" s="72"/>
      <c r="AM28" s="107"/>
      <c r="AN28" s="107"/>
      <c r="AO28" s="108"/>
      <c r="AP28" s="72"/>
      <c r="AQ28" s="107"/>
      <c r="AR28" s="107"/>
      <c r="AS28" s="108"/>
      <c r="AT28" s="72"/>
      <c r="AU28" s="107"/>
      <c r="AV28" s="107"/>
      <c r="AW28" s="108"/>
      <c r="AX28" s="72"/>
      <c r="AY28" s="107"/>
      <c r="AZ28" s="107"/>
      <c r="BA28" s="108"/>
      <c r="BB28" s="72"/>
      <c r="BC28" s="107"/>
      <c r="BD28" s="107"/>
      <c r="BE28" s="108"/>
      <c r="BF28" s="72"/>
      <c r="BG28" s="82"/>
      <c r="BH28" s="80"/>
      <c r="BI28" s="83"/>
      <c r="BJ28" s="72"/>
      <c r="BK28" s="107"/>
      <c r="BL28" s="107"/>
      <c r="BM28" s="108"/>
      <c r="BN28" s="72"/>
      <c r="BO28" s="107"/>
      <c r="BP28" s="107"/>
      <c r="BQ28" s="108"/>
      <c r="BR28" s="72"/>
      <c r="BS28" s="107"/>
      <c r="BT28" s="107"/>
      <c r="BU28" s="108"/>
      <c r="BV28" s="54"/>
      <c r="BW28" s="107"/>
      <c r="BX28" s="107"/>
      <c r="BY28" s="108"/>
      <c r="BZ28" s="72"/>
      <c r="CA28" s="107"/>
      <c r="CB28" s="107"/>
      <c r="CC28" s="108"/>
      <c r="CE28" s="107"/>
      <c r="CF28" s="107"/>
      <c r="CG28" s="108"/>
      <c r="CI28" s="107"/>
      <c r="CJ28" s="107"/>
      <c r="CK28" s="108"/>
      <c r="CL28" s="72"/>
      <c r="CM28" s="107"/>
      <c r="CN28" s="107"/>
      <c r="CO28" s="108"/>
      <c r="CP28" s="72"/>
      <c r="CQ28" s="107"/>
      <c r="CR28" s="107"/>
      <c r="CS28" s="108"/>
      <c r="CT28" s="72"/>
      <c r="CU28" s="107"/>
      <c r="CV28" s="107"/>
      <c r="CW28" s="108"/>
      <c r="CX28" s="72"/>
      <c r="CY28" s="107"/>
      <c r="CZ28" s="107"/>
      <c r="DA28" s="108"/>
      <c r="DB28" s="72"/>
      <c r="DC28" s="107"/>
      <c r="DD28" s="107"/>
      <c r="DE28" s="108"/>
    </row>
    <row r="29" spans="3:109" x14ac:dyDescent="0.2">
      <c r="C29" s="77" t="str">
        <f t="shared" ref="C29:C34" si="69">+C19</f>
        <v>Rooms</v>
      </c>
      <c r="F29" s="78">
        <v>0</v>
      </c>
      <c r="G29" s="79">
        <f t="shared" ref="G29:G34" si="70">+IFERROR(F29/F19,0)</f>
        <v>0</v>
      </c>
      <c r="H29" s="80">
        <f t="shared" ref="H29:H35" si="71">IFERROR(F29/F$12,0)</f>
        <v>0</v>
      </c>
      <c r="I29" s="81">
        <f t="shared" ref="I29:I35" si="72">IFERROR(F29/F$10,0)</f>
        <v>0</v>
      </c>
      <c r="J29" s="78">
        <v>0</v>
      </c>
      <c r="K29" s="79">
        <f t="shared" ref="K29:K34" si="73">+IFERROR(J29/J19,0)</f>
        <v>0</v>
      </c>
      <c r="L29" s="80">
        <f t="shared" ref="L29:L35" si="74">IFERROR(J29/J$12,0)</f>
        <v>0</v>
      </c>
      <c r="M29" s="81">
        <f t="shared" ref="M29:M35" si="75">IFERROR(J29/J$10,0)</f>
        <v>0</v>
      </c>
      <c r="N29" s="78">
        <v>0</v>
      </c>
      <c r="O29" s="79">
        <f t="shared" ref="O29:O34" si="76">+IFERROR(N29/N19,0)</f>
        <v>0</v>
      </c>
      <c r="P29" s="80">
        <f t="shared" ref="P29:P35" si="77">IFERROR(N29/N$12,0)</f>
        <v>0</v>
      </c>
      <c r="Q29" s="81">
        <f t="shared" ref="Q29:Q35" si="78">IFERROR(N29/N$10,0)</f>
        <v>0</v>
      </c>
      <c r="R29" s="78">
        <v>0</v>
      </c>
      <c r="S29" s="79">
        <f t="shared" ref="S29:S34" si="79">+IFERROR(R29/R19,0)</f>
        <v>0</v>
      </c>
      <c r="T29" s="80">
        <f t="shared" ref="T29:T35" si="80">IFERROR(R29/R$12,0)</f>
        <v>0</v>
      </c>
      <c r="U29" s="81">
        <f t="shared" ref="U29:U35" si="81">IFERROR(R29/R$10,0)</f>
        <v>0</v>
      </c>
      <c r="V29" s="78">
        <v>0</v>
      </c>
      <c r="W29" s="79">
        <f t="shared" ref="W29:W34" si="82">+IFERROR(V29/V19,0)</f>
        <v>0</v>
      </c>
      <c r="X29" s="80">
        <f t="shared" ref="X29:X35" si="83">IFERROR(V29/V$12,0)</f>
        <v>0</v>
      </c>
      <c r="Y29" s="81">
        <f t="shared" ref="Y29:Y35" si="84">IFERROR(V29/V$10,0)</f>
        <v>0</v>
      </c>
      <c r="Z29" s="78">
        <v>0</v>
      </c>
      <c r="AA29" s="79">
        <f t="shared" ref="AA29:AA34" si="85">+IFERROR(Z29/Z19,0)</f>
        <v>0</v>
      </c>
      <c r="AB29" s="80">
        <f t="shared" ref="AB29:AB35" si="86">IFERROR(Z29/Z$12,0)</f>
        <v>0</v>
      </c>
      <c r="AC29" s="81">
        <f t="shared" ref="AC29:AC35" si="87">IFERROR(Z29/Z$10,0)</f>
        <v>0</v>
      </c>
      <c r="AD29" s="78">
        <v>0</v>
      </c>
      <c r="AE29" s="79">
        <f t="shared" ref="AE29:AE34" si="88">+IFERROR(AD29/AD19,0)</f>
        <v>0</v>
      </c>
      <c r="AF29" s="80">
        <f t="shared" ref="AF29:AF35" si="89">IFERROR(AD29/AD$12,0)</f>
        <v>0</v>
      </c>
      <c r="AG29" s="81">
        <f t="shared" ref="AG29:AG35" si="90">IFERROR(AD29/AD$10,0)</f>
        <v>0</v>
      </c>
      <c r="AH29" s="78">
        <v>0</v>
      </c>
      <c r="AI29" s="82">
        <f t="shared" ref="AI29:AI34" si="91">+IFERROR(AH29/AH19,0)</f>
        <v>0</v>
      </c>
      <c r="AJ29" s="80">
        <f t="shared" ref="AJ29:AJ35" si="92">IFERROR(AH29/AH$12,0)</f>
        <v>0</v>
      </c>
      <c r="AK29" s="83">
        <f t="shared" ref="AK29:AK35" si="93">IFERROR(AH29/AH$10,0)</f>
        <v>0</v>
      </c>
      <c r="AL29" s="78">
        <v>0</v>
      </c>
      <c r="AM29" s="79">
        <f t="shared" ref="AM29:AM34" si="94">+IFERROR(AL29/AL19,0)</f>
        <v>0</v>
      </c>
      <c r="AN29" s="80">
        <f t="shared" ref="AN29:AN35" si="95">IFERROR(AL29/AL$12,0)</f>
        <v>0</v>
      </c>
      <c r="AO29" s="81">
        <f t="shared" ref="AO29:AO35" si="96">IFERROR(AL29/AL$10,0)</f>
        <v>0</v>
      </c>
      <c r="AP29" s="78">
        <v>0</v>
      </c>
      <c r="AQ29" s="82">
        <f t="shared" ref="AQ29:AQ34" si="97">+IFERROR(AP29/AP19,0)</f>
        <v>0</v>
      </c>
      <c r="AR29" s="80">
        <f t="shared" ref="AR29:AR35" si="98">IFERROR(AP29/AP$12,0)</f>
        <v>0</v>
      </c>
      <c r="AS29" s="83">
        <f t="shared" ref="AS29:AS35" si="99">IFERROR(AP29/AP$10,0)</f>
        <v>0</v>
      </c>
      <c r="AT29" s="78">
        <v>0</v>
      </c>
      <c r="AU29" s="82">
        <f t="shared" ref="AU29:AU34" si="100">+IFERROR(AT29/AT19,0)</f>
        <v>0</v>
      </c>
      <c r="AV29" s="80">
        <f t="shared" ref="AV29:AV35" si="101">IFERROR(AT29/AT$12,0)</f>
        <v>0</v>
      </c>
      <c r="AW29" s="83">
        <f t="shared" ref="AW29:AW35" si="102">IFERROR(AT29/AT$10,0)</f>
        <v>0</v>
      </c>
      <c r="AX29" s="78">
        <v>0</v>
      </c>
      <c r="AY29" s="82">
        <f t="shared" ref="AY29:AY34" si="103">+IFERROR(AX29/AX19,0)</f>
        <v>0</v>
      </c>
      <c r="AZ29" s="80">
        <f t="shared" ref="AZ29:AZ33" si="104">IFERROR(AX29/AX$12,0)</f>
        <v>0</v>
      </c>
      <c r="BA29" s="83">
        <f t="shared" ref="BA29:BA33" si="105">IFERROR(AX29/AX$10,0)</f>
        <v>0</v>
      </c>
      <c r="BB29" s="87"/>
      <c r="BC29" s="82">
        <f t="shared" ref="BC29:BC34" si="106">+IFERROR(BB29/BB19,0)</f>
        <v>0</v>
      </c>
      <c r="BD29" s="80">
        <f t="shared" ref="BD29:BD35" si="107">IFERROR(BB29/BB$12,0)</f>
        <v>0</v>
      </c>
      <c r="BE29" s="83">
        <f t="shared" ref="BE29:BE35" si="108">IFERROR(BB29/BB$10,0)</f>
        <v>0</v>
      </c>
      <c r="BF29" s="78">
        <v>0</v>
      </c>
      <c r="BG29" s="82">
        <f t="shared" ref="BG29:BG35" si="109">+IFERROR(BF29/BF19,0)</f>
        <v>0</v>
      </c>
      <c r="BH29" s="80">
        <f t="shared" ref="BH29:BH35" si="110">IFERROR(BF29/BF$12,0)</f>
        <v>0</v>
      </c>
      <c r="BI29" s="83">
        <f t="shared" ref="BI29:BI35" si="111">IFERROR(BF29/BF$10,0)</f>
        <v>0</v>
      </c>
      <c r="BJ29" s="88">
        <f>BL29*BJ$12</f>
        <v>0</v>
      </c>
      <c r="BK29" s="82">
        <f>+IFERROR(BJ29/BJ19,0)</f>
        <v>0</v>
      </c>
      <c r="BL29" s="90">
        <f>AV29*(1+BJ$89)</f>
        <v>0</v>
      </c>
      <c r="BM29" s="83">
        <f t="shared" ref="BM29:BM35" si="112">IFERROR(BJ29/BJ$10,0)</f>
        <v>0</v>
      </c>
      <c r="BN29" s="88">
        <f>BP29*BN$12</f>
        <v>216306.519</v>
      </c>
      <c r="BO29" s="82">
        <f>+IFERROR(BN29/BN19,0)</f>
        <v>0.4321287743747636</v>
      </c>
      <c r="BP29" s="89">
        <v>52</v>
      </c>
      <c r="BQ29" s="83">
        <f t="shared" ref="BQ29:BQ35" si="113">IFERROR(BN29/BN$10,0)</f>
        <v>3277.3715000000002</v>
      </c>
      <c r="BR29" s="88">
        <f>BT29*BR$12</f>
        <v>331237.5</v>
      </c>
      <c r="BS29" s="82">
        <f>+IFERROR(BR29/BR19,0)</f>
        <v>0.27500000000000002</v>
      </c>
      <c r="BT29" s="89">
        <v>55</v>
      </c>
      <c r="BU29" s="83">
        <f t="shared" ref="BU29:BU35" si="114">IFERROR(BR29/BR$10,0)</f>
        <v>5018.75</v>
      </c>
      <c r="BV29" s="88">
        <f>BX29*BV$12</f>
        <v>817076.7</v>
      </c>
      <c r="BW29" s="82">
        <f>+IFERROR(BV29/BV19,0)</f>
        <v>0.21273584905660375</v>
      </c>
      <c r="BX29" s="90">
        <f>BT29*(1+BV$89)</f>
        <v>56.374999999999993</v>
      </c>
      <c r="BY29" s="83">
        <f t="shared" ref="BY29:BY35" si="115">IFERROR(BV29/BV$10,0)</f>
        <v>12379.949999999999</v>
      </c>
      <c r="BZ29" s="88">
        <f>CB29*BZ$12</f>
        <v>835215.35624999984</v>
      </c>
      <c r="CA29" s="82">
        <f>+IFERROR(BZ29/BZ19,0)</f>
        <v>0.21170315076021248</v>
      </c>
      <c r="CB29" s="90">
        <f>BX29*(1+BZ$89)</f>
        <v>57.78437499999999</v>
      </c>
      <c r="CC29" s="83">
        <f t="shared" ref="CC29:CC35" si="116">IFERROR(BZ29/BZ$10,0)</f>
        <v>12654.778124999997</v>
      </c>
      <c r="CD29" s="88">
        <f>CF29*CD$12</f>
        <v>856095.74015624973</v>
      </c>
      <c r="CE29" s="82">
        <f>+IFERROR(CD29/CD19,0)</f>
        <v>0.21067546556234734</v>
      </c>
      <c r="CF29" s="90">
        <f>CB29*(1+CD$89)</f>
        <v>59.228984374999982</v>
      </c>
      <c r="CG29" s="83">
        <f t="shared" ref="CG29:CG35" si="117">IFERROR(CD29/CD$10,0)</f>
        <v>12971.147578124996</v>
      </c>
      <c r="CH29" s="88">
        <f>CJ29*CH$12</f>
        <v>877498.13366015593</v>
      </c>
      <c r="CI29" s="82">
        <f>+IFERROR(CH29/CH19,0)</f>
        <v>0.2096527691275786</v>
      </c>
      <c r="CJ29" s="90">
        <f>CF29*(1+CH$89)</f>
        <v>60.709708984374977</v>
      </c>
      <c r="CK29" s="83">
        <f t="shared" ref="CK29:CK35" si="118">IFERROR(CH29/CH$10,0)</f>
        <v>13295.426267578121</v>
      </c>
      <c r="CL29" s="88">
        <f>CN29*CL$12</f>
        <v>901899.7940893356</v>
      </c>
      <c r="CM29" s="82">
        <f>+IFERROR(CL29/CL19,0)</f>
        <v>0.20863503723860977</v>
      </c>
      <c r="CN29" s="90">
        <f>CJ29*(1+CL$89)</f>
        <v>62.227451708984347</v>
      </c>
      <c r="CO29" s="83">
        <f t="shared" ref="CO29:CO35" si="119">IFERROR(CL29/CL$10,0)</f>
        <v>13665.148395292963</v>
      </c>
      <c r="CP29" s="88">
        <f>CR29*CP$12</f>
        <v>998748.26639975957</v>
      </c>
      <c r="CQ29" s="82">
        <f>+IFERROR(CP29/CP19,0)</f>
        <v>0.20762224579570382</v>
      </c>
      <c r="CR29" s="90">
        <f>CN29*(1+CP$89)</f>
        <v>63.783138001708949</v>
      </c>
      <c r="CS29" s="83">
        <f t="shared" ref="CS29:CS35" si="120">IFERROR(CP29/CP$10,0)</f>
        <v>15132.549490905449</v>
      </c>
      <c r="CT29" s="88">
        <f>CV29*CT$12</f>
        <v>1023716.9730597534</v>
      </c>
      <c r="CU29" s="82">
        <f>+IFERROR(CT29/CT19,0)</f>
        <v>0.20661437081611303</v>
      </c>
      <c r="CV29" s="90">
        <f>CR29*(1+CT$89)</f>
        <v>65.377716451751667</v>
      </c>
      <c r="CW29" s="83">
        <f t="shared" ref="CW29:CW35" si="121">IFERROR(CT29/CT$10,0)</f>
        <v>15510.863228178083</v>
      </c>
      <c r="CX29" s="88">
        <f>CZ29*CX$12</f>
        <v>1049309.8973862473</v>
      </c>
      <c r="CY29" s="82">
        <f>+IFERROR(CX29/CX19,0)</f>
        <v>0.20561138843351048</v>
      </c>
      <c r="CZ29" s="90">
        <f>CV29*(1+CX$89)</f>
        <v>67.012159363045456</v>
      </c>
      <c r="DA29" s="83">
        <f t="shared" ref="DA29:DA35" si="122">IFERROR(CX29/CX$10,0)</f>
        <v>15898.634808882534</v>
      </c>
      <c r="DB29" s="88">
        <f>DD29*DB$12</f>
        <v>1078489.336998495</v>
      </c>
      <c r="DC29" s="82">
        <f>+IFERROR(DB29/DB19,0)</f>
        <v>0.20461327489742551</v>
      </c>
      <c r="DD29" s="90">
        <f>CZ29*(1+DB$89)</f>
        <v>68.687463347121593</v>
      </c>
      <c r="DE29" s="83">
        <f t="shared" ref="DE29:DE35" si="123">IFERROR(DB29/DB$10,0)</f>
        <v>16340.747530280229</v>
      </c>
    </row>
    <row r="30" spans="3:109" x14ac:dyDescent="0.2">
      <c r="C30" s="77" t="str">
        <f t="shared" si="69"/>
        <v>Food &amp; Beverage</v>
      </c>
      <c r="F30" s="75">
        <v>0</v>
      </c>
      <c r="G30" s="79">
        <f t="shared" si="70"/>
        <v>0</v>
      </c>
      <c r="H30" s="80">
        <f t="shared" si="71"/>
        <v>0</v>
      </c>
      <c r="I30" s="81">
        <f t="shared" si="72"/>
        <v>0</v>
      </c>
      <c r="J30" s="75">
        <v>0</v>
      </c>
      <c r="K30" s="79">
        <f t="shared" si="73"/>
        <v>0</v>
      </c>
      <c r="L30" s="80">
        <f t="shared" si="74"/>
        <v>0</v>
      </c>
      <c r="M30" s="81">
        <f t="shared" si="75"/>
        <v>0</v>
      </c>
      <c r="N30" s="75">
        <v>0</v>
      </c>
      <c r="O30" s="79">
        <f t="shared" si="76"/>
        <v>0</v>
      </c>
      <c r="P30" s="80">
        <f t="shared" si="77"/>
        <v>0</v>
      </c>
      <c r="Q30" s="81">
        <f t="shared" si="78"/>
        <v>0</v>
      </c>
      <c r="R30" s="75">
        <v>0</v>
      </c>
      <c r="S30" s="79">
        <f t="shared" si="79"/>
        <v>0</v>
      </c>
      <c r="T30" s="80">
        <f t="shared" si="80"/>
        <v>0</v>
      </c>
      <c r="U30" s="81">
        <f t="shared" si="81"/>
        <v>0</v>
      </c>
      <c r="V30" s="75">
        <v>0</v>
      </c>
      <c r="W30" s="79">
        <f t="shared" si="82"/>
        <v>0</v>
      </c>
      <c r="X30" s="80">
        <f t="shared" si="83"/>
        <v>0</v>
      </c>
      <c r="Y30" s="81">
        <f t="shared" si="84"/>
        <v>0</v>
      </c>
      <c r="Z30" s="75">
        <v>0</v>
      </c>
      <c r="AA30" s="79">
        <f t="shared" si="85"/>
        <v>0</v>
      </c>
      <c r="AB30" s="80">
        <f t="shared" si="86"/>
        <v>0</v>
      </c>
      <c r="AC30" s="81">
        <f t="shared" si="87"/>
        <v>0</v>
      </c>
      <c r="AD30" s="75">
        <v>0</v>
      </c>
      <c r="AE30" s="79">
        <f t="shared" si="88"/>
        <v>0</v>
      </c>
      <c r="AF30" s="80">
        <f t="shared" si="89"/>
        <v>0</v>
      </c>
      <c r="AG30" s="81">
        <f t="shared" si="90"/>
        <v>0</v>
      </c>
      <c r="AH30" s="75">
        <v>0</v>
      </c>
      <c r="AI30" s="82">
        <f t="shared" si="91"/>
        <v>0</v>
      </c>
      <c r="AJ30" s="80">
        <f t="shared" si="92"/>
        <v>0</v>
      </c>
      <c r="AK30" s="83">
        <f t="shared" si="93"/>
        <v>0</v>
      </c>
      <c r="AL30" s="75">
        <v>0</v>
      </c>
      <c r="AM30" s="79">
        <f t="shared" si="94"/>
        <v>0</v>
      </c>
      <c r="AN30" s="80">
        <f t="shared" si="95"/>
        <v>0</v>
      </c>
      <c r="AO30" s="81">
        <f t="shared" si="96"/>
        <v>0</v>
      </c>
      <c r="AP30" s="75">
        <v>0</v>
      </c>
      <c r="AQ30" s="82">
        <f t="shared" si="97"/>
        <v>0</v>
      </c>
      <c r="AR30" s="80">
        <f t="shared" si="98"/>
        <v>0</v>
      </c>
      <c r="AS30" s="83">
        <f t="shared" si="99"/>
        <v>0</v>
      </c>
      <c r="AT30" s="75">
        <v>0</v>
      </c>
      <c r="AU30" s="82">
        <f t="shared" si="100"/>
        <v>0</v>
      </c>
      <c r="AV30" s="80">
        <f t="shared" si="101"/>
        <v>0</v>
      </c>
      <c r="AW30" s="83">
        <f t="shared" si="102"/>
        <v>0</v>
      </c>
      <c r="AX30" s="75">
        <v>0</v>
      </c>
      <c r="AY30" s="82">
        <f t="shared" si="103"/>
        <v>0</v>
      </c>
      <c r="AZ30" s="80">
        <f t="shared" si="104"/>
        <v>0</v>
      </c>
      <c r="BA30" s="83">
        <f t="shared" si="105"/>
        <v>0</v>
      </c>
      <c r="BB30" s="87"/>
      <c r="BC30" s="82">
        <f t="shared" si="106"/>
        <v>0</v>
      </c>
      <c r="BD30" s="80">
        <f t="shared" si="107"/>
        <v>0</v>
      </c>
      <c r="BE30" s="83">
        <f t="shared" si="108"/>
        <v>0</v>
      </c>
      <c r="BF30" s="75">
        <v>0</v>
      </c>
      <c r="BG30" s="82">
        <f t="shared" si="109"/>
        <v>0</v>
      </c>
      <c r="BH30" s="80">
        <f t="shared" si="110"/>
        <v>0</v>
      </c>
      <c r="BI30" s="83">
        <f t="shared" si="111"/>
        <v>0</v>
      </c>
      <c r="BJ30" s="88">
        <f>BK30*BJ20</f>
        <v>0</v>
      </c>
      <c r="BK30" s="109">
        <f>+BG30</f>
        <v>0</v>
      </c>
      <c r="BL30" s="80">
        <f>IFERROR(BJ30/BJ$12,0)</f>
        <v>0</v>
      </c>
      <c r="BM30" s="83">
        <f t="shared" si="112"/>
        <v>0</v>
      </c>
      <c r="BN30" s="88">
        <f>BO30*BN20</f>
        <v>0</v>
      </c>
      <c r="BO30" s="109">
        <v>0.75</v>
      </c>
      <c r="BP30" s="80">
        <f>IFERROR(BN30/BN$12,0)</f>
        <v>0</v>
      </c>
      <c r="BQ30" s="83">
        <f t="shared" si="113"/>
        <v>0</v>
      </c>
      <c r="BR30" s="88">
        <f>BS30*BR20</f>
        <v>271012.5</v>
      </c>
      <c r="BS30" s="110">
        <f>BO30</f>
        <v>0.75</v>
      </c>
      <c r="BT30" s="80">
        <f>IFERROR(BR30/BR$12,0)</f>
        <v>45</v>
      </c>
      <c r="BU30" s="83">
        <f t="shared" si="114"/>
        <v>4106.25</v>
      </c>
      <c r="BV30" s="88">
        <f>BW30*BV20</f>
        <v>760914</v>
      </c>
      <c r="BW30" s="110">
        <f>BS30</f>
        <v>0.75</v>
      </c>
      <c r="BX30" s="80">
        <f>IFERROR(BV30/BV$12,0)</f>
        <v>52.5</v>
      </c>
      <c r="BY30" s="83">
        <f t="shared" si="115"/>
        <v>11529</v>
      </c>
      <c r="BZ30" s="88">
        <f>CA30*BZ20</f>
        <v>777805.875</v>
      </c>
      <c r="CA30" s="110">
        <f>BW30</f>
        <v>0.75</v>
      </c>
      <c r="CB30" s="80">
        <f>IFERROR(BZ30/BZ$12,0)</f>
        <v>53.8125</v>
      </c>
      <c r="CC30" s="83">
        <f t="shared" si="116"/>
        <v>11784.9375</v>
      </c>
      <c r="CD30" s="91">
        <f>CE30*CD20</f>
        <v>797251.02187499986</v>
      </c>
      <c r="CE30" s="110">
        <f>CA30</f>
        <v>0.75</v>
      </c>
      <c r="CF30" s="80">
        <f>IFERROR(CD30/CD$12,0)</f>
        <v>55.157812499999991</v>
      </c>
      <c r="CG30" s="83">
        <f t="shared" si="117"/>
        <v>12079.560937499999</v>
      </c>
      <c r="CH30" s="91">
        <f>CI30*CH20</f>
        <v>817182.29742187471</v>
      </c>
      <c r="CI30" s="111">
        <f>CE30</f>
        <v>0.75</v>
      </c>
      <c r="CJ30" s="80">
        <f>IFERROR(CH30/CH$12,0)</f>
        <v>56.536757812499978</v>
      </c>
      <c r="CK30" s="81">
        <f t="shared" si="118"/>
        <v>12381.549960937497</v>
      </c>
      <c r="CL30" s="88">
        <f>CM30*CL20</f>
        <v>839906.68185703084</v>
      </c>
      <c r="CM30" s="111">
        <f>CI30</f>
        <v>0.75</v>
      </c>
      <c r="CN30" s="80">
        <f>IFERROR(CL30/CL$12,0)</f>
        <v>57.950176757812471</v>
      </c>
      <c r="CO30" s="81">
        <f t="shared" si="119"/>
        <v>12725.85881601562</v>
      </c>
      <c r="CP30" s="88">
        <f>CQ30*CP20</f>
        <v>930098.16383126169</v>
      </c>
      <c r="CQ30" s="111">
        <f>CM30</f>
        <v>0.75</v>
      </c>
      <c r="CR30" s="80">
        <f>IFERROR(CP30/CP$12,0)</f>
        <v>59.398931176757777</v>
      </c>
      <c r="CS30" s="81">
        <f t="shared" si="120"/>
        <v>14092.396421685784</v>
      </c>
      <c r="CT30" s="88">
        <f>CU30*CT20</f>
        <v>953350.61792704323</v>
      </c>
      <c r="CU30" s="111">
        <f>CQ30</f>
        <v>0.75</v>
      </c>
      <c r="CV30" s="80">
        <f>IFERROR(CT30/CT$12,0)</f>
        <v>60.883904456176722</v>
      </c>
      <c r="CW30" s="83">
        <f t="shared" si="121"/>
        <v>14444.706332227928</v>
      </c>
      <c r="CX30" s="88">
        <f>CY30*CX20</f>
        <v>977184.38337521907</v>
      </c>
      <c r="CY30" s="110">
        <f>CU30</f>
        <v>0.75</v>
      </c>
      <c r="CZ30" s="80">
        <f>IFERROR(CX30/CX$12,0)</f>
        <v>62.406002067581127</v>
      </c>
      <c r="DA30" s="83">
        <f t="shared" si="122"/>
        <v>14805.823990533623</v>
      </c>
      <c r="DB30" s="88">
        <f>DC30*DB20</f>
        <v>1004358.1408855163</v>
      </c>
      <c r="DC30" s="111">
        <f>CY30</f>
        <v>0.75</v>
      </c>
      <c r="DD30" s="80">
        <f>IFERROR(DB30/DB$12,0)</f>
        <v>63.96615211927066</v>
      </c>
      <c r="DE30" s="83">
        <f t="shared" si="123"/>
        <v>15217.54758917449</v>
      </c>
    </row>
    <row r="31" spans="3:109" x14ac:dyDescent="0.2">
      <c r="C31" s="77" t="str">
        <f t="shared" si="69"/>
        <v>Resort Fees</v>
      </c>
      <c r="F31" s="75">
        <v>0</v>
      </c>
      <c r="G31" s="79">
        <f t="shared" si="70"/>
        <v>0</v>
      </c>
      <c r="H31" s="80">
        <f t="shared" si="71"/>
        <v>0</v>
      </c>
      <c r="I31" s="81">
        <f t="shared" si="72"/>
        <v>0</v>
      </c>
      <c r="J31" s="75">
        <v>0</v>
      </c>
      <c r="K31" s="79">
        <f t="shared" si="73"/>
        <v>0</v>
      </c>
      <c r="L31" s="80">
        <f t="shared" si="74"/>
        <v>0</v>
      </c>
      <c r="M31" s="81">
        <f t="shared" si="75"/>
        <v>0</v>
      </c>
      <c r="N31" s="75">
        <v>0</v>
      </c>
      <c r="O31" s="79">
        <f t="shared" si="76"/>
        <v>0</v>
      </c>
      <c r="P31" s="80">
        <f t="shared" si="77"/>
        <v>0</v>
      </c>
      <c r="Q31" s="81">
        <f t="shared" si="78"/>
        <v>0</v>
      </c>
      <c r="R31" s="75">
        <v>0</v>
      </c>
      <c r="S31" s="79">
        <f t="shared" si="79"/>
        <v>0</v>
      </c>
      <c r="T31" s="80">
        <f t="shared" si="80"/>
        <v>0</v>
      </c>
      <c r="U31" s="81">
        <f t="shared" si="81"/>
        <v>0</v>
      </c>
      <c r="V31" s="75">
        <v>0</v>
      </c>
      <c r="W31" s="79">
        <f t="shared" si="82"/>
        <v>0</v>
      </c>
      <c r="X31" s="80">
        <f t="shared" si="83"/>
        <v>0</v>
      </c>
      <c r="Y31" s="81">
        <f t="shared" si="84"/>
        <v>0</v>
      </c>
      <c r="Z31" s="75">
        <v>0</v>
      </c>
      <c r="AA31" s="79">
        <f t="shared" si="85"/>
        <v>0</v>
      </c>
      <c r="AB31" s="80">
        <f t="shared" si="86"/>
        <v>0</v>
      </c>
      <c r="AC31" s="81">
        <f t="shared" si="87"/>
        <v>0</v>
      </c>
      <c r="AD31" s="75">
        <v>0</v>
      </c>
      <c r="AE31" s="79">
        <f t="shared" si="88"/>
        <v>0</v>
      </c>
      <c r="AF31" s="80">
        <f t="shared" si="89"/>
        <v>0</v>
      </c>
      <c r="AG31" s="81">
        <f t="shared" si="90"/>
        <v>0</v>
      </c>
      <c r="AH31" s="75">
        <v>0</v>
      </c>
      <c r="AI31" s="82">
        <f t="shared" si="91"/>
        <v>0</v>
      </c>
      <c r="AJ31" s="80">
        <f t="shared" si="92"/>
        <v>0</v>
      </c>
      <c r="AK31" s="83">
        <f t="shared" si="93"/>
        <v>0</v>
      </c>
      <c r="AL31" s="75">
        <v>0</v>
      </c>
      <c r="AM31" s="79">
        <f t="shared" si="94"/>
        <v>0</v>
      </c>
      <c r="AN31" s="80">
        <f t="shared" si="95"/>
        <v>0</v>
      </c>
      <c r="AO31" s="81">
        <f t="shared" si="96"/>
        <v>0</v>
      </c>
      <c r="AP31" s="75">
        <v>0</v>
      </c>
      <c r="AQ31" s="82">
        <f t="shared" si="97"/>
        <v>0</v>
      </c>
      <c r="AR31" s="80">
        <f t="shared" si="98"/>
        <v>0</v>
      </c>
      <c r="AS31" s="83">
        <f t="shared" si="99"/>
        <v>0</v>
      </c>
      <c r="AT31" s="75">
        <v>0</v>
      </c>
      <c r="AU31" s="82">
        <f t="shared" si="100"/>
        <v>0</v>
      </c>
      <c r="AV31" s="80">
        <f t="shared" si="101"/>
        <v>0</v>
      </c>
      <c r="AW31" s="83">
        <f t="shared" si="102"/>
        <v>0</v>
      </c>
      <c r="AX31" s="75">
        <v>0</v>
      </c>
      <c r="AY31" s="82">
        <f t="shared" si="103"/>
        <v>0</v>
      </c>
      <c r="AZ31" s="80">
        <f t="shared" si="104"/>
        <v>0</v>
      </c>
      <c r="BA31" s="83">
        <f t="shared" si="105"/>
        <v>0</v>
      </c>
      <c r="BB31" s="87"/>
      <c r="BC31" s="82">
        <f t="shared" si="106"/>
        <v>0</v>
      </c>
      <c r="BD31" s="80">
        <f t="shared" si="107"/>
        <v>0</v>
      </c>
      <c r="BE31" s="83">
        <f t="shared" si="108"/>
        <v>0</v>
      </c>
      <c r="BF31" s="75">
        <v>0</v>
      </c>
      <c r="BG31" s="82">
        <f t="shared" si="109"/>
        <v>0</v>
      </c>
      <c r="BH31" s="80">
        <f t="shared" si="110"/>
        <v>0</v>
      </c>
      <c r="BI31" s="83">
        <f t="shared" si="111"/>
        <v>0</v>
      </c>
      <c r="BJ31" s="88">
        <f>BK31*BJ21</f>
        <v>0</v>
      </c>
      <c r="BK31" s="109">
        <f>+BG31</f>
        <v>0</v>
      </c>
      <c r="BL31" s="80">
        <f>IFERROR(BJ31/BJ$12,0)</f>
        <v>0</v>
      </c>
      <c r="BM31" s="83">
        <f t="shared" si="112"/>
        <v>0</v>
      </c>
      <c r="BN31" s="88">
        <f>BO31*BN21</f>
        <v>0</v>
      </c>
      <c r="BO31" s="110">
        <f>BK31</f>
        <v>0</v>
      </c>
      <c r="BP31" s="80">
        <f>IFERROR(BN31/BN$12,0)</f>
        <v>0</v>
      </c>
      <c r="BQ31" s="83">
        <f t="shared" si="113"/>
        <v>0</v>
      </c>
      <c r="BR31" s="88">
        <f>BS31*BR21</f>
        <v>0</v>
      </c>
      <c r="BS31" s="109">
        <v>0</v>
      </c>
      <c r="BT31" s="80">
        <f>IFERROR(BR31/BR$12,0)</f>
        <v>0</v>
      </c>
      <c r="BU31" s="83">
        <f t="shared" si="114"/>
        <v>0</v>
      </c>
      <c r="BV31" s="88">
        <f>BW31*BV21</f>
        <v>0</v>
      </c>
      <c r="BW31" s="110">
        <f>BS31</f>
        <v>0</v>
      </c>
      <c r="BX31" s="80">
        <f>IFERROR(BV31/BV$12,0)</f>
        <v>0</v>
      </c>
      <c r="BY31" s="83">
        <f t="shared" si="115"/>
        <v>0</v>
      </c>
      <c r="BZ31" s="88">
        <f>CA31*BZ21</f>
        <v>0</v>
      </c>
      <c r="CA31" s="110">
        <f>BW31</f>
        <v>0</v>
      </c>
      <c r="CB31" s="80">
        <f>IFERROR(BZ31/BZ$12,0)</f>
        <v>0</v>
      </c>
      <c r="CC31" s="83">
        <f t="shared" si="116"/>
        <v>0</v>
      </c>
      <c r="CD31" s="91">
        <f>CE31*CD21</f>
        <v>0</v>
      </c>
      <c r="CE31" s="110">
        <f>CA31</f>
        <v>0</v>
      </c>
      <c r="CF31" s="80">
        <f>IFERROR(CD31/CD$12,0)</f>
        <v>0</v>
      </c>
      <c r="CG31" s="83">
        <f t="shared" si="117"/>
        <v>0</v>
      </c>
      <c r="CH31" s="91">
        <f>CI31*CH21</f>
        <v>0</v>
      </c>
      <c r="CI31" s="111">
        <f>CE31</f>
        <v>0</v>
      </c>
      <c r="CJ31" s="80">
        <f>IFERROR(CH31/CH$12,0)</f>
        <v>0</v>
      </c>
      <c r="CK31" s="81">
        <f t="shared" si="118"/>
        <v>0</v>
      </c>
      <c r="CL31" s="88">
        <f>CM31*CL21</f>
        <v>0</v>
      </c>
      <c r="CM31" s="111">
        <f>CI31</f>
        <v>0</v>
      </c>
      <c r="CN31" s="80">
        <f>IFERROR(CL31/CL$12,0)</f>
        <v>0</v>
      </c>
      <c r="CO31" s="81">
        <f t="shared" si="119"/>
        <v>0</v>
      </c>
      <c r="CP31" s="88">
        <f>CQ31*CP21</f>
        <v>0</v>
      </c>
      <c r="CQ31" s="111">
        <f>CM31</f>
        <v>0</v>
      </c>
      <c r="CR31" s="80">
        <f>IFERROR(CP31/CP$12,0)</f>
        <v>0</v>
      </c>
      <c r="CS31" s="81">
        <f t="shared" si="120"/>
        <v>0</v>
      </c>
      <c r="CT31" s="88">
        <f>CU31*CT21</f>
        <v>0</v>
      </c>
      <c r="CU31" s="111">
        <f>CQ31</f>
        <v>0</v>
      </c>
      <c r="CV31" s="80">
        <f>IFERROR(CT31/CT$12,0)</f>
        <v>0</v>
      </c>
      <c r="CW31" s="83">
        <f t="shared" si="121"/>
        <v>0</v>
      </c>
      <c r="CX31" s="88">
        <f>CY31*CX21</f>
        <v>0</v>
      </c>
      <c r="CY31" s="110">
        <f>CU31</f>
        <v>0</v>
      </c>
      <c r="CZ31" s="80">
        <f>IFERROR(CX31/CX$12,0)</f>
        <v>0</v>
      </c>
      <c r="DA31" s="83">
        <f t="shared" si="122"/>
        <v>0</v>
      </c>
      <c r="DB31" s="88">
        <f>DC31*DB21</f>
        <v>0</v>
      </c>
      <c r="DC31" s="111">
        <f>CY31</f>
        <v>0</v>
      </c>
      <c r="DD31" s="80">
        <f>IFERROR(DB31/DB$12,0)</f>
        <v>0</v>
      </c>
      <c r="DE31" s="83">
        <f t="shared" si="123"/>
        <v>0</v>
      </c>
    </row>
    <row r="32" spans="3:109" x14ac:dyDescent="0.2">
      <c r="C32" s="77" t="str">
        <f t="shared" si="69"/>
        <v>Miscelleneous Income</v>
      </c>
      <c r="F32" s="75">
        <v>0</v>
      </c>
      <c r="G32" s="82">
        <f t="shared" si="70"/>
        <v>0</v>
      </c>
      <c r="H32" s="80">
        <f t="shared" si="71"/>
        <v>0</v>
      </c>
      <c r="I32" s="83">
        <f t="shared" si="72"/>
        <v>0</v>
      </c>
      <c r="J32" s="75">
        <v>0</v>
      </c>
      <c r="K32" s="82">
        <f t="shared" si="73"/>
        <v>0</v>
      </c>
      <c r="L32" s="80">
        <f t="shared" si="74"/>
        <v>0</v>
      </c>
      <c r="M32" s="83">
        <f t="shared" si="75"/>
        <v>0</v>
      </c>
      <c r="N32" s="75">
        <v>0</v>
      </c>
      <c r="O32" s="82">
        <f t="shared" si="76"/>
        <v>0</v>
      </c>
      <c r="P32" s="80">
        <f t="shared" si="77"/>
        <v>0</v>
      </c>
      <c r="Q32" s="83">
        <f t="shared" si="78"/>
        <v>0</v>
      </c>
      <c r="R32" s="75">
        <v>0</v>
      </c>
      <c r="S32" s="82">
        <f t="shared" si="79"/>
        <v>0</v>
      </c>
      <c r="T32" s="80">
        <f t="shared" si="80"/>
        <v>0</v>
      </c>
      <c r="U32" s="83">
        <f t="shared" si="81"/>
        <v>0</v>
      </c>
      <c r="V32" s="75">
        <v>0</v>
      </c>
      <c r="W32" s="82">
        <f t="shared" si="82"/>
        <v>0</v>
      </c>
      <c r="X32" s="80">
        <f t="shared" si="83"/>
        <v>0</v>
      </c>
      <c r="Y32" s="83">
        <f t="shared" si="84"/>
        <v>0</v>
      </c>
      <c r="Z32" s="75">
        <v>0</v>
      </c>
      <c r="AA32" s="82">
        <f t="shared" si="85"/>
        <v>0</v>
      </c>
      <c r="AB32" s="80">
        <f t="shared" si="86"/>
        <v>0</v>
      </c>
      <c r="AC32" s="83">
        <f t="shared" si="87"/>
        <v>0</v>
      </c>
      <c r="AD32" s="75">
        <v>0</v>
      </c>
      <c r="AE32" s="82">
        <f t="shared" si="88"/>
        <v>0</v>
      </c>
      <c r="AF32" s="80">
        <f t="shared" si="89"/>
        <v>0</v>
      </c>
      <c r="AG32" s="83">
        <f t="shared" si="90"/>
        <v>0</v>
      </c>
      <c r="AH32" s="75">
        <v>0</v>
      </c>
      <c r="AI32" s="82">
        <f t="shared" si="91"/>
        <v>0</v>
      </c>
      <c r="AJ32" s="80">
        <f t="shared" si="92"/>
        <v>0</v>
      </c>
      <c r="AK32" s="83">
        <f t="shared" si="93"/>
        <v>0</v>
      </c>
      <c r="AL32" s="75">
        <v>0</v>
      </c>
      <c r="AM32" s="82">
        <f t="shared" si="94"/>
        <v>0</v>
      </c>
      <c r="AN32" s="80">
        <f t="shared" si="95"/>
        <v>0</v>
      </c>
      <c r="AO32" s="83">
        <f t="shared" si="96"/>
        <v>0</v>
      </c>
      <c r="AP32" s="75">
        <v>0</v>
      </c>
      <c r="AQ32" s="82">
        <f t="shared" si="97"/>
        <v>0</v>
      </c>
      <c r="AR32" s="80">
        <f t="shared" si="98"/>
        <v>0</v>
      </c>
      <c r="AS32" s="83">
        <f t="shared" si="99"/>
        <v>0</v>
      </c>
      <c r="AT32" s="75">
        <v>0</v>
      </c>
      <c r="AU32" s="82">
        <f t="shared" si="100"/>
        <v>0</v>
      </c>
      <c r="AV32" s="80">
        <f t="shared" si="101"/>
        <v>0</v>
      </c>
      <c r="AW32" s="83">
        <f t="shared" si="102"/>
        <v>0</v>
      </c>
      <c r="AX32" s="75">
        <v>0</v>
      </c>
      <c r="AY32" s="82">
        <f t="shared" si="103"/>
        <v>0</v>
      </c>
      <c r="AZ32" s="80">
        <f t="shared" si="104"/>
        <v>0</v>
      </c>
      <c r="BA32" s="83">
        <f t="shared" si="105"/>
        <v>0</v>
      </c>
      <c r="BB32" s="87"/>
      <c r="BC32" s="82">
        <f t="shared" si="106"/>
        <v>0</v>
      </c>
      <c r="BD32" s="80">
        <f t="shared" si="107"/>
        <v>0</v>
      </c>
      <c r="BE32" s="83">
        <f t="shared" si="108"/>
        <v>0</v>
      </c>
      <c r="BF32" s="75">
        <v>0</v>
      </c>
      <c r="BG32" s="82">
        <f t="shared" si="109"/>
        <v>0</v>
      </c>
      <c r="BH32" s="80">
        <f t="shared" si="110"/>
        <v>0</v>
      </c>
      <c r="BI32" s="83">
        <f t="shared" si="111"/>
        <v>0</v>
      </c>
      <c r="BJ32" s="88">
        <f>BL32*BJ$12</f>
        <v>0</v>
      </c>
      <c r="BK32" s="82">
        <f>+IFERROR(BJ32/BJ22,0)</f>
        <v>0</v>
      </c>
      <c r="BL32" s="90">
        <f>AV32*(1+BJ$89)</f>
        <v>0</v>
      </c>
      <c r="BM32" s="83">
        <f t="shared" si="112"/>
        <v>0</v>
      </c>
      <c r="BN32" s="88">
        <f>BP32*BN$12</f>
        <v>0</v>
      </c>
      <c r="BO32" s="82">
        <f>+IFERROR(BN32/BN22,0)</f>
        <v>0</v>
      </c>
      <c r="BP32" s="90">
        <f>BL32*(1+BN$89)</f>
        <v>0</v>
      </c>
      <c r="BQ32" s="83">
        <f t="shared" si="113"/>
        <v>0</v>
      </c>
      <c r="BR32" s="88">
        <f>BT32*BR$12</f>
        <v>0</v>
      </c>
      <c r="BS32" s="82">
        <f>+IFERROR(BR32/BR22,0)</f>
        <v>0</v>
      </c>
      <c r="BT32" s="90">
        <f>BP32*(1+BR$89)</f>
        <v>0</v>
      </c>
      <c r="BU32" s="83">
        <f t="shared" si="114"/>
        <v>0</v>
      </c>
      <c r="BV32" s="88">
        <f>BX32*BV$12</f>
        <v>0</v>
      </c>
      <c r="BW32" s="82">
        <f>+IFERROR(BV32/BV22,0)</f>
        <v>0</v>
      </c>
      <c r="BX32" s="90">
        <f>BT32*(1+BV$89)</f>
        <v>0</v>
      </c>
      <c r="BY32" s="83">
        <f t="shared" si="115"/>
        <v>0</v>
      </c>
      <c r="BZ32" s="88">
        <f>CB32*BZ$12</f>
        <v>0</v>
      </c>
      <c r="CA32" s="82">
        <f>+IFERROR(BZ32/BZ22,0)</f>
        <v>0</v>
      </c>
      <c r="CB32" s="90">
        <f>BX32*(1+BZ$89)</f>
        <v>0</v>
      </c>
      <c r="CC32" s="83">
        <f t="shared" si="116"/>
        <v>0</v>
      </c>
      <c r="CD32" s="91">
        <f>CF32*CD$12</f>
        <v>0</v>
      </c>
      <c r="CE32" s="82">
        <f>+IFERROR(CD32/CD22,0)</f>
        <v>0</v>
      </c>
      <c r="CF32" s="90">
        <f>CB32*(1+CD$89)</f>
        <v>0</v>
      </c>
      <c r="CG32" s="83">
        <f t="shared" si="117"/>
        <v>0</v>
      </c>
      <c r="CH32" s="91">
        <f>CJ32*CH$12</f>
        <v>0</v>
      </c>
      <c r="CI32" s="82">
        <f>+IFERROR(CH32/CH$25,0)</f>
        <v>0</v>
      </c>
      <c r="CJ32" s="90">
        <f>CF32*(1+CH$89)</f>
        <v>0</v>
      </c>
      <c r="CK32" s="83">
        <f t="shared" si="118"/>
        <v>0</v>
      </c>
      <c r="CL32" s="88">
        <f>CN32*CL$12</f>
        <v>0</v>
      </c>
      <c r="CM32" s="82">
        <f>+IFERROR(CL32/CL$25,0)</f>
        <v>0</v>
      </c>
      <c r="CN32" s="90">
        <f>CJ32*(1+CL$89)</f>
        <v>0</v>
      </c>
      <c r="CO32" s="83">
        <f t="shared" si="119"/>
        <v>0</v>
      </c>
      <c r="CP32" s="88">
        <f>CR32*CP$12</f>
        <v>0</v>
      </c>
      <c r="CQ32" s="82">
        <f>+IFERROR(CP32/CP$25,0)</f>
        <v>0</v>
      </c>
      <c r="CR32" s="90">
        <f>CN32*(1+CP$89)</f>
        <v>0</v>
      </c>
      <c r="CS32" s="83">
        <f t="shared" si="120"/>
        <v>0</v>
      </c>
      <c r="CT32" s="88">
        <f>CV32*CT$12</f>
        <v>0</v>
      </c>
      <c r="CU32" s="82">
        <f>+IFERROR(CT32/CT$25,0)</f>
        <v>0</v>
      </c>
      <c r="CV32" s="90">
        <f>CR32*(1+CT$89)</f>
        <v>0</v>
      </c>
      <c r="CW32" s="83">
        <f t="shared" si="121"/>
        <v>0</v>
      </c>
      <c r="CX32" s="88">
        <f>CZ32*CX$12</f>
        <v>0</v>
      </c>
      <c r="CY32" s="82">
        <f>+IFERROR(CX32/CX22,0)</f>
        <v>0</v>
      </c>
      <c r="CZ32" s="90">
        <f>CV32*(1+CX$89)</f>
        <v>0</v>
      </c>
      <c r="DA32" s="83">
        <f t="shared" si="122"/>
        <v>0</v>
      </c>
      <c r="DB32" s="88">
        <f>DD32*DB$12</f>
        <v>0</v>
      </c>
      <c r="DC32" s="82">
        <f>+IFERROR(DB32/DB22,0)</f>
        <v>0</v>
      </c>
      <c r="DD32" s="90">
        <f>CZ32*(1+DB$89)</f>
        <v>0</v>
      </c>
      <c r="DE32" s="83">
        <f t="shared" si="123"/>
        <v>0</v>
      </c>
    </row>
    <row r="33" spans="3:109" x14ac:dyDescent="0.2">
      <c r="C33" s="77" t="str">
        <f t="shared" si="69"/>
        <v>Rental Income</v>
      </c>
      <c r="F33" s="75">
        <v>0</v>
      </c>
      <c r="G33" s="82">
        <f t="shared" si="70"/>
        <v>0</v>
      </c>
      <c r="H33" s="80">
        <f>IFERROR(F33/F$12,0)</f>
        <v>0</v>
      </c>
      <c r="I33" s="83">
        <f>IFERROR(F33/F$10,0)</f>
        <v>0</v>
      </c>
      <c r="J33" s="75">
        <v>0</v>
      </c>
      <c r="K33" s="82">
        <f t="shared" si="73"/>
        <v>0</v>
      </c>
      <c r="L33" s="80">
        <f t="shared" si="74"/>
        <v>0</v>
      </c>
      <c r="M33" s="83">
        <f t="shared" si="75"/>
        <v>0</v>
      </c>
      <c r="N33" s="75">
        <v>0</v>
      </c>
      <c r="O33" s="82">
        <f t="shared" si="76"/>
        <v>0</v>
      </c>
      <c r="P33" s="80">
        <f t="shared" si="77"/>
        <v>0</v>
      </c>
      <c r="Q33" s="83">
        <f t="shared" si="78"/>
        <v>0</v>
      </c>
      <c r="R33" s="75">
        <v>0</v>
      </c>
      <c r="S33" s="82">
        <f t="shared" si="79"/>
        <v>0</v>
      </c>
      <c r="T33" s="80">
        <f t="shared" si="80"/>
        <v>0</v>
      </c>
      <c r="U33" s="83">
        <f t="shared" si="81"/>
        <v>0</v>
      </c>
      <c r="V33" s="75">
        <v>0</v>
      </c>
      <c r="W33" s="82">
        <f t="shared" si="82"/>
        <v>0</v>
      </c>
      <c r="X33" s="80">
        <f t="shared" si="83"/>
        <v>0</v>
      </c>
      <c r="Y33" s="83">
        <f t="shared" si="84"/>
        <v>0</v>
      </c>
      <c r="Z33" s="75">
        <v>0</v>
      </c>
      <c r="AA33" s="82">
        <f t="shared" si="85"/>
        <v>0</v>
      </c>
      <c r="AB33" s="80">
        <f t="shared" si="86"/>
        <v>0</v>
      </c>
      <c r="AC33" s="83">
        <f t="shared" si="87"/>
        <v>0</v>
      </c>
      <c r="AD33" s="75">
        <v>0</v>
      </c>
      <c r="AE33" s="82">
        <f t="shared" si="88"/>
        <v>0</v>
      </c>
      <c r="AF33" s="80">
        <f t="shared" si="89"/>
        <v>0</v>
      </c>
      <c r="AG33" s="83">
        <f t="shared" si="90"/>
        <v>0</v>
      </c>
      <c r="AH33" s="75">
        <v>0</v>
      </c>
      <c r="AI33" s="82">
        <f t="shared" si="91"/>
        <v>0</v>
      </c>
      <c r="AJ33" s="80">
        <f t="shared" si="92"/>
        <v>0</v>
      </c>
      <c r="AK33" s="83">
        <f t="shared" si="93"/>
        <v>0</v>
      </c>
      <c r="AL33" s="75">
        <v>0</v>
      </c>
      <c r="AM33" s="82">
        <f t="shared" si="94"/>
        <v>0</v>
      </c>
      <c r="AN33" s="80">
        <f t="shared" si="95"/>
        <v>0</v>
      </c>
      <c r="AO33" s="83">
        <f t="shared" si="96"/>
        <v>0</v>
      </c>
      <c r="AP33" s="75">
        <v>0</v>
      </c>
      <c r="AQ33" s="82">
        <f t="shared" si="97"/>
        <v>0</v>
      </c>
      <c r="AR33" s="80">
        <f t="shared" si="98"/>
        <v>0</v>
      </c>
      <c r="AS33" s="83">
        <f t="shared" si="99"/>
        <v>0</v>
      </c>
      <c r="AT33" s="75">
        <v>0</v>
      </c>
      <c r="AU33" s="82">
        <f t="shared" si="100"/>
        <v>0</v>
      </c>
      <c r="AV33" s="80">
        <f t="shared" si="101"/>
        <v>0</v>
      </c>
      <c r="AW33" s="83">
        <f t="shared" si="102"/>
        <v>0</v>
      </c>
      <c r="AX33" s="75">
        <v>0</v>
      </c>
      <c r="AY33" s="82">
        <f t="shared" si="103"/>
        <v>0</v>
      </c>
      <c r="AZ33" s="80">
        <f t="shared" si="104"/>
        <v>0</v>
      </c>
      <c r="BA33" s="83">
        <f t="shared" si="105"/>
        <v>0</v>
      </c>
      <c r="BB33" s="87"/>
      <c r="BC33" s="82">
        <f t="shared" si="106"/>
        <v>0</v>
      </c>
      <c r="BD33" s="80">
        <f t="shared" si="107"/>
        <v>0</v>
      </c>
      <c r="BE33" s="83">
        <f t="shared" si="108"/>
        <v>0</v>
      </c>
      <c r="BF33" s="75">
        <v>0</v>
      </c>
      <c r="BG33" s="82">
        <f t="shared" si="109"/>
        <v>0</v>
      </c>
      <c r="BH33" s="80">
        <f>IFERROR(BF33/BF$12,0)</f>
        <v>0</v>
      </c>
      <c r="BI33" s="83">
        <f>IFERROR(BF33/BF$10,0)</f>
        <v>0</v>
      </c>
      <c r="BJ33" s="88">
        <f>BL33*BJ$12</f>
        <v>0</v>
      </c>
      <c r="BK33" s="82">
        <f>+IFERROR(BJ33/BJ23,0)</f>
        <v>0</v>
      </c>
      <c r="BL33" s="90">
        <f>AV33*(1+BJ$89)</f>
        <v>0</v>
      </c>
      <c r="BM33" s="83">
        <f>IFERROR(BJ33/BJ$10,0)</f>
        <v>0</v>
      </c>
      <c r="BN33" s="88">
        <f>BP33*BN$12</f>
        <v>0</v>
      </c>
      <c r="BO33" s="82">
        <f>+IFERROR(BN33/BN23,0)</f>
        <v>0</v>
      </c>
      <c r="BP33" s="90">
        <f>BL33*(1+BN$89)</f>
        <v>0</v>
      </c>
      <c r="BQ33" s="83">
        <f>IFERROR(BN33/BN$10,0)</f>
        <v>0</v>
      </c>
      <c r="BR33" s="88">
        <f>BT33*BR$12</f>
        <v>0</v>
      </c>
      <c r="BS33" s="82">
        <f>+IFERROR(BR33/BR23,0)</f>
        <v>0</v>
      </c>
      <c r="BT33" s="90">
        <f>BP33*(1+BR$89)</f>
        <v>0</v>
      </c>
      <c r="BU33" s="83">
        <f>IFERROR(BR33/BR$10,0)</f>
        <v>0</v>
      </c>
      <c r="BV33" s="88">
        <f>BX33*BV$12</f>
        <v>0</v>
      </c>
      <c r="BW33" s="82">
        <f>+IFERROR(BV33/BV23,0)</f>
        <v>0</v>
      </c>
      <c r="BX33" s="90">
        <f>BT33*(1+BV$89)</f>
        <v>0</v>
      </c>
      <c r="BY33" s="83">
        <f>IFERROR(BV33/BV$10,0)</f>
        <v>0</v>
      </c>
      <c r="BZ33" s="88">
        <f>CB33*BZ$12</f>
        <v>0</v>
      </c>
      <c r="CA33" s="82">
        <f>+IFERROR(BZ33/BZ23,0)</f>
        <v>0</v>
      </c>
      <c r="CB33" s="90">
        <f>BX33*(1+BZ$89)</f>
        <v>0</v>
      </c>
      <c r="CC33" s="83">
        <f>IFERROR(BZ33/BZ$10,0)</f>
        <v>0</v>
      </c>
      <c r="CD33" s="91">
        <f>CF33*CD$12</f>
        <v>0</v>
      </c>
      <c r="CE33" s="82">
        <f>+IFERROR(CD33/CD23,0)</f>
        <v>0</v>
      </c>
      <c r="CF33" s="90">
        <f>CB33*(1+CD$89)</f>
        <v>0</v>
      </c>
      <c r="CG33" s="83">
        <f>IFERROR(CD33/CD$10,0)</f>
        <v>0</v>
      </c>
      <c r="CH33" s="91">
        <f>CJ33*CH$12</f>
        <v>0</v>
      </c>
      <c r="CI33" s="82">
        <f>+IFERROR(CH33/CH$25,0)</f>
        <v>0</v>
      </c>
      <c r="CJ33" s="90">
        <f>CF33*(1+CH$89)</f>
        <v>0</v>
      </c>
      <c r="CK33" s="83">
        <f>IFERROR(CH33/CH$10,0)</f>
        <v>0</v>
      </c>
      <c r="CL33" s="88">
        <f>CN33*CL$12</f>
        <v>0</v>
      </c>
      <c r="CM33" s="82">
        <f>+IFERROR(CL33/CL$25,0)</f>
        <v>0</v>
      </c>
      <c r="CN33" s="90">
        <f>CJ33*(1+CL$89)</f>
        <v>0</v>
      </c>
      <c r="CO33" s="83">
        <f>IFERROR(CL33/CL$10,0)</f>
        <v>0</v>
      </c>
      <c r="CP33" s="88">
        <f>CR33*CP$12</f>
        <v>0</v>
      </c>
      <c r="CQ33" s="82">
        <f>+IFERROR(CP33/CP$25,0)</f>
        <v>0</v>
      </c>
      <c r="CR33" s="90">
        <f>CN33*(1+CP$89)</f>
        <v>0</v>
      </c>
      <c r="CS33" s="83">
        <f>IFERROR(CP33/CP$10,0)</f>
        <v>0</v>
      </c>
      <c r="CT33" s="88">
        <f>CV33*CT$12</f>
        <v>0</v>
      </c>
      <c r="CU33" s="82">
        <f>+IFERROR(CT33/CT$25,0)</f>
        <v>0</v>
      </c>
      <c r="CV33" s="90">
        <f>CR33*(1+CT$89)</f>
        <v>0</v>
      </c>
      <c r="CW33" s="83">
        <f>IFERROR(CT33/CT$10,0)</f>
        <v>0</v>
      </c>
      <c r="CX33" s="88">
        <f>CZ33*CX$12</f>
        <v>0</v>
      </c>
      <c r="CY33" s="82">
        <f>+IFERROR(CX33/CX23,0)</f>
        <v>0</v>
      </c>
      <c r="CZ33" s="90">
        <f>CV33*(1+CX$89)</f>
        <v>0</v>
      </c>
      <c r="DA33" s="83">
        <f>IFERROR(CX33/CX$10,0)</f>
        <v>0</v>
      </c>
      <c r="DB33" s="88">
        <f>DD33*DB$12</f>
        <v>0</v>
      </c>
      <c r="DC33" s="82">
        <f>+IFERROR(DB33/DB23,0)</f>
        <v>0</v>
      </c>
      <c r="DD33" s="90">
        <f>CZ33*(1+DB$89)</f>
        <v>0</v>
      </c>
      <c r="DE33" s="83">
        <f>IFERROR(DB33/DB$10,0)</f>
        <v>0</v>
      </c>
    </row>
    <row r="34" spans="3:109" x14ac:dyDescent="0.2">
      <c r="C34" s="77" t="str">
        <f t="shared" si="69"/>
        <v>Parking</v>
      </c>
      <c r="F34" s="75">
        <v>0</v>
      </c>
      <c r="G34" s="79">
        <f t="shared" si="70"/>
        <v>0</v>
      </c>
      <c r="H34" s="80">
        <f>IFERROR(F34/F$12,0)</f>
        <v>0</v>
      </c>
      <c r="I34" s="81">
        <f>IFERROR(F34/F$10,0)</f>
        <v>0</v>
      </c>
      <c r="J34" s="75">
        <v>0</v>
      </c>
      <c r="K34" s="79">
        <f t="shared" si="73"/>
        <v>0</v>
      </c>
      <c r="L34" s="80">
        <f t="shared" si="74"/>
        <v>0</v>
      </c>
      <c r="M34" s="81">
        <f t="shared" si="75"/>
        <v>0</v>
      </c>
      <c r="N34" s="75">
        <v>0</v>
      </c>
      <c r="O34" s="79">
        <f t="shared" si="76"/>
        <v>0</v>
      </c>
      <c r="P34" s="80">
        <f t="shared" si="77"/>
        <v>0</v>
      </c>
      <c r="Q34" s="81">
        <f t="shared" si="78"/>
        <v>0</v>
      </c>
      <c r="R34" s="75">
        <v>0</v>
      </c>
      <c r="S34" s="79">
        <f t="shared" si="79"/>
        <v>0</v>
      </c>
      <c r="T34" s="80">
        <f t="shared" si="80"/>
        <v>0</v>
      </c>
      <c r="U34" s="81">
        <f t="shared" si="81"/>
        <v>0</v>
      </c>
      <c r="V34" s="75">
        <v>0</v>
      </c>
      <c r="W34" s="79">
        <f t="shared" si="82"/>
        <v>0</v>
      </c>
      <c r="X34" s="80">
        <f t="shared" si="83"/>
        <v>0</v>
      </c>
      <c r="Y34" s="81">
        <f t="shared" si="84"/>
        <v>0</v>
      </c>
      <c r="Z34" s="75">
        <v>0</v>
      </c>
      <c r="AA34" s="79">
        <f t="shared" si="85"/>
        <v>0</v>
      </c>
      <c r="AB34" s="80">
        <f t="shared" si="86"/>
        <v>0</v>
      </c>
      <c r="AC34" s="81">
        <f t="shared" si="87"/>
        <v>0</v>
      </c>
      <c r="AD34" s="75">
        <v>0</v>
      </c>
      <c r="AE34" s="79">
        <f t="shared" si="88"/>
        <v>0</v>
      </c>
      <c r="AF34" s="80">
        <f t="shared" si="89"/>
        <v>0</v>
      </c>
      <c r="AG34" s="81">
        <f t="shared" si="90"/>
        <v>0</v>
      </c>
      <c r="AH34" s="75">
        <v>0</v>
      </c>
      <c r="AI34" s="82">
        <f t="shared" si="91"/>
        <v>0</v>
      </c>
      <c r="AJ34" s="80">
        <f t="shared" si="92"/>
        <v>0</v>
      </c>
      <c r="AK34" s="83">
        <f t="shared" si="93"/>
        <v>0</v>
      </c>
      <c r="AL34" s="75">
        <v>0</v>
      </c>
      <c r="AM34" s="79">
        <f t="shared" si="94"/>
        <v>0</v>
      </c>
      <c r="AN34" s="80">
        <f t="shared" si="95"/>
        <v>0</v>
      </c>
      <c r="AO34" s="81">
        <f t="shared" si="96"/>
        <v>0</v>
      </c>
      <c r="AP34" s="75">
        <v>0</v>
      </c>
      <c r="AQ34" s="82">
        <f t="shared" si="97"/>
        <v>0</v>
      </c>
      <c r="AR34" s="80">
        <f>IFERROR(AP34/AP$12,0)</f>
        <v>0</v>
      </c>
      <c r="AS34" s="83">
        <f>IFERROR(AP34/AP$10,0)</f>
        <v>0</v>
      </c>
      <c r="AT34" s="75">
        <v>0</v>
      </c>
      <c r="AU34" s="82">
        <f t="shared" si="100"/>
        <v>0</v>
      </c>
      <c r="AV34" s="80">
        <f>IFERROR(AT34/AT$12,0)</f>
        <v>0</v>
      </c>
      <c r="AW34" s="83">
        <f>IFERROR(AT34/AT$10,0)</f>
        <v>0</v>
      </c>
      <c r="AX34" s="75">
        <v>0</v>
      </c>
      <c r="AY34" s="82">
        <f t="shared" si="103"/>
        <v>0</v>
      </c>
      <c r="AZ34" s="80">
        <f>IFERROR(AX34/AX$12,0)</f>
        <v>0</v>
      </c>
      <c r="BA34" s="83">
        <f>IFERROR(AX34/AX$10,0)</f>
        <v>0</v>
      </c>
      <c r="BB34" s="87"/>
      <c r="BC34" s="82">
        <f t="shared" si="106"/>
        <v>0</v>
      </c>
      <c r="BD34" s="80">
        <f>IFERROR(BB34/BB$12,0)</f>
        <v>0</v>
      </c>
      <c r="BE34" s="83">
        <f>IFERROR(BB34/BB$10,0)</f>
        <v>0</v>
      </c>
      <c r="BF34" s="75">
        <v>0</v>
      </c>
      <c r="BG34" s="82">
        <f t="shared" si="109"/>
        <v>0</v>
      </c>
      <c r="BH34" s="80">
        <f>IFERROR(BF34/BF$12,0)</f>
        <v>0</v>
      </c>
      <c r="BI34" s="83">
        <f>IFERROR(BF34/BF$10,0)</f>
        <v>0</v>
      </c>
      <c r="BJ34" s="88">
        <f>BL34*BJ$12</f>
        <v>0</v>
      </c>
      <c r="BK34" s="82">
        <f>+IFERROR(BJ34/BJ24,0)</f>
        <v>0</v>
      </c>
      <c r="BL34" s="90">
        <f>AV34*(1+BJ$89)</f>
        <v>0</v>
      </c>
      <c r="BM34" s="83">
        <f>IFERROR(BJ34/BJ$10,0)</f>
        <v>0</v>
      </c>
      <c r="BN34" s="88">
        <f>BP34*BN$12</f>
        <v>0</v>
      </c>
      <c r="BO34" s="82">
        <f>+IFERROR(BN34/BN24,0)</f>
        <v>0</v>
      </c>
      <c r="BP34" s="90">
        <f>BL34*(1+BN$89)</f>
        <v>0</v>
      </c>
      <c r="BQ34" s="83">
        <f>IFERROR(BN34/BN$10,0)</f>
        <v>0</v>
      </c>
      <c r="BR34" s="88">
        <f>BT34*BR$12</f>
        <v>0</v>
      </c>
      <c r="BS34" s="82">
        <f>+IFERROR(BR34/BR24,0)</f>
        <v>0</v>
      </c>
      <c r="BT34" s="90">
        <f>BP34*(1+BR$89)</f>
        <v>0</v>
      </c>
      <c r="BU34" s="83">
        <f>IFERROR(BR34/BR$10,0)</f>
        <v>0</v>
      </c>
      <c r="BV34" s="88">
        <f>BX34*BV$12</f>
        <v>0</v>
      </c>
      <c r="BW34" s="82">
        <f>+IFERROR(BV34/BV24,0)</f>
        <v>0</v>
      </c>
      <c r="BX34" s="90">
        <f>BT34*(1+BV$89)</f>
        <v>0</v>
      </c>
      <c r="BY34" s="83">
        <f>IFERROR(BV34/BV$10,0)</f>
        <v>0</v>
      </c>
      <c r="BZ34" s="88">
        <f>CB34*BZ$12</f>
        <v>0</v>
      </c>
      <c r="CA34" s="82">
        <f>+IFERROR(BZ34/BZ24,0)</f>
        <v>0</v>
      </c>
      <c r="CB34" s="90">
        <f>BX34*(1+BZ$89)</f>
        <v>0</v>
      </c>
      <c r="CC34" s="83">
        <f>IFERROR(BZ34/BZ$10,0)</f>
        <v>0</v>
      </c>
      <c r="CD34" s="91">
        <f>CF34*CD$12</f>
        <v>0</v>
      </c>
      <c r="CE34" s="82">
        <f>+IFERROR(CD34/CD24,0)</f>
        <v>0</v>
      </c>
      <c r="CF34" s="90">
        <f>CB34*(1+CD$89)</f>
        <v>0</v>
      </c>
      <c r="CG34" s="83">
        <f>IFERROR(CD34/CD$10,0)</f>
        <v>0</v>
      </c>
      <c r="CH34" s="91">
        <f>CJ34*CH$12</f>
        <v>0</v>
      </c>
      <c r="CI34" s="79">
        <f>+IFERROR(CH34/CH$25,0)</f>
        <v>0</v>
      </c>
      <c r="CJ34" s="90">
        <f>CF34*(1+CH$89)</f>
        <v>0</v>
      </c>
      <c r="CK34" s="81">
        <f>IFERROR(CH34/CH$10,0)</f>
        <v>0</v>
      </c>
      <c r="CL34" s="88">
        <f>CN34*CL$12</f>
        <v>0</v>
      </c>
      <c r="CM34" s="79">
        <f>+IFERROR(CL34/CL$25,0)</f>
        <v>0</v>
      </c>
      <c r="CN34" s="90">
        <f>CJ34*(1+CL$89)</f>
        <v>0</v>
      </c>
      <c r="CO34" s="81">
        <f>IFERROR(CL34/CL$10,0)</f>
        <v>0</v>
      </c>
      <c r="CP34" s="88">
        <f>CR34*CP$12</f>
        <v>0</v>
      </c>
      <c r="CQ34" s="79">
        <f>+IFERROR(CP34/CP$25,0)</f>
        <v>0</v>
      </c>
      <c r="CR34" s="90">
        <f>CN34*(1+CP$89)</f>
        <v>0</v>
      </c>
      <c r="CS34" s="81">
        <f>IFERROR(CP34/CP$10,0)</f>
        <v>0</v>
      </c>
      <c r="CT34" s="88">
        <f>CV34*CT$12</f>
        <v>0</v>
      </c>
      <c r="CU34" s="79">
        <f>+IFERROR(CT34/CT$25,0)</f>
        <v>0</v>
      </c>
      <c r="CV34" s="90">
        <f>CR34*(1+CT$89)</f>
        <v>0</v>
      </c>
      <c r="CW34" s="83">
        <f>IFERROR(CT34/CT$10,0)</f>
        <v>0</v>
      </c>
      <c r="CX34" s="88">
        <f>CZ34*CX$12</f>
        <v>0</v>
      </c>
      <c r="CY34" s="82">
        <f>+IFERROR(CX34/CX24,0)</f>
        <v>0</v>
      </c>
      <c r="CZ34" s="90">
        <f>CV34*(1+CX$89)</f>
        <v>0</v>
      </c>
      <c r="DA34" s="83">
        <f>IFERROR(CX34/CX$10,0)</f>
        <v>0</v>
      </c>
      <c r="DB34" s="88">
        <f>DD34*DB$12</f>
        <v>0</v>
      </c>
      <c r="DC34" s="79">
        <f>+IFERROR(DB34/DB24,0)</f>
        <v>0</v>
      </c>
      <c r="DD34" s="90">
        <f>CZ34*(1+DB$89)</f>
        <v>0</v>
      </c>
      <c r="DE34" s="83">
        <f>IFERROR(DB34/DB$10,0)</f>
        <v>0</v>
      </c>
    </row>
    <row r="35" spans="3:109" x14ac:dyDescent="0.2">
      <c r="C35" s="92" t="s">
        <v>28</v>
      </c>
      <c r="D35" s="93"/>
      <c r="E35" s="93"/>
      <c r="F35" s="94">
        <f>SUM(F29:F34)</f>
        <v>0</v>
      </c>
      <c r="G35" s="95">
        <f>IFERROR(F35/F25,0)</f>
        <v>0</v>
      </c>
      <c r="H35" s="96">
        <f t="shared" si="71"/>
        <v>0</v>
      </c>
      <c r="I35" s="97">
        <f t="shared" si="72"/>
        <v>0</v>
      </c>
      <c r="J35" s="94">
        <f>SUM(J29:J34)</f>
        <v>0</v>
      </c>
      <c r="K35" s="95">
        <f>IFERROR(J35/J25,0)</f>
        <v>0</v>
      </c>
      <c r="L35" s="96">
        <f t="shared" si="74"/>
        <v>0</v>
      </c>
      <c r="M35" s="97">
        <f t="shared" si="75"/>
        <v>0</v>
      </c>
      <c r="N35" s="94">
        <f>SUM(N29:N34)</f>
        <v>0</v>
      </c>
      <c r="O35" s="95">
        <f>IFERROR(N35/N25,0)</f>
        <v>0</v>
      </c>
      <c r="P35" s="96">
        <f t="shared" si="77"/>
        <v>0</v>
      </c>
      <c r="Q35" s="97">
        <f t="shared" si="78"/>
        <v>0</v>
      </c>
      <c r="R35" s="94">
        <f>SUM(R29:R34)</f>
        <v>0</v>
      </c>
      <c r="S35" s="95">
        <f>IFERROR(R35/R25,0)</f>
        <v>0</v>
      </c>
      <c r="T35" s="96">
        <f t="shared" si="80"/>
        <v>0</v>
      </c>
      <c r="U35" s="97">
        <f t="shared" si="81"/>
        <v>0</v>
      </c>
      <c r="V35" s="94">
        <f>SUM(V29:V34)</f>
        <v>0</v>
      </c>
      <c r="W35" s="95">
        <f>IFERROR(V35/V25,0)</f>
        <v>0</v>
      </c>
      <c r="X35" s="96">
        <f t="shared" si="83"/>
        <v>0</v>
      </c>
      <c r="Y35" s="97">
        <f t="shared" si="84"/>
        <v>0</v>
      </c>
      <c r="Z35" s="94">
        <f>SUM(Z29:Z34)</f>
        <v>0</v>
      </c>
      <c r="AA35" s="95">
        <f>IFERROR(Z35/Z25,0)</f>
        <v>0</v>
      </c>
      <c r="AB35" s="96">
        <f t="shared" si="86"/>
        <v>0</v>
      </c>
      <c r="AC35" s="97">
        <f t="shared" si="87"/>
        <v>0</v>
      </c>
      <c r="AD35" s="94">
        <f>SUM(AD29:AD34)</f>
        <v>0</v>
      </c>
      <c r="AE35" s="95">
        <f>IFERROR(AD35/AD25,0)</f>
        <v>0</v>
      </c>
      <c r="AF35" s="96">
        <f t="shared" si="89"/>
        <v>0</v>
      </c>
      <c r="AG35" s="97">
        <f t="shared" si="90"/>
        <v>0</v>
      </c>
      <c r="AH35" s="94">
        <f>SUM(AH29:AH34)</f>
        <v>0</v>
      </c>
      <c r="AI35" s="95">
        <f>IFERROR(AH35/AH25,0)</f>
        <v>0</v>
      </c>
      <c r="AJ35" s="96">
        <f t="shared" si="92"/>
        <v>0</v>
      </c>
      <c r="AK35" s="98">
        <f t="shared" si="93"/>
        <v>0</v>
      </c>
      <c r="AL35" s="94">
        <f>SUM(AL29:AL34)</f>
        <v>0</v>
      </c>
      <c r="AM35" s="95">
        <f>IFERROR(AL35/AL25,0)</f>
        <v>0</v>
      </c>
      <c r="AN35" s="96">
        <f t="shared" si="95"/>
        <v>0</v>
      </c>
      <c r="AO35" s="97">
        <f t="shared" si="96"/>
        <v>0</v>
      </c>
      <c r="AP35" s="94">
        <f>SUM(AP29:AP34)</f>
        <v>0</v>
      </c>
      <c r="AQ35" s="95">
        <f>IFERROR(AP35/AP25,0)</f>
        <v>0</v>
      </c>
      <c r="AR35" s="96">
        <f t="shared" si="98"/>
        <v>0</v>
      </c>
      <c r="AS35" s="98">
        <f t="shared" si="99"/>
        <v>0</v>
      </c>
      <c r="AT35" s="94">
        <f>SUM(AT29:AT34)</f>
        <v>0</v>
      </c>
      <c r="AU35" s="95">
        <f>IFERROR(AT35/AT25,0)</f>
        <v>0</v>
      </c>
      <c r="AV35" s="96">
        <f t="shared" si="101"/>
        <v>0</v>
      </c>
      <c r="AW35" s="98">
        <f t="shared" si="102"/>
        <v>0</v>
      </c>
      <c r="AX35" s="94">
        <f>SUM(AX29:AX34)</f>
        <v>0</v>
      </c>
      <c r="AY35" s="95">
        <f>IFERROR(AX35/AX25,0)</f>
        <v>0</v>
      </c>
      <c r="AZ35" s="96">
        <f t="shared" ref="AZ35" si="124">IFERROR(AX35/AX$12,0)</f>
        <v>0</v>
      </c>
      <c r="BA35" s="98">
        <f t="shared" ref="BA35" si="125">IFERROR(AX35/AX$10,0)</f>
        <v>0</v>
      </c>
      <c r="BB35" s="94">
        <f>SUM(BB29:BB34)</f>
        <v>0</v>
      </c>
      <c r="BC35" s="95">
        <f>IFERROR(BB35/BB25,0)</f>
        <v>0</v>
      </c>
      <c r="BD35" s="96">
        <f t="shared" si="107"/>
        <v>0</v>
      </c>
      <c r="BE35" s="98">
        <f t="shared" si="108"/>
        <v>0</v>
      </c>
      <c r="BF35" s="94">
        <f>SUM(BF29:BF34)</f>
        <v>0</v>
      </c>
      <c r="BG35" s="95">
        <f t="shared" si="109"/>
        <v>0</v>
      </c>
      <c r="BH35" s="96">
        <f t="shared" si="110"/>
        <v>0</v>
      </c>
      <c r="BI35" s="98">
        <f t="shared" si="111"/>
        <v>0</v>
      </c>
      <c r="BJ35" s="94">
        <f>SUM(BJ29:BJ34)</f>
        <v>0</v>
      </c>
      <c r="BK35" s="95">
        <f>IFERROR(BJ35/BJ25,0)</f>
        <v>0</v>
      </c>
      <c r="BL35" s="96">
        <f>IFERROR(BJ35/BJ$12,0)</f>
        <v>0</v>
      </c>
      <c r="BM35" s="98">
        <f t="shared" si="112"/>
        <v>0</v>
      </c>
      <c r="BN35" s="94">
        <f>SUM(BN29:BN34)</f>
        <v>216306.519</v>
      </c>
      <c r="BO35" s="95">
        <f>IFERROR(BN35/BN25,0)</f>
        <v>0.4321287743747636</v>
      </c>
      <c r="BP35" s="96">
        <f>IFERROR(BN35/BN$12,0)</f>
        <v>52</v>
      </c>
      <c r="BQ35" s="98">
        <f t="shared" si="113"/>
        <v>3277.3715000000002</v>
      </c>
      <c r="BR35" s="94">
        <f>SUM(BR29:BR34)</f>
        <v>602250</v>
      </c>
      <c r="BS35" s="95">
        <f>IFERROR(BR35/BR25,0)</f>
        <v>0.34246575342465752</v>
      </c>
      <c r="BT35" s="96">
        <f>IFERROR(BR35/BR$12,0)</f>
        <v>100</v>
      </c>
      <c r="BU35" s="98">
        <f t="shared" si="114"/>
        <v>9125</v>
      </c>
      <c r="BV35" s="94">
        <f>SUM(BV29:BV34)</f>
        <v>1577990.7</v>
      </c>
      <c r="BW35" s="95">
        <f>IFERROR(BV35/BV25,0)</f>
        <v>0.29601685698749319</v>
      </c>
      <c r="BX35" s="96">
        <f>IFERROR(BV35/BV$12,0)</f>
        <v>108.875</v>
      </c>
      <c r="BY35" s="98">
        <f t="shared" si="115"/>
        <v>23908.95</v>
      </c>
      <c r="BZ35" s="94">
        <f>SUM(BZ29:BZ34)</f>
        <v>1613021.2312499997</v>
      </c>
      <c r="CA35" s="95">
        <f>IFERROR(BZ35/BZ25,0)</f>
        <v>0.29498010943116937</v>
      </c>
      <c r="CB35" s="96">
        <f>IFERROR(BZ35/BZ$12,0)</f>
        <v>111.59687499999998</v>
      </c>
      <c r="CC35" s="98">
        <f t="shared" si="116"/>
        <v>24439.715624999997</v>
      </c>
      <c r="CD35" s="94">
        <f>SUM(CD29:CD34)</f>
        <v>1653346.7620312497</v>
      </c>
      <c r="CE35" s="95">
        <f>IFERROR(CD35/CD25,0)</f>
        <v>0.29394559419390442</v>
      </c>
      <c r="CF35" s="96">
        <f>IFERROR(CD35/CD$12,0)</f>
        <v>114.38679687499997</v>
      </c>
      <c r="CG35" s="98">
        <f t="shared" si="117"/>
        <v>25050.708515624996</v>
      </c>
      <c r="CH35" s="94">
        <f>SUM(CH29:CH34)</f>
        <v>1694680.4310820308</v>
      </c>
      <c r="CI35" s="95">
        <f>IFERROR(CH35/CH25,0)</f>
        <v>0.29291331628247474</v>
      </c>
      <c r="CJ35" s="96">
        <f>IFERROR(CH35/CH$12,0)</f>
        <v>117.24646679687497</v>
      </c>
      <c r="CK35" s="97">
        <f t="shared" si="118"/>
        <v>25676.976228515618</v>
      </c>
      <c r="CL35" s="94">
        <f>SUM(CL29:CL34)</f>
        <v>1741806.4759463663</v>
      </c>
      <c r="CM35" s="95">
        <f>IFERROR(CL35/CL25,0)</f>
        <v>0.29188328062916002</v>
      </c>
      <c r="CN35" s="96">
        <f>IFERROR(CL35/CL$12,0)</f>
        <v>120.17762846679682</v>
      </c>
      <c r="CO35" s="97">
        <f t="shared" si="119"/>
        <v>26391.007211308581</v>
      </c>
      <c r="CP35" s="94">
        <f>SUM(CP29:CP34)</f>
        <v>1928846.4302310213</v>
      </c>
      <c r="CQ35" s="95">
        <f>IFERROR(CP35/CP25,0)</f>
        <v>0.29085549209185529</v>
      </c>
      <c r="CR35" s="96">
        <f>IFERROR(CP35/CP$12,0)</f>
        <v>123.18206917846673</v>
      </c>
      <c r="CS35" s="97">
        <f t="shared" si="120"/>
        <v>29224.945912591233</v>
      </c>
      <c r="CT35" s="94">
        <f>SUM(CT29:CT34)</f>
        <v>1977067.5909867967</v>
      </c>
      <c r="CU35" s="95">
        <f>IFERROR(CT35/CT25,0)</f>
        <v>0.28982995545418833</v>
      </c>
      <c r="CV35" s="96">
        <f>IFERROR(CT35/CT$12,0)</f>
        <v>126.26162090792839</v>
      </c>
      <c r="CW35" s="98">
        <f t="shared" si="121"/>
        <v>29955.569560406009</v>
      </c>
      <c r="CX35" s="94">
        <f>SUM(CX29:CX34)</f>
        <v>2026494.2807614664</v>
      </c>
      <c r="CY35" s="95">
        <f>IFERROR(CX35/CX25,0)</f>
        <v>0.28880667542564031</v>
      </c>
      <c r="CZ35" s="96">
        <f>IFERROR(CX35/CX$12,0)</f>
        <v>129.41816143062658</v>
      </c>
      <c r="DA35" s="98">
        <f t="shared" si="122"/>
        <v>30704.458799416156</v>
      </c>
      <c r="DB35" s="94">
        <f>SUM(DB29:DB34)</f>
        <v>2082847.4778840113</v>
      </c>
      <c r="DC35" s="95">
        <f>IFERROR(DB35/DB25,0)</f>
        <v>0.28778565664167205</v>
      </c>
      <c r="DD35" s="96">
        <f>IFERROR(DB35/DB$12,0)</f>
        <v>132.65361546639227</v>
      </c>
      <c r="DE35" s="98">
        <f t="shared" si="123"/>
        <v>31558.295119454717</v>
      </c>
    </row>
    <row r="36" spans="3:109" s="100" customFormat="1" x14ac:dyDescent="0.2">
      <c r="C36" s="99" t="s">
        <v>26</v>
      </c>
      <c r="E36" s="101"/>
      <c r="F36" s="102" t="str">
        <f>IFERROR(F35/B35-1,"-")</f>
        <v>-</v>
      </c>
      <c r="G36" s="103"/>
      <c r="H36" s="104"/>
      <c r="I36" s="105"/>
      <c r="J36" s="102" t="str">
        <f>IFERROR(J35/F35-1,"-")</f>
        <v>-</v>
      </c>
      <c r="K36" s="103"/>
      <c r="L36" s="104"/>
      <c r="M36" s="105"/>
      <c r="N36" s="102" t="str">
        <f>IFERROR(N35/J35-1,"-")</f>
        <v>-</v>
      </c>
      <c r="O36" s="103"/>
      <c r="P36" s="104"/>
      <c r="Q36" s="105"/>
      <c r="R36" s="102" t="str">
        <f>IFERROR(R35/N35-1,"-")</f>
        <v>-</v>
      </c>
      <c r="S36" s="103"/>
      <c r="T36" s="104"/>
      <c r="U36" s="105"/>
      <c r="V36" s="102" t="str">
        <f>IFERROR(V35/R35-1,"-")</f>
        <v>-</v>
      </c>
      <c r="W36" s="103"/>
      <c r="X36" s="104"/>
      <c r="Y36" s="105"/>
      <c r="Z36" s="102" t="str">
        <f>IFERROR(Z35/V35-1,"-")</f>
        <v>-</v>
      </c>
      <c r="AA36" s="103"/>
      <c r="AB36" s="104"/>
      <c r="AC36" s="105"/>
      <c r="AD36" s="102" t="str">
        <f>IFERROR(AD35/Z35-1,"-")</f>
        <v>-</v>
      </c>
      <c r="AE36" s="103"/>
      <c r="AF36" s="104"/>
      <c r="AG36" s="105"/>
      <c r="AH36" s="102" t="str">
        <f>IFERROR(AH35/AD35-1,"-")</f>
        <v>-</v>
      </c>
      <c r="AI36" s="106"/>
      <c r="AJ36" s="104"/>
      <c r="AK36" s="105"/>
      <c r="AL36" s="102" t="str">
        <f>IFERROR(AL35/AH35-1,"-")</f>
        <v>-</v>
      </c>
      <c r="AM36" s="103"/>
      <c r="AN36" s="104"/>
      <c r="AO36" s="105"/>
      <c r="AP36" s="102" t="str">
        <f>IFERROR(AP35/AL35-1,"-")</f>
        <v>-</v>
      </c>
      <c r="AQ36" s="106"/>
      <c r="AR36" s="104"/>
      <c r="AS36" s="105"/>
      <c r="AT36" s="102" t="str">
        <f>IFERROR(AT35/AP35-1,"-")</f>
        <v>-</v>
      </c>
      <c r="AU36" s="106"/>
      <c r="AV36" s="104"/>
      <c r="AW36" s="105"/>
      <c r="AX36" s="102" t="str">
        <f>IFERROR(AX35/AT35-1,"-")</f>
        <v>-</v>
      </c>
      <c r="AY36" s="106"/>
      <c r="AZ36" s="104"/>
      <c r="BA36" s="105"/>
      <c r="BB36" s="102" t="str">
        <f>IFERROR(BB35/AT35-1,"-")</f>
        <v>-</v>
      </c>
      <c r="BC36" s="106"/>
      <c r="BD36" s="104"/>
      <c r="BE36" s="105"/>
      <c r="BF36" s="102" t="str">
        <f>IFERROR(BF35/BB35-1,"-")</f>
        <v>-</v>
      </c>
      <c r="BG36" s="106"/>
      <c r="BH36" s="104"/>
      <c r="BI36" s="105"/>
      <c r="BJ36" s="102" t="str">
        <f>IFERROR(BJ35/AT35-1,"-")</f>
        <v>-</v>
      </c>
      <c r="BK36" s="106"/>
      <c r="BL36" s="104"/>
      <c r="BM36" s="105"/>
      <c r="BN36" s="102" t="str">
        <f>IFERROR(BN35/BJ35-1,"-")</f>
        <v>-</v>
      </c>
      <c r="BO36" s="106"/>
      <c r="BP36" s="104"/>
      <c r="BQ36" s="105"/>
      <c r="BR36" s="102">
        <f>IFERROR(BR35/BN35-1,"-")</f>
        <v>1.7842434096958493</v>
      </c>
      <c r="BS36" s="106"/>
      <c r="BT36" s="104"/>
      <c r="BU36" s="105"/>
      <c r="BV36" s="102">
        <f>IFERROR(BV35/BR35-1,"-")</f>
        <v>1.620158904109589</v>
      </c>
      <c r="BW36" s="106"/>
      <c r="BX36" s="104"/>
      <c r="BY36" s="105"/>
      <c r="BZ36" s="102">
        <f>IFERROR(BZ35/BV35-1,"-")</f>
        <v>2.2199453551912329E-2</v>
      </c>
      <c r="CA36" s="106"/>
      <c r="CB36" s="104"/>
      <c r="CC36" s="105"/>
      <c r="CD36" s="104">
        <f>IFERROR(CD35/BZ35-1,"-")</f>
        <v>2.4999999999999911E-2</v>
      </c>
      <c r="CE36" s="106"/>
      <c r="CF36" s="104"/>
      <c r="CG36" s="105"/>
      <c r="CH36" s="104">
        <f>IFERROR(CH35/CD35-1,"-")</f>
        <v>2.4999999999999911E-2</v>
      </c>
      <c r="CI36" s="103"/>
      <c r="CJ36" s="104"/>
      <c r="CK36" s="105"/>
      <c r="CL36" s="102">
        <f>IFERROR(CL35/CH35-1,"-")</f>
        <v>2.7808219178081961E-2</v>
      </c>
      <c r="CM36" s="103"/>
      <c r="CN36" s="104"/>
      <c r="CO36" s="105"/>
      <c r="CP36" s="102">
        <f>IFERROR(CP35/CL35-1,"-")</f>
        <v>0.10738274134790515</v>
      </c>
      <c r="CQ36" s="103"/>
      <c r="CR36" s="104"/>
      <c r="CS36" s="105"/>
      <c r="CT36" s="102">
        <f>IFERROR(CT35/CP35-1,"-")</f>
        <v>2.4999999999999911E-2</v>
      </c>
      <c r="CU36" s="103"/>
      <c r="CV36" s="104"/>
      <c r="CW36" s="105"/>
      <c r="CX36" s="102">
        <f>IFERROR(CX35/CT35-1,"-")</f>
        <v>2.4999999999999911E-2</v>
      </c>
      <c r="CY36" s="106"/>
      <c r="CZ36" s="104"/>
      <c r="DA36" s="105"/>
      <c r="DB36" s="102">
        <f>IFERROR(DB35/CX35-1,"-")</f>
        <v>2.7808219178082183E-2</v>
      </c>
      <c r="DC36" s="103"/>
      <c r="DD36" s="104"/>
      <c r="DE36" s="105"/>
    </row>
    <row r="37" spans="3:109" x14ac:dyDescent="0.2">
      <c r="C37" s="71"/>
      <c r="F37" s="54"/>
      <c r="G37" s="107"/>
      <c r="H37" s="107"/>
      <c r="I37" s="108"/>
      <c r="J37" s="54"/>
      <c r="K37" s="107"/>
      <c r="L37" s="107"/>
      <c r="M37" s="108"/>
      <c r="N37" s="54"/>
      <c r="O37" s="107"/>
      <c r="P37" s="107"/>
      <c r="Q37" s="108"/>
      <c r="R37" s="54"/>
      <c r="S37" s="107"/>
      <c r="T37" s="107"/>
      <c r="U37" s="108"/>
      <c r="V37" s="54"/>
      <c r="W37" s="107"/>
      <c r="X37" s="107"/>
      <c r="Y37" s="108"/>
      <c r="Z37" s="54"/>
      <c r="AA37" s="107"/>
      <c r="AB37" s="107"/>
      <c r="AC37" s="108"/>
      <c r="AD37" s="54"/>
      <c r="AE37" s="107"/>
      <c r="AF37" s="107"/>
      <c r="AG37" s="108"/>
      <c r="AH37" s="54"/>
      <c r="AI37" s="107"/>
      <c r="AJ37" s="107"/>
      <c r="AK37" s="108"/>
      <c r="AL37" s="54"/>
      <c r="AM37" s="107"/>
      <c r="AN37" s="107"/>
      <c r="AO37" s="108"/>
      <c r="AP37" s="54"/>
      <c r="AQ37" s="107"/>
      <c r="AR37" s="107"/>
      <c r="AS37" s="108"/>
      <c r="AT37" s="54"/>
      <c r="AU37" s="107"/>
      <c r="AV37" s="107"/>
      <c r="AW37" s="108"/>
      <c r="AX37" s="54"/>
      <c r="AY37" s="107"/>
      <c r="AZ37" s="107"/>
      <c r="BA37" s="108"/>
      <c r="BB37" s="54"/>
      <c r="BC37" s="107"/>
      <c r="BD37" s="107"/>
      <c r="BE37" s="108"/>
      <c r="BF37" s="54"/>
      <c r="BG37" s="107"/>
      <c r="BH37" s="107"/>
      <c r="BI37" s="108"/>
      <c r="BJ37" s="54"/>
      <c r="BK37" s="107"/>
      <c r="BL37" s="107"/>
      <c r="BM37" s="108"/>
      <c r="BN37" s="54"/>
      <c r="BO37" s="107"/>
      <c r="BP37" s="107"/>
      <c r="BQ37" s="108"/>
      <c r="BR37" s="54"/>
      <c r="BS37" s="107"/>
      <c r="BT37" s="107"/>
      <c r="BU37" s="108"/>
      <c r="BV37" s="54"/>
      <c r="BW37" s="107"/>
      <c r="BX37" s="107"/>
      <c r="BY37" s="108"/>
      <c r="BZ37" s="54"/>
      <c r="CA37" s="107"/>
      <c r="CB37" s="107"/>
      <c r="CC37" s="108"/>
      <c r="CD37" s="21"/>
      <c r="CE37" s="107"/>
      <c r="CF37" s="107"/>
      <c r="CG37" s="108"/>
      <c r="CH37" s="21"/>
      <c r="CI37" s="107"/>
      <c r="CJ37" s="107"/>
      <c r="CK37" s="108"/>
      <c r="CL37" s="54"/>
      <c r="CM37" s="107"/>
      <c r="CN37" s="107"/>
      <c r="CO37" s="108"/>
      <c r="CP37" s="54"/>
      <c r="CQ37" s="107"/>
      <c r="CR37" s="107"/>
      <c r="CS37" s="108"/>
      <c r="CT37" s="54"/>
      <c r="CU37" s="107"/>
      <c r="CV37" s="107"/>
      <c r="CW37" s="108"/>
      <c r="CX37" s="54"/>
      <c r="CY37" s="107"/>
      <c r="CZ37" s="107"/>
      <c r="DA37" s="108"/>
      <c r="DB37" s="54"/>
      <c r="DC37" s="107"/>
      <c r="DD37" s="107"/>
      <c r="DE37" s="108"/>
    </row>
    <row r="38" spans="3:109" x14ac:dyDescent="0.2">
      <c r="C38" s="71" t="s">
        <v>29</v>
      </c>
      <c r="F38" s="54"/>
      <c r="G38" s="107"/>
      <c r="H38" s="107"/>
      <c r="I38" s="108"/>
      <c r="J38" s="54"/>
      <c r="K38" s="107"/>
      <c r="L38" s="107"/>
      <c r="M38" s="108"/>
      <c r="N38" s="54"/>
      <c r="O38" s="107"/>
      <c r="P38" s="107"/>
      <c r="Q38" s="108"/>
      <c r="R38" s="54"/>
      <c r="S38" s="107"/>
      <c r="T38" s="107"/>
      <c r="U38" s="108"/>
      <c r="V38" s="54"/>
      <c r="W38" s="107"/>
      <c r="X38" s="107"/>
      <c r="Y38" s="108"/>
      <c r="Z38" s="54"/>
      <c r="AA38" s="107"/>
      <c r="AB38" s="107"/>
      <c r="AC38" s="108"/>
      <c r="AD38" s="54"/>
      <c r="AE38" s="107"/>
      <c r="AF38" s="107"/>
      <c r="AG38" s="108"/>
      <c r="AH38" s="54"/>
      <c r="AI38" s="107"/>
      <c r="AJ38" s="107"/>
      <c r="AK38" s="108"/>
      <c r="AL38" s="54"/>
      <c r="AM38" s="107"/>
      <c r="AN38" s="107"/>
      <c r="AO38" s="108"/>
      <c r="AP38" s="54"/>
      <c r="AQ38" s="107"/>
      <c r="AR38" s="107"/>
      <c r="AS38" s="108"/>
      <c r="AT38" s="54"/>
      <c r="AU38" s="107"/>
      <c r="AV38" s="107"/>
      <c r="AW38" s="108"/>
      <c r="AX38" s="54"/>
      <c r="AY38" s="107"/>
      <c r="AZ38" s="107"/>
      <c r="BA38" s="108"/>
      <c r="BB38" s="54"/>
      <c r="BC38" s="107"/>
      <c r="BD38" s="107"/>
      <c r="BE38" s="108"/>
      <c r="BF38" s="54"/>
      <c r="BG38" s="107"/>
      <c r="BH38" s="107"/>
      <c r="BI38" s="108"/>
      <c r="BJ38" s="54"/>
      <c r="BK38" s="107"/>
      <c r="BL38" s="107"/>
      <c r="BM38" s="108"/>
      <c r="BN38" s="54"/>
      <c r="BO38" s="107"/>
      <c r="BP38" s="107"/>
      <c r="BQ38" s="108"/>
      <c r="BR38" s="54"/>
      <c r="BS38" s="107"/>
      <c r="BT38" s="107"/>
      <c r="BU38" s="108"/>
      <c r="BV38" s="54"/>
      <c r="BW38" s="107"/>
      <c r="BX38" s="107"/>
      <c r="BY38" s="108"/>
      <c r="BZ38" s="54"/>
      <c r="CA38" s="107"/>
      <c r="CB38" s="107"/>
      <c r="CC38" s="108"/>
      <c r="CD38" s="21"/>
      <c r="CE38" s="107"/>
      <c r="CF38" s="107"/>
      <c r="CG38" s="108"/>
      <c r="CH38" s="21"/>
      <c r="CI38" s="107"/>
      <c r="CJ38" s="107"/>
      <c r="CK38" s="108"/>
      <c r="CL38" s="54"/>
      <c r="CM38" s="107"/>
      <c r="CN38" s="107"/>
      <c r="CO38" s="108"/>
      <c r="CP38" s="54"/>
      <c r="CQ38" s="107"/>
      <c r="CR38" s="107"/>
      <c r="CS38" s="108"/>
      <c r="CT38" s="54"/>
      <c r="CU38" s="107"/>
      <c r="CV38" s="107"/>
      <c r="CW38" s="108"/>
      <c r="CX38" s="54"/>
      <c r="CY38" s="107"/>
      <c r="CZ38" s="107"/>
      <c r="DA38" s="108"/>
      <c r="DB38" s="54"/>
      <c r="DC38" s="107"/>
      <c r="DD38" s="107"/>
      <c r="DE38" s="108"/>
    </row>
    <row r="39" spans="3:109" x14ac:dyDescent="0.2">
      <c r="C39" s="77" t="str">
        <f t="shared" ref="C39:C44" si="126">+C19</f>
        <v>Rooms</v>
      </c>
      <c r="F39" s="88">
        <f t="shared" ref="F39:F44" si="127">+F19-F29</f>
        <v>0</v>
      </c>
      <c r="G39" s="79">
        <f t="shared" ref="G39:G44" si="128">+IFERROR(F39/F19,0)</f>
        <v>0</v>
      </c>
      <c r="H39" s="80">
        <f t="shared" ref="H39:H45" si="129">IFERROR(F39/F$12,0)</f>
        <v>0</v>
      </c>
      <c r="I39" s="81">
        <f t="shared" ref="I39:I45" si="130">IFERROR(F39/F$10,0)</f>
        <v>0</v>
      </c>
      <c r="J39" s="88">
        <f t="shared" ref="J39:J44" si="131">+J19-J29</f>
        <v>0</v>
      </c>
      <c r="K39" s="79">
        <f t="shared" ref="K39:K44" si="132">+IFERROR(J39/J19,0)</f>
        <v>0</v>
      </c>
      <c r="L39" s="80">
        <f t="shared" ref="L39:L45" si="133">IFERROR(J39/J$12,0)</f>
        <v>0</v>
      </c>
      <c r="M39" s="81">
        <f t="shared" ref="M39:M45" si="134">IFERROR(J39/J$10,0)</f>
        <v>0</v>
      </c>
      <c r="N39" s="88">
        <f t="shared" ref="N39:N44" si="135">+N19-N29</f>
        <v>0</v>
      </c>
      <c r="O39" s="79">
        <f t="shared" ref="O39:O44" si="136">+IFERROR(N39/N19,0)</f>
        <v>0</v>
      </c>
      <c r="P39" s="80">
        <f t="shared" ref="P39:P45" si="137">IFERROR(N39/N$12,0)</f>
        <v>0</v>
      </c>
      <c r="Q39" s="81">
        <f t="shared" ref="Q39:Q45" si="138">IFERROR(N39/N$10,0)</f>
        <v>0</v>
      </c>
      <c r="R39" s="88">
        <f t="shared" ref="R39:R44" si="139">+R19-R29</f>
        <v>0</v>
      </c>
      <c r="S39" s="79">
        <f t="shared" ref="S39:S44" si="140">+IFERROR(R39/R19,0)</f>
        <v>0</v>
      </c>
      <c r="T39" s="80">
        <f t="shared" ref="T39:T45" si="141">IFERROR(R39/R$12,0)</f>
        <v>0</v>
      </c>
      <c r="U39" s="81">
        <f t="shared" ref="U39:U45" si="142">IFERROR(R39/R$10,0)</f>
        <v>0</v>
      </c>
      <c r="V39" s="88">
        <f t="shared" ref="V39:V44" si="143">+V19-V29</f>
        <v>0</v>
      </c>
      <c r="W39" s="79">
        <f t="shared" ref="W39:W44" si="144">+IFERROR(V39/V19,0)</f>
        <v>0</v>
      </c>
      <c r="X39" s="80">
        <f t="shared" ref="X39:X45" si="145">IFERROR(V39/V$12,0)</f>
        <v>0</v>
      </c>
      <c r="Y39" s="81">
        <f t="shared" ref="Y39:Y45" si="146">IFERROR(V39/V$10,0)</f>
        <v>0</v>
      </c>
      <c r="Z39" s="88">
        <f t="shared" ref="Z39:Z44" si="147">+Z19-Z29</f>
        <v>0</v>
      </c>
      <c r="AA39" s="79">
        <f t="shared" ref="AA39:AA44" si="148">+IFERROR(Z39/Z19,0)</f>
        <v>0</v>
      </c>
      <c r="AB39" s="80">
        <f t="shared" ref="AB39:AB45" si="149">IFERROR(Z39/Z$12,0)</f>
        <v>0</v>
      </c>
      <c r="AC39" s="81">
        <f t="shared" ref="AC39:AC45" si="150">IFERROR(Z39/Z$10,0)</f>
        <v>0</v>
      </c>
      <c r="AD39" s="88">
        <f t="shared" ref="AD39:AD44" si="151">+AD19-AD29</f>
        <v>0</v>
      </c>
      <c r="AE39" s="79">
        <f t="shared" ref="AE39:AE44" si="152">+IFERROR(AD39/AD19,0)</f>
        <v>0</v>
      </c>
      <c r="AF39" s="80">
        <f t="shared" ref="AF39:AF45" si="153">IFERROR(AD39/AD$12,0)</f>
        <v>0</v>
      </c>
      <c r="AG39" s="81">
        <f t="shared" ref="AG39:AG45" si="154">IFERROR(AD39/AD$10,0)</f>
        <v>0</v>
      </c>
      <c r="AH39" s="88">
        <f t="shared" ref="AH39:AH44" si="155">+AH19-AH29</f>
        <v>0</v>
      </c>
      <c r="AI39" s="82">
        <f t="shared" ref="AI39:AI44" si="156">+IFERROR(AH39/AH19,0)</f>
        <v>0</v>
      </c>
      <c r="AJ39" s="80">
        <f t="shared" ref="AJ39:AJ45" si="157">IFERROR(AH39/AH$12,0)</f>
        <v>0</v>
      </c>
      <c r="AK39" s="83">
        <f t="shared" ref="AK39:AK45" si="158">IFERROR(AH39/AH$10,0)</f>
        <v>0</v>
      </c>
      <c r="AL39" s="88">
        <f t="shared" ref="AL39:AL44" si="159">+AL19-AL29</f>
        <v>0</v>
      </c>
      <c r="AM39" s="79">
        <f t="shared" ref="AM39:AM44" si="160">+IFERROR(AL39/AL19,0)</f>
        <v>0</v>
      </c>
      <c r="AN39" s="80">
        <f t="shared" ref="AN39:AN45" si="161">IFERROR(AL39/AL$12,0)</f>
        <v>0</v>
      </c>
      <c r="AO39" s="81">
        <f t="shared" ref="AO39:AO45" si="162">IFERROR(AL39/AL$10,0)</f>
        <v>0</v>
      </c>
      <c r="AP39" s="88">
        <f t="shared" ref="AP39:AP44" si="163">+AP19-AP29</f>
        <v>0</v>
      </c>
      <c r="AQ39" s="82">
        <f t="shared" ref="AQ39:AQ45" si="164">+IFERROR(AP39/AP19,0)</f>
        <v>0</v>
      </c>
      <c r="AR39" s="80">
        <f t="shared" ref="AR39:AR45" si="165">IFERROR(AP39/AP$12,0)</f>
        <v>0</v>
      </c>
      <c r="AS39" s="83">
        <f t="shared" ref="AS39:AS45" si="166">IFERROR(AP39/AP$10,0)</f>
        <v>0</v>
      </c>
      <c r="AT39" s="88">
        <f t="shared" ref="AT39:AT44" si="167">+AT19-AT29</f>
        <v>0</v>
      </c>
      <c r="AU39" s="82">
        <f t="shared" ref="AU39:AU45" si="168">+IFERROR(AT39/AT19,0)</f>
        <v>0</v>
      </c>
      <c r="AV39" s="80">
        <f t="shared" ref="AV39:AV45" si="169">IFERROR(AT39/AT$12,0)</f>
        <v>0</v>
      </c>
      <c r="AW39" s="83">
        <f t="shared" ref="AW39:AW45" si="170">IFERROR(AT39/AT$10,0)</f>
        <v>0</v>
      </c>
      <c r="AX39" s="88">
        <f t="shared" ref="AX39:AX44" si="171">+AX19-AX29</f>
        <v>0</v>
      </c>
      <c r="AY39" s="82">
        <f t="shared" ref="AY39:AY45" si="172">+IFERROR(AX39/AX19,0)</f>
        <v>0</v>
      </c>
      <c r="AZ39" s="80">
        <f t="shared" ref="AZ39:AZ45" si="173">IFERROR(AX39/AX$12,0)</f>
        <v>0</v>
      </c>
      <c r="BA39" s="83">
        <f t="shared" ref="BA39:BA45" si="174">IFERROR(AX39/AX$10,0)</f>
        <v>0</v>
      </c>
      <c r="BB39" s="88">
        <f t="shared" ref="BB39:BB44" si="175">+BB19-BB29</f>
        <v>0</v>
      </c>
      <c r="BC39" s="82">
        <f t="shared" ref="BC39:BC45" si="176">+IFERROR(BB39/BB19,0)</f>
        <v>0</v>
      </c>
      <c r="BD39" s="80">
        <f t="shared" ref="BD39:BD45" si="177">IFERROR(BB39/BB$12,0)</f>
        <v>0</v>
      </c>
      <c r="BE39" s="83">
        <f t="shared" ref="BE39:BE45" si="178">IFERROR(BB39/BB$10,0)</f>
        <v>0</v>
      </c>
      <c r="BF39" s="88">
        <f t="shared" ref="BF39:BF44" si="179">+BF19-BF29</f>
        <v>0</v>
      </c>
      <c r="BG39" s="82">
        <f t="shared" ref="BG39:BG45" si="180">+IFERROR(BF39/BF19,0)</f>
        <v>0</v>
      </c>
      <c r="BH39" s="80">
        <f t="shared" ref="BH39:BH45" si="181">IFERROR(BF39/BF$12,0)</f>
        <v>0</v>
      </c>
      <c r="BI39" s="83">
        <f t="shared" ref="BI39:BI45" si="182">IFERROR(BF39/BF$10,0)</f>
        <v>0</v>
      </c>
      <c r="BJ39" s="88">
        <f t="shared" ref="BJ39:BJ44" si="183">+BJ19-BJ29</f>
        <v>0</v>
      </c>
      <c r="BK39" s="82">
        <f t="shared" ref="BK39:BK45" si="184">+IFERROR(BJ39/BJ19,0)</f>
        <v>0</v>
      </c>
      <c r="BL39" s="80">
        <f t="shared" ref="BL39:BL45" si="185">IFERROR(BJ39/BJ$12,0)</f>
        <v>0</v>
      </c>
      <c r="BM39" s="83">
        <f t="shared" ref="BM39:BM45" si="186">IFERROR(BJ39/BJ$10,0)</f>
        <v>0</v>
      </c>
      <c r="BN39" s="88">
        <f t="shared" ref="BN39:BN44" si="187">+BN19-BN29</f>
        <v>284253.80428087513</v>
      </c>
      <c r="BO39" s="82">
        <f t="shared" ref="BO39:BO45" si="188">+IFERROR(BN39/BN19,0)</f>
        <v>0.56787122562523651</v>
      </c>
      <c r="BP39" s="80">
        <f t="shared" ref="BP39:BP45" si="189">IFERROR(BN39/BN$12,0)</f>
        <v>68.334500000000034</v>
      </c>
      <c r="BQ39" s="83">
        <f t="shared" ref="BQ39:BQ45" si="190">IFERROR(BN39/BN$10,0)</f>
        <v>4306.8758224375024</v>
      </c>
      <c r="BR39" s="88">
        <f t="shared" ref="BR39:BR44" si="191">+BR19-BR29</f>
        <v>873262.5</v>
      </c>
      <c r="BS39" s="82">
        <f t="shared" ref="BS39:BS45" si="192">+IFERROR(BR39/BR19,0)</f>
        <v>0.72499999999999998</v>
      </c>
      <c r="BT39" s="80">
        <f t="shared" ref="BT39:BT45" si="193">IFERROR(BR39/BR$12,0)</f>
        <v>145</v>
      </c>
      <c r="BU39" s="83">
        <f t="shared" ref="BU39:BU45" si="194">IFERROR(BR39/BR$10,0)</f>
        <v>13231.25</v>
      </c>
      <c r="BV39" s="88">
        <f t="shared" ref="BV39:BV44" si="195">+BV19-BV29</f>
        <v>3023727.3</v>
      </c>
      <c r="BW39" s="82">
        <f t="shared" ref="BW39:BW45" si="196">+IFERROR(BV39/BV19,0)</f>
        <v>0.78726415094339619</v>
      </c>
      <c r="BX39" s="80">
        <f t="shared" ref="BX39:BX45" si="197">IFERROR(BV39/BV$12,0)</f>
        <v>208.62499999999997</v>
      </c>
      <c r="BY39" s="83">
        <f t="shared" ref="BY39:BY45" si="198">IFERROR(BV39/BV$10,0)</f>
        <v>45814.049999999996</v>
      </c>
      <c r="BZ39" s="88">
        <f t="shared" ref="BZ39:BZ44" si="199">+BZ19-BZ29</f>
        <v>3110003.9437499996</v>
      </c>
      <c r="CA39" s="82">
        <f t="shared" ref="CA39:CA45" si="200">+IFERROR(BZ39/BZ19,0)</f>
        <v>0.78829684923978749</v>
      </c>
      <c r="CB39" s="80">
        <f t="shared" ref="CB39:CB45" si="201">IFERROR(BZ39/BZ$12,0)</f>
        <v>215.16562499999998</v>
      </c>
      <c r="CC39" s="83">
        <f t="shared" ref="CC39:CC45" si="202">IFERROR(BZ39/BZ$10,0)</f>
        <v>47121.271874999991</v>
      </c>
      <c r="CD39" s="91">
        <f t="shared" ref="CD39:CD44" si="203">+CD19-CD29</f>
        <v>3207480.1388437501</v>
      </c>
      <c r="CE39" s="82">
        <f t="shared" ref="CE39:CE45" si="204">+IFERROR(CD39/CD19,0)</f>
        <v>0.78932453443765271</v>
      </c>
      <c r="CF39" s="80">
        <f t="shared" ref="CF39:CF45" si="205">IFERROR(CD39/CD$12,0)</f>
        <v>221.90951562500001</v>
      </c>
      <c r="CG39" s="83">
        <f t="shared" ref="CG39:CG45" si="206">IFERROR(CD39/CD$10,0)</f>
        <v>48598.183921875003</v>
      </c>
      <c r="CH39" s="88">
        <f t="shared" ref="CH39:CH44" si="207">+CH19-CH29</f>
        <v>3307985.0217098449</v>
      </c>
      <c r="CI39" s="79">
        <f t="shared" ref="CI39:CI45" si="208">+IFERROR(CH39/CH19,0)</f>
        <v>0.79034723087242142</v>
      </c>
      <c r="CJ39" s="80">
        <f t="shared" ref="CJ39:CJ45" si="209">IFERROR(CH39/CH$12,0)</f>
        <v>228.86294601562508</v>
      </c>
      <c r="CK39" s="81">
        <f t="shared" ref="CK39:CK45" si="210">IFERROR(CH39/CH$10,0)</f>
        <v>50120.985177421891</v>
      </c>
      <c r="CL39" s="88">
        <f t="shared" ref="CL39:CL44" si="211">+CL19-CL29</f>
        <v>3420958.9453939055</v>
      </c>
      <c r="CM39" s="79">
        <f t="shared" ref="CM39:CM45" si="212">+IFERROR(CL39/CL19,0)</f>
        <v>0.79136496276139023</v>
      </c>
      <c r="CN39" s="80">
        <f t="shared" ref="CN39:CN45" si="213">IFERROR(CL39/CL$12,0)</f>
        <v>236.03238294101573</v>
      </c>
      <c r="CO39" s="81">
        <f t="shared" ref="CO39:CO45" si="214">IFERROR(CL39/CL$10,0)</f>
        <v>51832.711293847053</v>
      </c>
      <c r="CP39" s="88">
        <f t="shared" ref="CP39:CP44" si="215">+CP19-CP29</f>
        <v>3811662.4030932775</v>
      </c>
      <c r="CQ39" s="79">
        <f t="shared" ref="CQ39:CQ45" si="216">+IFERROR(CP39/CP19,0)</f>
        <v>0.79237775420429613</v>
      </c>
      <c r="CR39" s="80">
        <f t="shared" ref="CR39:CR45" si="217">IFERROR(CP39/CP$12,0)</f>
        <v>243.42449168779115</v>
      </c>
      <c r="CS39" s="81">
        <f t="shared" ref="CS39:CS45" si="218">IFERROR(CP39/CP$10,0)</f>
        <v>57752.46065292845</v>
      </c>
      <c r="CT39" s="88">
        <f t="shared" ref="CT39:CT44" si="219">+CT19-CT29</f>
        <v>3931006.0165180746</v>
      </c>
      <c r="CU39" s="79">
        <f t="shared" ref="CU39:CU45" si="220">+IFERROR(CT39/CT19,0)</f>
        <v>0.793385629183887</v>
      </c>
      <c r="CV39" s="80">
        <f t="shared" ref="CV39:CV45" si="221">IFERROR(CT39/CT$12,0)</f>
        <v>251.04614212843342</v>
      </c>
      <c r="CW39" s="81">
        <f t="shared" ref="CW39:CW45" si="222">IFERROR(CT39/CT$10,0)</f>
        <v>59560.697219970825</v>
      </c>
      <c r="CX39" s="88">
        <f t="shared" ref="CX39:CX44" si="223">+CX19-CX29</f>
        <v>4054054.7818789165</v>
      </c>
      <c r="CY39" s="82">
        <f t="shared" ref="CY39:CY45" si="224">+IFERROR(CX39/CX19,0)</f>
        <v>0.79438861156648954</v>
      </c>
      <c r="CZ39" s="80">
        <f t="shared" ref="CZ39:CZ45" si="225">IFERROR(CX39/CX$12,0)</f>
        <v>258.90441497454526</v>
      </c>
      <c r="DA39" s="83">
        <f t="shared" ref="DA39:DA45" si="226">IFERROR(CX39/CX$10,0)</f>
        <v>61425.072452710854</v>
      </c>
      <c r="DB39" s="88">
        <f t="shared" ref="DB39:DB44" si="227">+DB19-DB29</f>
        <v>4192377.5583148785</v>
      </c>
      <c r="DC39" s="79">
        <f t="shared" ref="DC39:DC45" si="228">+IFERROR(DB39/DB19,0)</f>
        <v>0.79538672510257447</v>
      </c>
      <c r="DD39" s="80">
        <f t="shared" ref="DD39:DD45" si="229">IFERROR(DB39/DB$12,0)</f>
        <v>267.00660822059677</v>
      </c>
      <c r="DE39" s="83">
        <f t="shared" ref="DE39:DE45" si="230">IFERROR(DB39/DB$10,0)</f>
        <v>63520.872095679981</v>
      </c>
    </row>
    <row r="40" spans="3:109" x14ac:dyDescent="0.2">
      <c r="C40" s="77" t="str">
        <f t="shared" si="126"/>
        <v>Food &amp; Beverage</v>
      </c>
      <c r="F40" s="88">
        <f t="shared" si="127"/>
        <v>0</v>
      </c>
      <c r="G40" s="79">
        <f t="shared" si="128"/>
        <v>0</v>
      </c>
      <c r="H40" s="80">
        <f t="shared" si="129"/>
        <v>0</v>
      </c>
      <c r="I40" s="81">
        <f t="shared" si="130"/>
        <v>0</v>
      </c>
      <c r="J40" s="88">
        <f t="shared" si="131"/>
        <v>0</v>
      </c>
      <c r="K40" s="79">
        <f t="shared" si="132"/>
        <v>0</v>
      </c>
      <c r="L40" s="80">
        <f t="shared" si="133"/>
        <v>0</v>
      </c>
      <c r="M40" s="81">
        <f t="shared" si="134"/>
        <v>0</v>
      </c>
      <c r="N40" s="88">
        <f t="shared" si="135"/>
        <v>0</v>
      </c>
      <c r="O40" s="79">
        <f t="shared" si="136"/>
        <v>0</v>
      </c>
      <c r="P40" s="80">
        <f t="shared" si="137"/>
        <v>0</v>
      </c>
      <c r="Q40" s="81">
        <f t="shared" si="138"/>
        <v>0</v>
      </c>
      <c r="R40" s="88">
        <f t="shared" si="139"/>
        <v>0</v>
      </c>
      <c r="S40" s="79">
        <f t="shared" si="140"/>
        <v>0</v>
      </c>
      <c r="T40" s="80">
        <f t="shared" si="141"/>
        <v>0</v>
      </c>
      <c r="U40" s="81">
        <f t="shared" si="142"/>
        <v>0</v>
      </c>
      <c r="V40" s="88">
        <f t="shared" si="143"/>
        <v>0</v>
      </c>
      <c r="W40" s="79">
        <f t="shared" si="144"/>
        <v>0</v>
      </c>
      <c r="X40" s="80">
        <f t="shared" si="145"/>
        <v>0</v>
      </c>
      <c r="Y40" s="81">
        <f t="shared" si="146"/>
        <v>0</v>
      </c>
      <c r="Z40" s="88">
        <f t="shared" si="147"/>
        <v>0</v>
      </c>
      <c r="AA40" s="79">
        <f t="shared" si="148"/>
        <v>0</v>
      </c>
      <c r="AB40" s="80">
        <f t="shared" si="149"/>
        <v>0</v>
      </c>
      <c r="AC40" s="81">
        <f t="shared" si="150"/>
        <v>0</v>
      </c>
      <c r="AD40" s="88">
        <f t="shared" si="151"/>
        <v>0</v>
      </c>
      <c r="AE40" s="79">
        <f t="shared" si="152"/>
        <v>0</v>
      </c>
      <c r="AF40" s="80">
        <f t="shared" si="153"/>
        <v>0</v>
      </c>
      <c r="AG40" s="81">
        <f t="shared" si="154"/>
        <v>0</v>
      </c>
      <c r="AH40" s="88">
        <f t="shared" si="155"/>
        <v>0</v>
      </c>
      <c r="AI40" s="82">
        <f t="shared" si="156"/>
        <v>0</v>
      </c>
      <c r="AJ40" s="80">
        <f t="shared" si="157"/>
        <v>0</v>
      </c>
      <c r="AK40" s="83">
        <f t="shared" si="158"/>
        <v>0</v>
      </c>
      <c r="AL40" s="88">
        <f t="shared" si="159"/>
        <v>0</v>
      </c>
      <c r="AM40" s="79">
        <f t="shared" si="160"/>
        <v>0</v>
      </c>
      <c r="AN40" s="80">
        <f t="shared" si="161"/>
        <v>0</v>
      </c>
      <c r="AO40" s="81">
        <f t="shared" si="162"/>
        <v>0</v>
      </c>
      <c r="AP40" s="88">
        <f t="shared" si="163"/>
        <v>0</v>
      </c>
      <c r="AQ40" s="82">
        <f t="shared" si="164"/>
        <v>0</v>
      </c>
      <c r="AR40" s="80">
        <f t="shared" si="165"/>
        <v>0</v>
      </c>
      <c r="AS40" s="83">
        <f t="shared" si="166"/>
        <v>0</v>
      </c>
      <c r="AT40" s="88">
        <f t="shared" si="167"/>
        <v>0</v>
      </c>
      <c r="AU40" s="82">
        <f t="shared" si="168"/>
        <v>0</v>
      </c>
      <c r="AV40" s="80">
        <f t="shared" si="169"/>
        <v>0</v>
      </c>
      <c r="AW40" s="83">
        <f t="shared" si="170"/>
        <v>0</v>
      </c>
      <c r="AX40" s="88">
        <f t="shared" si="171"/>
        <v>0</v>
      </c>
      <c r="AY40" s="82">
        <f t="shared" si="172"/>
        <v>0</v>
      </c>
      <c r="AZ40" s="80">
        <f t="shared" si="173"/>
        <v>0</v>
      </c>
      <c r="BA40" s="83">
        <f t="shared" si="174"/>
        <v>0</v>
      </c>
      <c r="BB40" s="88">
        <f t="shared" si="175"/>
        <v>0</v>
      </c>
      <c r="BC40" s="82">
        <f t="shared" si="176"/>
        <v>0</v>
      </c>
      <c r="BD40" s="80">
        <f t="shared" si="177"/>
        <v>0</v>
      </c>
      <c r="BE40" s="83">
        <f t="shared" si="178"/>
        <v>0</v>
      </c>
      <c r="BF40" s="88">
        <f t="shared" si="179"/>
        <v>0</v>
      </c>
      <c r="BG40" s="82">
        <f t="shared" si="180"/>
        <v>0</v>
      </c>
      <c r="BH40" s="80">
        <f t="shared" si="181"/>
        <v>0</v>
      </c>
      <c r="BI40" s="83">
        <f t="shared" si="182"/>
        <v>0</v>
      </c>
      <c r="BJ40" s="88">
        <f t="shared" si="183"/>
        <v>0</v>
      </c>
      <c r="BK40" s="82">
        <f t="shared" si="184"/>
        <v>0</v>
      </c>
      <c r="BL40" s="80">
        <f t="shared" si="185"/>
        <v>0</v>
      </c>
      <c r="BM40" s="83">
        <f t="shared" si="186"/>
        <v>0</v>
      </c>
      <c r="BN40" s="88">
        <f t="shared" si="187"/>
        <v>0</v>
      </c>
      <c r="BO40" s="82">
        <f t="shared" si="188"/>
        <v>0</v>
      </c>
      <c r="BP40" s="80">
        <f t="shared" si="189"/>
        <v>0</v>
      </c>
      <c r="BQ40" s="83">
        <f t="shared" si="190"/>
        <v>0</v>
      </c>
      <c r="BR40" s="88">
        <f t="shared" si="191"/>
        <v>90337.5</v>
      </c>
      <c r="BS40" s="82">
        <f t="shared" si="192"/>
        <v>0.25</v>
      </c>
      <c r="BT40" s="80">
        <f t="shared" si="193"/>
        <v>15</v>
      </c>
      <c r="BU40" s="83">
        <f t="shared" si="194"/>
        <v>1368.75</v>
      </c>
      <c r="BV40" s="88">
        <f t="shared" si="195"/>
        <v>253638</v>
      </c>
      <c r="BW40" s="82">
        <f t="shared" si="196"/>
        <v>0.25</v>
      </c>
      <c r="BX40" s="80">
        <f t="shared" si="197"/>
        <v>17.5</v>
      </c>
      <c r="BY40" s="83">
        <f t="shared" si="198"/>
        <v>3843</v>
      </c>
      <c r="BZ40" s="88">
        <f t="shared" si="199"/>
        <v>259268.625</v>
      </c>
      <c r="CA40" s="82">
        <f t="shared" si="200"/>
        <v>0.25</v>
      </c>
      <c r="CB40" s="80">
        <f t="shared" si="201"/>
        <v>17.9375</v>
      </c>
      <c r="CC40" s="83">
        <f t="shared" si="202"/>
        <v>3928.3125</v>
      </c>
      <c r="CD40" s="91">
        <f t="shared" si="203"/>
        <v>265750.34062499995</v>
      </c>
      <c r="CE40" s="82">
        <f t="shared" si="204"/>
        <v>0.25</v>
      </c>
      <c r="CF40" s="80">
        <f t="shared" si="205"/>
        <v>18.385937499999997</v>
      </c>
      <c r="CG40" s="83">
        <f t="shared" si="206"/>
        <v>4026.5203124999994</v>
      </c>
      <c r="CH40" s="88">
        <f t="shared" si="207"/>
        <v>272394.09914062498</v>
      </c>
      <c r="CI40" s="79">
        <f t="shared" si="208"/>
        <v>0.25000000000000006</v>
      </c>
      <c r="CJ40" s="80">
        <f t="shared" si="209"/>
        <v>18.845585937499997</v>
      </c>
      <c r="CK40" s="81">
        <f t="shared" si="210"/>
        <v>4127.1833203124997</v>
      </c>
      <c r="CL40" s="88">
        <f t="shared" si="211"/>
        <v>279968.89395234361</v>
      </c>
      <c r="CM40" s="79">
        <f t="shared" si="212"/>
        <v>0.25</v>
      </c>
      <c r="CN40" s="80">
        <f t="shared" si="213"/>
        <v>19.31672558593749</v>
      </c>
      <c r="CO40" s="81">
        <f t="shared" si="214"/>
        <v>4241.9529386718732</v>
      </c>
      <c r="CP40" s="88">
        <f t="shared" si="215"/>
        <v>310032.72127708723</v>
      </c>
      <c r="CQ40" s="79">
        <f t="shared" si="216"/>
        <v>0.25</v>
      </c>
      <c r="CR40" s="80">
        <f t="shared" si="217"/>
        <v>19.799643725585927</v>
      </c>
      <c r="CS40" s="81">
        <f t="shared" si="218"/>
        <v>4697.4654738952613</v>
      </c>
      <c r="CT40" s="88">
        <f t="shared" si="219"/>
        <v>317783.53930901433</v>
      </c>
      <c r="CU40" s="79">
        <f t="shared" si="220"/>
        <v>0.24999999999999994</v>
      </c>
      <c r="CV40" s="80">
        <f t="shared" si="221"/>
        <v>20.294634818725569</v>
      </c>
      <c r="CW40" s="81">
        <f t="shared" si="222"/>
        <v>4814.9021107426415</v>
      </c>
      <c r="CX40" s="88">
        <f t="shared" si="223"/>
        <v>325728.12779173977</v>
      </c>
      <c r="CY40" s="82">
        <f t="shared" si="224"/>
        <v>0.25000000000000006</v>
      </c>
      <c r="CZ40" s="80">
        <f t="shared" si="225"/>
        <v>20.802000689193715</v>
      </c>
      <c r="DA40" s="83">
        <f t="shared" si="226"/>
        <v>4935.2746635112089</v>
      </c>
      <c r="DB40" s="88">
        <f t="shared" si="227"/>
        <v>334786.04696183885</v>
      </c>
      <c r="DC40" s="79">
        <f t="shared" si="228"/>
        <v>0.25000000000000006</v>
      </c>
      <c r="DD40" s="80">
        <f t="shared" si="229"/>
        <v>21.322050706423557</v>
      </c>
      <c r="DE40" s="83">
        <f t="shared" si="230"/>
        <v>5072.5158630581645</v>
      </c>
    </row>
    <row r="41" spans="3:109" x14ac:dyDescent="0.2">
      <c r="C41" s="77" t="str">
        <f t="shared" si="126"/>
        <v>Resort Fees</v>
      </c>
      <c r="F41" s="88">
        <f t="shared" si="127"/>
        <v>0</v>
      </c>
      <c r="G41" s="79">
        <f t="shared" si="128"/>
        <v>0</v>
      </c>
      <c r="H41" s="80">
        <f t="shared" si="129"/>
        <v>0</v>
      </c>
      <c r="I41" s="81">
        <f t="shared" si="130"/>
        <v>0</v>
      </c>
      <c r="J41" s="88">
        <f t="shared" si="131"/>
        <v>0</v>
      </c>
      <c r="K41" s="79">
        <f t="shared" si="132"/>
        <v>0</v>
      </c>
      <c r="L41" s="80">
        <f t="shared" si="133"/>
        <v>0</v>
      </c>
      <c r="M41" s="81">
        <f t="shared" si="134"/>
        <v>0</v>
      </c>
      <c r="N41" s="88">
        <f t="shared" si="135"/>
        <v>0</v>
      </c>
      <c r="O41" s="79">
        <f t="shared" si="136"/>
        <v>0</v>
      </c>
      <c r="P41" s="80">
        <f t="shared" si="137"/>
        <v>0</v>
      </c>
      <c r="Q41" s="81">
        <f t="shared" si="138"/>
        <v>0</v>
      </c>
      <c r="R41" s="88">
        <f t="shared" si="139"/>
        <v>0</v>
      </c>
      <c r="S41" s="79">
        <f t="shared" si="140"/>
        <v>0</v>
      </c>
      <c r="T41" s="80">
        <f t="shared" si="141"/>
        <v>0</v>
      </c>
      <c r="U41" s="81">
        <f t="shared" si="142"/>
        <v>0</v>
      </c>
      <c r="V41" s="88">
        <f t="shared" si="143"/>
        <v>0</v>
      </c>
      <c r="W41" s="79">
        <f t="shared" si="144"/>
        <v>0</v>
      </c>
      <c r="X41" s="80">
        <f t="shared" si="145"/>
        <v>0</v>
      </c>
      <c r="Y41" s="81">
        <f t="shared" si="146"/>
        <v>0</v>
      </c>
      <c r="Z41" s="88">
        <f t="shared" si="147"/>
        <v>0</v>
      </c>
      <c r="AA41" s="79">
        <f t="shared" si="148"/>
        <v>0</v>
      </c>
      <c r="AB41" s="80">
        <f t="shared" si="149"/>
        <v>0</v>
      </c>
      <c r="AC41" s="81">
        <f t="shared" si="150"/>
        <v>0</v>
      </c>
      <c r="AD41" s="88">
        <f t="shared" si="151"/>
        <v>0</v>
      </c>
      <c r="AE41" s="79">
        <f t="shared" si="152"/>
        <v>0</v>
      </c>
      <c r="AF41" s="80">
        <f t="shared" si="153"/>
        <v>0</v>
      </c>
      <c r="AG41" s="81">
        <f t="shared" si="154"/>
        <v>0</v>
      </c>
      <c r="AH41" s="88">
        <f t="shared" si="155"/>
        <v>0</v>
      </c>
      <c r="AI41" s="82">
        <f t="shared" si="156"/>
        <v>0</v>
      </c>
      <c r="AJ41" s="80">
        <f t="shared" si="157"/>
        <v>0</v>
      </c>
      <c r="AK41" s="83">
        <f t="shared" si="158"/>
        <v>0</v>
      </c>
      <c r="AL41" s="88">
        <f t="shared" si="159"/>
        <v>0</v>
      </c>
      <c r="AM41" s="79">
        <f t="shared" si="160"/>
        <v>0</v>
      </c>
      <c r="AN41" s="80">
        <f t="shared" si="161"/>
        <v>0</v>
      </c>
      <c r="AO41" s="81">
        <f t="shared" si="162"/>
        <v>0</v>
      </c>
      <c r="AP41" s="88">
        <f t="shared" si="163"/>
        <v>0</v>
      </c>
      <c r="AQ41" s="82">
        <f t="shared" si="164"/>
        <v>0</v>
      </c>
      <c r="AR41" s="80">
        <f t="shared" si="165"/>
        <v>0</v>
      </c>
      <c r="AS41" s="83">
        <f t="shared" si="166"/>
        <v>0</v>
      </c>
      <c r="AT41" s="88">
        <f t="shared" si="167"/>
        <v>0</v>
      </c>
      <c r="AU41" s="82">
        <f t="shared" si="168"/>
        <v>0</v>
      </c>
      <c r="AV41" s="80">
        <f t="shared" si="169"/>
        <v>0</v>
      </c>
      <c r="AW41" s="83">
        <f t="shared" si="170"/>
        <v>0</v>
      </c>
      <c r="AX41" s="88">
        <f t="shared" si="171"/>
        <v>0</v>
      </c>
      <c r="AY41" s="82">
        <f t="shared" si="172"/>
        <v>0</v>
      </c>
      <c r="AZ41" s="80">
        <f t="shared" si="173"/>
        <v>0</v>
      </c>
      <c r="BA41" s="83">
        <f t="shared" si="174"/>
        <v>0</v>
      </c>
      <c r="BB41" s="88">
        <f>+BB21-BB31</f>
        <v>0</v>
      </c>
      <c r="BC41" s="82">
        <f t="shared" si="176"/>
        <v>0</v>
      </c>
      <c r="BD41" s="80">
        <f t="shared" si="177"/>
        <v>0</v>
      </c>
      <c r="BE41" s="83">
        <f t="shared" si="178"/>
        <v>0</v>
      </c>
      <c r="BF41" s="88">
        <f t="shared" si="179"/>
        <v>0</v>
      </c>
      <c r="BG41" s="82">
        <f t="shared" si="180"/>
        <v>0</v>
      </c>
      <c r="BH41" s="80">
        <f t="shared" si="181"/>
        <v>0</v>
      </c>
      <c r="BI41" s="83">
        <f t="shared" si="182"/>
        <v>0</v>
      </c>
      <c r="BJ41" s="88">
        <f t="shared" si="183"/>
        <v>0</v>
      </c>
      <c r="BK41" s="82">
        <f t="shared" si="184"/>
        <v>0</v>
      </c>
      <c r="BL41" s="80">
        <f t="shared" si="185"/>
        <v>0</v>
      </c>
      <c r="BM41" s="83">
        <f t="shared" si="186"/>
        <v>0</v>
      </c>
      <c r="BN41" s="88">
        <f t="shared" si="187"/>
        <v>0</v>
      </c>
      <c r="BO41" s="82">
        <f t="shared" si="188"/>
        <v>0</v>
      </c>
      <c r="BP41" s="80">
        <f t="shared" si="189"/>
        <v>0</v>
      </c>
      <c r="BQ41" s="83">
        <f t="shared" si="190"/>
        <v>0</v>
      </c>
      <c r="BR41" s="88">
        <f t="shared" si="191"/>
        <v>192720</v>
      </c>
      <c r="BS41" s="82">
        <f t="shared" si="192"/>
        <v>1</v>
      </c>
      <c r="BT41" s="80">
        <f t="shared" si="193"/>
        <v>32</v>
      </c>
      <c r="BU41" s="83">
        <f t="shared" si="194"/>
        <v>2920</v>
      </c>
      <c r="BV41" s="88">
        <f t="shared" si="195"/>
        <v>475390.07999999996</v>
      </c>
      <c r="BW41" s="82">
        <f t="shared" si="196"/>
        <v>1</v>
      </c>
      <c r="BX41" s="80">
        <f t="shared" si="197"/>
        <v>32.799999999999997</v>
      </c>
      <c r="BY41" s="83">
        <f t="shared" si="198"/>
        <v>7202.8799999999992</v>
      </c>
      <c r="BZ41" s="88">
        <f t="shared" si="199"/>
        <v>485943.48</v>
      </c>
      <c r="CA41" s="82">
        <f t="shared" si="200"/>
        <v>1</v>
      </c>
      <c r="CB41" s="80">
        <f t="shared" si="201"/>
        <v>33.619999999999997</v>
      </c>
      <c r="CC41" s="83">
        <f t="shared" si="202"/>
        <v>7362.78</v>
      </c>
      <c r="CD41" s="91">
        <f t="shared" si="203"/>
        <v>498092.06699999992</v>
      </c>
      <c r="CE41" s="82">
        <f t="shared" si="204"/>
        <v>1</v>
      </c>
      <c r="CF41" s="80">
        <f t="shared" si="205"/>
        <v>34.460499999999996</v>
      </c>
      <c r="CG41" s="83">
        <f t="shared" si="206"/>
        <v>7546.8494999999984</v>
      </c>
      <c r="CH41" s="88">
        <f t="shared" si="207"/>
        <v>510544.36867499992</v>
      </c>
      <c r="CI41" s="79">
        <f t="shared" si="208"/>
        <v>1</v>
      </c>
      <c r="CJ41" s="80">
        <f t="shared" si="209"/>
        <v>35.322012499999992</v>
      </c>
      <c r="CK41" s="81">
        <f t="shared" si="210"/>
        <v>7735.5207374999991</v>
      </c>
      <c r="CL41" s="88">
        <f t="shared" si="211"/>
        <v>524741.69837924989</v>
      </c>
      <c r="CM41" s="79">
        <f t="shared" si="212"/>
        <v>1</v>
      </c>
      <c r="CN41" s="80">
        <f t="shared" si="213"/>
        <v>36.205062812499989</v>
      </c>
      <c r="CO41" s="81">
        <f t="shared" si="214"/>
        <v>7950.631793624998</v>
      </c>
      <c r="CP41" s="88">
        <f t="shared" si="215"/>
        <v>581089.90045076935</v>
      </c>
      <c r="CQ41" s="79">
        <f t="shared" si="216"/>
        <v>1</v>
      </c>
      <c r="CR41" s="80">
        <f t="shared" si="217"/>
        <v>37.110189382812486</v>
      </c>
      <c r="CS41" s="81">
        <f t="shared" si="218"/>
        <v>8804.3924310722632</v>
      </c>
      <c r="CT41" s="88">
        <f t="shared" si="219"/>
        <v>595617.14796203841</v>
      </c>
      <c r="CU41" s="79">
        <f t="shared" si="220"/>
        <v>1</v>
      </c>
      <c r="CV41" s="80">
        <f t="shared" si="221"/>
        <v>38.037944117382786</v>
      </c>
      <c r="CW41" s="81">
        <f t="shared" si="222"/>
        <v>9024.5022418490662</v>
      </c>
      <c r="CX41" s="88">
        <f t="shared" si="223"/>
        <v>610507.57666108932</v>
      </c>
      <c r="CY41" s="82">
        <f t="shared" si="224"/>
        <v>1</v>
      </c>
      <c r="CZ41" s="80">
        <f t="shared" si="225"/>
        <v>38.988892720317359</v>
      </c>
      <c r="DA41" s="83">
        <f t="shared" si="226"/>
        <v>9250.1147978952922</v>
      </c>
      <c r="DB41" s="88">
        <f t="shared" si="227"/>
        <v>627484.70516276069</v>
      </c>
      <c r="DC41" s="79">
        <f t="shared" si="228"/>
        <v>1</v>
      </c>
      <c r="DD41" s="80">
        <f t="shared" si="229"/>
        <v>39.963615038325287</v>
      </c>
      <c r="DE41" s="83">
        <f t="shared" si="230"/>
        <v>9507.3440176175864</v>
      </c>
    </row>
    <row r="42" spans="3:109" x14ac:dyDescent="0.2">
      <c r="C42" s="77" t="str">
        <f t="shared" si="126"/>
        <v>Miscelleneous Income</v>
      </c>
      <c r="F42" s="88">
        <f t="shared" si="127"/>
        <v>0</v>
      </c>
      <c r="G42" s="79">
        <f t="shared" si="128"/>
        <v>0</v>
      </c>
      <c r="H42" s="80">
        <f t="shared" si="129"/>
        <v>0</v>
      </c>
      <c r="I42" s="81">
        <f t="shared" si="130"/>
        <v>0</v>
      </c>
      <c r="J42" s="88">
        <f t="shared" si="131"/>
        <v>0</v>
      </c>
      <c r="K42" s="79">
        <f t="shared" si="132"/>
        <v>0</v>
      </c>
      <c r="L42" s="80">
        <f t="shared" si="133"/>
        <v>0</v>
      </c>
      <c r="M42" s="81">
        <f t="shared" si="134"/>
        <v>0</v>
      </c>
      <c r="N42" s="88">
        <f t="shared" si="135"/>
        <v>0</v>
      </c>
      <c r="O42" s="79">
        <f t="shared" si="136"/>
        <v>0</v>
      </c>
      <c r="P42" s="80">
        <f t="shared" si="137"/>
        <v>0</v>
      </c>
      <c r="Q42" s="81">
        <f t="shared" si="138"/>
        <v>0</v>
      </c>
      <c r="R42" s="88">
        <f t="shared" si="139"/>
        <v>0</v>
      </c>
      <c r="S42" s="79">
        <f t="shared" si="140"/>
        <v>0</v>
      </c>
      <c r="T42" s="80">
        <f t="shared" si="141"/>
        <v>0</v>
      </c>
      <c r="U42" s="81">
        <f t="shared" si="142"/>
        <v>0</v>
      </c>
      <c r="V42" s="88">
        <f t="shared" si="143"/>
        <v>0</v>
      </c>
      <c r="W42" s="79">
        <f t="shared" si="144"/>
        <v>0</v>
      </c>
      <c r="X42" s="80">
        <f t="shared" si="145"/>
        <v>0</v>
      </c>
      <c r="Y42" s="81">
        <f t="shared" si="146"/>
        <v>0</v>
      </c>
      <c r="Z42" s="88">
        <f t="shared" si="147"/>
        <v>0</v>
      </c>
      <c r="AA42" s="79">
        <f t="shared" si="148"/>
        <v>0</v>
      </c>
      <c r="AB42" s="80">
        <f t="shared" si="149"/>
        <v>0</v>
      </c>
      <c r="AC42" s="81">
        <f t="shared" si="150"/>
        <v>0</v>
      </c>
      <c r="AD42" s="88">
        <f t="shared" si="151"/>
        <v>0</v>
      </c>
      <c r="AE42" s="79">
        <f t="shared" si="152"/>
        <v>0</v>
      </c>
      <c r="AF42" s="80">
        <f t="shared" si="153"/>
        <v>0</v>
      </c>
      <c r="AG42" s="81">
        <f t="shared" si="154"/>
        <v>0</v>
      </c>
      <c r="AH42" s="88">
        <f t="shared" si="155"/>
        <v>0</v>
      </c>
      <c r="AI42" s="82">
        <f t="shared" si="156"/>
        <v>0</v>
      </c>
      <c r="AJ42" s="80">
        <f t="shared" si="157"/>
        <v>0</v>
      </c>
      <c r="AK42" s="83">
        <f t="shared" si="158"/>
        <v>0</v>
      </c>
      <c r="AL42" s="88">
        <f t="shared" si="159"/>
        <v>0</v>
      </c>
      <c r="AM42" s="79">
        <f t="shared" si="160"/>
        <v>0</v>
      </c>
      <c r="AN42" s="80">
        <f t="shared" si="161"/>
        <v>0</v>
      </c>
      <c r="AO42" s="81">
        <f t="shared" si="162"/>
        <v>0</v>
      </c>
      <c r="AP42" s="88">
        <f t="shared" si="163"/>
        <v>0</v>
      </c>
      <c r="AQ42" s="82">
        <f t="shared" si="164"/>
        <v>0</v>
      </c>
      <c r="AR42" s="80">
        <f t="shared" si="165"/>
        <v>0</v>
      </c>
      <c r="AS42" s="83">
        <f t="shared" si="166"/>
        <v>0</v>
      </c>
      <c r="AT42" s="88">
        <f t="shared" si="167"/>
        <v>0</v>
      </c>
      <c r="AU42" s="82">
        <f t="shared" si="168"/>
        <v>0</v>
      </c>
      <c r="AV42" s="80">
        <f t="shared" si="169"/>
        <v>0</v>
      </c>
      <c r="AW42" s="83">
        <f t="shared" si="170"/>
        <v>0</v>
      </c>
      <c r="AX42" s="88">
        <f t="shared" si="171"/>
        <v>0</v>
      </c>
      <c r="AY42" s="82">
        <f t="shared" si="172"/>
        <v>0</v>
      </c>
      <c r="AZ42" s="80">
        <f t="shared" si="173"/>
        <v>0</v>
      </c>
      <c r="BA42" s="83">
        <f t="shared" si="174"/>
        <v>0</v>
      </c>
      <c r="BB42" s="88">
        <f t="shared" si="175"/>
        <v>0</v>
      </c>
      <c r="BC42" s="82">
        <f t="shared" si="176"/>
        <v>0</v>
      </c>
      <c r="BD42" s="80">
        <f t="shared" si="177"/>
        <v>0</v>
      </c>
      <c r="BE42" s="83">
        <f t="shared" si="178"/>
        <v>0</v>
      </c>
      <c r="BF42" s="88">
        <f t="shared" si="179"/>
        <v>0</v>
      </c>
      <c r="BG42" s="82">
        <f t="shared" si="180"/>
        <v>0</v>
      </c>
      <c r="BH42" s="80">
        <f t="shared" si="181"/>
        <v>0</v>
      </c>
      <c r="BI42" s="83">
        <f t="shared" si="182"/>
        <v>0</v>
      </c>
      <c r="BJ42" s="88">
        <f t="shared" si="183"/>
        <v>0</v>
      </c>
      <c r="BK42" s="82">
        <f t="shared" si="184"/>
        <v>0</v>
      </c>
      <c r="BL42" s="80">
        <f t="shared" si="185"/>
        <v>0</v>
      </c>
      <c r="BM42" s="83">
        <f t="shared" si="186"/>
        <v>0</v>
      </c>
      <c r="BN42" s="88">
        <f t="shared" si="187"/>
        <v>0</v>
      </c>
      <c r="BO42" s="82">
        <f t="shared" si="188"/>
        <v>0</v>
      </c>
      <c r="BP42" s="80">
        <f t="shared" si="189"/>
        <v>0</v>
      </c>
      <c r="BQ42" s="83">
        <f t="shared" si="190"/>
        <v>0</v>
      </c>
      <c r="BR42" s="88">
        <f t="shared" si="191"/>
        <v>0</v>
      </c>
      <c r="BS42" s="82">
        <f t="shared" si="192"/>
        <v>0</v>
      </c>
      <c r="BT42" s="80">
        <f t="shared" si="193"/>
        <v>0</v>
      </c>
      <c r="BU42" s="83">
        <f t="shared" si="194"/>
        <v>0</v>
      </c>
      <c r="BV42" s="88">
        <f t="shared" si="195"/>
        <v>0</v>
      </c>
      <c r="BW42" s="82">
        <f t="shared" si="196"/>
        <v>0</v>
      </c>
      <c r="BX42" s="80">
        <f t="shared" si="197"/>
        <v>0</v>
      </c>
      <c r="BY42" s="83">
        <f t="shared" si="198"/>
        <v>0</v>
      </c>
      <c r="BZ42" s="88">
        <f t="shared" si="199"/>
        <v>0</v>
      </c>
      <c r="CA42" s="82">
        <f t="shared" si="200"/>
        <v>0</v>
      </c>
      <c r="CB42" s="80">
        <f t="shared" si="201"/>
        <v>0</v>
      </c>
      <c r="CC42" s="83">
        <f t="shared" si="202"/>
        <v>0</v>
      </c>
      <c r="CD42" s="91">
        <f t="shared" si="203"/>
        <v>0</v>
      </c>
      <c r="CE42" s="82">
        <f t="shared" si="204"/>
        <v>0</v>
      </c>
      <c r="CF42" s="80">
        <f t="shared" si="205"/>
        <v>0</v>
      </c>
      <c r="CG42" s="83">
        <f t="shared" si="206"/>
        <v>0</v>
      </c>
      <c r="CH42" s="88">
        <f t="shared" si="207"/>
        <v>0</v>
      </c>
      <c r="CI42" s="79">
        <f t="shared" si="208"/>
        <v>0</v>
      </c>
      <c r="CJ42" s="80">
        <f t="shared" si="209"/>
        <v>0</v>
      </c>
      <c r="CK42" s="81">
        <f t="shared" si="210"/>
        <v>0</v>
      </c>
      <c r="CL42" s="88">
        <f t="shared" si="211"/>
        <v>0</v>
      </c>
      <c r="CM42" s="79">
        <f t="shared" si="212"/>
        <v>0</v>
      </c>
      <c r="CN42" s="80">
        <f t="shared" si="213"/>
        <v>0</v>
      </c>
      <c r="CO42" s="81">
        <f t="shared" si="214"/>
        <v>0</v>
      </c>
      <c r="CP42" s="88">
        <f t="shared" si="215"/>
        <v>0</v>
      </c>
      <c r="CQ42" s="79">
        <f t="shared" si="216"/>
        <v>0</v>
      </c>
      <c r="CR42" s="80">
        <f t="shared" si="217"/>
        <v>0</v>
      </c>
      <c r="CS42" s="81">
        <f t="shared" si="218"/>
        <v>0</v>
      </c>
      <c r="CT42" s="88">
        <f t="shared" si="219"/>
        <v>0</v>
      </c>
      <c r="CU42" s="79">
        <f t="shared" si="220"/>
        <v>0</v>
      </c>
      <c r="CV42" s="80">
        <f t="shared" si="221"/>
        <v>0</v>
      </c>
      <c r="CW42" s="81">
        <f t="shared" si="222"/>
        <v>0</v>
      </c>
      <c r="CX42" s="88">
        <f t="shared" si="223"/>
        <v>0</v>
      </c>
      <c r="CY42" s="82">
        <f t="shared" si="224"/>
        <v>0</v>
      </c>
      <c r="CZ42" s="80">
        <f t="shared" si="225"/>
        <v>0</v>
      </c>
      <c r="DA42" s="83">
        <f t="shared" si="226"/>
        <v>0</v>
      </c>
      <c r="DB42" s="88">
        <f t="shared" si="227"/>
        <v>0</v>
      </c>
      <c r="DC42" s="79">
        <f t="shared" si="228"/>
        <v>0</v>
      </c>
      <c r="DD42" s="80">
        <f t="shared" si="229"/>
        <v>0</v>
      </c>
      <c r="DE42" s="83">
        <f t="shared" si="230"/>
        <v>0</v>
      </c>
    </row>
    <row r="43" spans="3:109" x14ac:dyDescent="0.2">
      <c r="C43" s="77" t="str">
        <f t="shared" si="126"/>
        <v>Rental Income</v>
      </c>
      <c r="F43" s="88">
        <f t="shared" si="127"/>
        <v>0</v>
      </c>
      <c r="G43" s="79">
        <f t="shared" si="128"/>
        <v>0</v>
      </c>
      <c r="H43" s="80">
        <f>IFERROR(F43/F$12,0)</f>
        <v>0</v>
      </c>
      <c r="I43" s="81">
        <f>IFERROR(F43/F$10,0)</f>
        <v>0</v>
      </c>
      <c r="J43" s="88">
        <f t="shared" si="131"/>
        <v>0</v>
      </c>
      <c r="K43" s="79">
        <f t="shared" si="132"/>
        <v>0</v>
      </c>
      <c r="L43" s="80">
        <f t="shared" si="133"/>
        <v>0</v>
      </c>
      <c r="M43" s="81">
        <f t="shared" si="134"/>
        <v>0</v>
      </c>
      <c r="N43" s="88">
        <f t="shared" si="135"/>
        <v>0</v>
      </c>
      <c r="O43" s="79">
        <f t="shared" si="136"/>
        <v>0</v>
      </c>
      <c r="P43" s="80">
        <f t="shared" si="137"/>
        <v>0</v>
      </c>
      <c r="Q43" s="81">
        <f t="shared" si="138"/>
        <v>0</v>
      </c>
      <c r="R43" s="88">
        <f t="shared" si="139"/>
        <v>0</v>
      </c>
      <c r="S43" s="79">
        <f t="shared" si="140"/>
        <v>0</v>
      </c>
      <c r="T43" s="80">
        <f t="shared" si="141"/>
        <v>0</v>
      </c>
      <c r="U43" s="81">
        <f t="shared" si="142"/>
        <v>0</v>
      </c>
      <c r="V43" s="88">
        <f t="shared" si="143"/>
        <v>0</v>
      </c>
      <c r="W43" s="79">
        <f t="shared" si="144"/>
        <v>0</v>
      </c>
      <c r="X43" s="80">
        <f t="shared" si="145"/>
        <v>0</v>
      </c>
      <c r="Y43" s="81">
        <f t="shared" si="146"/>
        <v>0</v>
      </c>
      <c r="Z43" s="88">
        <f t="shared" si="147"/>
        <v>0</v>
      </c>
      <c r="AA43" s="79">
        <f t="shared" si="148"/>
        <v>0</v>
      </c>
      <c r="AB43" s="80">
        <f t="shared" si="149"/>
        <v>0</v>
      </c>
      <c r="AC43" s="81">
        <f t="shared" si="150"/>
        <v>0</v>
      </c>
      <c r="AD43" s="88">
        <f t="shared" si="151"/>
        <v>0</v>
      </c>
      <c r="AE43" s="79">
        <f t="shared" si="152"/>
        <v>0</v>
      </c>
      <c r="AF43" s="80">
        <f t="shared" si="153"/>
        <v>0</v>
      </c>
      <c r="AG43" s="81">
        <f t="shared" si="154"/>
        <v>0</v>
      </c>
      <c r="AH43" s="88">
        <f t="shared" si="155"/>
        <v>0</v>
      </c>
      <c r="AI43" s="82">
        <f t="shared" si="156"/>
        <v>0</v>
      </c>
      <c r="AJ43" s="80">
        <f t="shared" si="157"/>
        <v>0</v>
      </c>
      <c r="AK43" s="83">
        <f t="shared" si="158"/>
        <v>0</v>
      </c>
      <c r="AL43" s="88">
        <f t="shared" si="159"/>
        <v>0</v>
      </c>
      <c r="AM43" s="79">
        <f t="shared" si="160"/>
        <v>0</v>
      </c>
      <c r="AN43" s="80">
        <f t="shared" si="161"/>
        <v>0</v>
      </c>
      <c r="AO43" s="81">
        <f t="shared" si="162"/>
        <v>0</v>
      </c>
      <c r="AP43" s="88">
        <f t="shared" si="163"/>
        <v>0</v>
      </c>
      <c r="AQ43" s="82">
        <f t="shared" si="164"/>
        <v>0</v>
      </c>
      <c r="AR43" s="80">
        <f t="shared" si="165"/>
        <v>0</v>
      </c>
      <c r="AS43" s="83">
        <f t="shared" si="166"/>
        <v>0</v>
      </c>
      <c r="AT43" s="88">
        <f t="shared" si="167"/>
        <v>0</v>
      </c>
      <c r="AU43" s="82">
        <f t="shared" si="168"/>
        <v>0</v>
      </c>
      <c r="AV43" s="80">
        <f t="shared" si="169"/>
        <v>0</v>
      </c>
      <c r="AW43" s="83">
        <f t="shared" si="170"/>
        <v>0</v>
      </c>
      <c r="AX43" s="88">
        <f t="shared" si="171"/>
        <v>0</v>
      </c>
      <c r="AY43" s="82">
        <f t="shared" si="172"/>
        <v>0</v>
      </c>
      <c r="AZ43" s="80">
        <f t="shared" si="173"/>
        <v>0</v>
      </c>
      <c r="BA43" s="83">
        <f t="shared" si="174"/>
        <v>0</v>
      </c>
      <c r="BB43" s="88">
        <f t="shared" si="175"/>
        <v>0</v>
      </c>
      <c r="BC43" s="82">
        <f t="shared" si="176"/>
        <v>0</v>
      </c>
      <c r="BD43" s="80">
        <f t="shared" si="177"/>
        <v>0</v>
      </c>
      <c r="BE43" s="83">
        <f t="shared" si="178"/>
        <v>0</v>
      </c>
      <c r="BF43" s="88">
        <f t="shared" si="179"/>
        <v>0</v>
      </c>
      <c r="BG43" s="82">
        <f t="shared" si="180"/>
        <v>0</v>
      </c>
      <c r="BH43" s="80">
        <f t="shared" si="181"/>
        <v>0</v>
      </c>
      <c r="BI43" s="83">
        <f t="shared" si="182"/>
        <v>0</v>
      </c>
      <c r="BJ43" s="88">
        <f t="shared" si="183"/>
        <v>0</v>
      </c>
      <c r="BK43" s="82">
        <f t="shared" si="184"/>
        <v>0</v>
      </c>
      <c r="BL43" s="80">
        <f t="shared" si="185"/>
        <v>0</v>
      </c>
      <c r="BM43" s="83">
        <f t="shared" si="186"/>
        <v>0</v>
      </c>
      <c r="BN43" s="88">
        <f t="shared" si="187"/>
        <v>0</v>
      </c>
      <c r="BO43" s="82">
        <f t="shared" si="188"/>
        <v>0</v>
      </c>
      <c r="BP43" s="80">
        <f t="shared" si="189"/>
        <v>0</v>
      </c>
      <c r="BQ43" s="83">
        <f t="shared" si="190"/>
        <v>0</v>
      </c>
      <c r="BR43" s="88">
        <f t="shared" si="191"/>
        <v>0</v>
      </c>
      <c r="BS43" s="82">
        <f t="shared" si="192"/>
        <v>0</v>
      </c>
      <c r="BT43" s="80">
        <f t="shared" si="193"/>
        <v>0</v>
      </c>
      <c r="BU43" s="83">
        <f t="shared" si="194"/>
        <v>0</v>
      </c>
      <c r="BV43" s="88">
        <f t="shared" si="195"/>
        <v>0</v>
      </c>
      <c r="BW43" s="82">
        <f t="shared" si="196"/>
        <v>0</v>
      </c>
      <c r="BX43" s="80">
        <f t="shared" si="197"/>
        <v>0</v>
      </c>
      <c r="BY43" s="83">
        <f t="shared" si="198"/>
        <v>0</v>
      </c>
      <c r="BZ43" s="88">
        <f t="shared" si="199"/>
        <v>0</v>
      </c>
      <c r="CA43" s="82">
        <f t="shared" si="200"/>
        <v>0</v>
      </c>
      <c r="CB43" s="80">
        <f t="shared" si="201"/>
        <v>0</v>
      </c>
      <c r="CC43" s="83">
        <f t="shared" si="202"/>
        <v>0</v>
      </c>
      <c r="CD43" s="91">
        <f t="shared" si="203"/>
        <v>0</v>
      </c>
      <c r="CE43" s="82">
        <f t="shared" si="204"/>
        <v>0</v>
      </c>
      <c r="CF43" s="80">
        <f t="shared" si="205"/>
        <v>0</v>
      </c>
      <c r="CG43" s="83">
        <f t="shared" si="206"/>
        <v>0</v>
      </c>
      <c r="CH43" s="88">
        <f t="shared" si="207"/>
        <v>0</v>
      </c>
      <c r="CI43" s="79">
        <f t="shared" si="208"/>
        <v>0</v>
      </c>
      <c r="CJ43" s="80">
        <f t="shared" si="209"/>
        <v>0</v>
      </c>
      <c r="CK43" s="81">
        <f t="shared" si="210"/>
        <v>0</v>
      </c>
      <c r="CL43" s="88">
        <f t="shared" si="211"/>
        <v>0</v>
      </c>
      <c r="CM43" s="79">
        <f t="shared" si="212"/>
        <v>0</v>
      </c>
      <c r="CN43" s="80">
        <f t="shared" si="213"/>
        <v>0</v>
      </c>
      <c r="CO43" s="81">
        <f t="shared" si="214"/>
        <v>0</v>
      </c>
      <c r="CP43" s="88">
        <f t="shared" si="215"/>
        <v>0</v>
      </c>
      <c r="CQ43" s="79">
        <f t="shared" si="216"/>
        <v>0</v>
      </c>
      <c r="CR43" s="80">
        <f t="shared" si="217"/>
        <v>0</v>
      </c>
      <c r="CS43" s="81">
        <f t="shared" si="218"/>
        <v>0</v>
      </c>
      <c r="CT43" s="88">
        <f t="shared" si="219"/>
        <v>0</v>
      </c>
      <c r="CU43" s="79">
        <f t="shared" si="220"/>
        <v>0</v>
      </c>
      <c r="CV43" s="80">
        <f t="shared" si="221"/>
        <v>0</v>
      </c>
      <c r="CW43" s="81">
        <f t="shared" si="222"/>
        <v>0</v>
      </c>
      <c r="CX43" s="88">
        <f t="shared" si="223"/>
        <v>0</v>
      </c>
      <c r="CY43" s="82">
        <f t="shared" si="224"/>
        <v>0</v>
      </c>
      <c r="CZ43" s="80">
        <f t="shared" si="225"/>
        <v>0</v>
      </c>
      <c r="DA43" s="83">
        <f t="shared" si="226"/>
        <v>0</v>
      </c>
      <c r="DB43" s="88">
        <f t="shared" si="227"/>
        <v>0</v>
      </c>
      <c r="DC43" s="79">
        <f t="shared" si="228"/>
        <v>0</v>
      </c>
      <c r="DD43" s="80">
        <f t="shared" si="229"/>
        <v>0</v>
      </c>
      <c r="DE43" s="83">
        <f t="shared" si="230"/>
        <v>0</v>
      </c>
    </row>
    <row r="44" spans="3:109" x14ac:dyDescent="0.2">
      <c r="C44" s="77" t="str">
        <f t="shared" si="126"/>
        <v>Parking</v>
      </c>
      <c r="F44" s="88">
        <f t="shared" si="127"/>
        <v>0</v>
      </c>
      <c r="G44" s="79">
        <f t="shared" si="128"/>
        <v>0</v>
      </c>
      <c r="H44" s="80">
        <f>IFERROR(F44/F$12,0)</f>
        <v>0</v>
      </c>
      <c r="I44" s="81">
        <f>IFERROR(F44/F$10,0)</f>
        <v>0</v>
      </c>
      <c r="J44" s="88">
        <f t="shared" si="131"/>
        <v>0</v>
      </c>
      <c r="K44" s="79">
        <f t="shared" si="132"/>
        <v>0</v>
      </c>
      <c r="L44" s="80">
        <f t="shared" si="133"/>
        <v>0</v>
      </c>
      <c r="M44" s="81">
        <f t="shared" si="134"/>
        <v>0</v>
      </c>
      <c r="N44" s="88">
        <f t="shared" si="135"/>
        <v>0</v>
      </c>
      <c r="O44" s="79">
        <f t="shared" si="136"/>
        <v>0</v>
      </c>
      <c r="P44" s="80">
        <f t="shared" si="137"/>
        <v>0</v>
      </c>
      <c r="Q44" s="81">
        <f t="shared" si="138"/>
        <v>0</v>
      </c>
      <c r="R44" s="88">
        <f t="shared" si="139"/>
        <v>0</v>
      </c>
      <c r="S44" s="79">
        <f t="shared" si="140"/>
        <v>0</v>
      </c>
      <c r="T44" s="80">
        <f t="shared" si="141"/>
        <v>0</v>
      </c>
      <c r="U44" s="81">
        <f t="shared" si="142"/>
        <v>0</v>
      </c>
      <c r="V44" s="88">
        <f t="shared" si="143"/>
        <v>0</v>
      </c>
      <c r="W44" s="79">
        <f t="shared" si="144"/>
        <v>0</v>
      </c>
      <c r="X44" s="80">
        <f t="shared" si="145"/>
        <v>0</v>
      </c>
      <c r="Y44" s="81">
        <f t="shared" si="146"/>
        <v>0</v>
      </c>
      <c r="Z44" s="88">
        <f t="shared" si="147"/>
        <v>0</v>
      </c>
      <c r="AA44" s="79">
        <f t="shared" si="148"/>
        <v>0</v>
      </c>
      <c r="AB44" s="80">
        <f t="shared" si="149"/>
        <v>0</v>
      </c>
      <c r="AC44" s="81">
        <f t="shared" si="150"/>
        <v>0</v>
      </c>
      <c r="AD44" s="88">
        <f t="shared" si="151"/>
        <v>0</v>
      </c>
      <c r="AE44" s="79">
        <f t="shared" si="152"/>
        <v>0</v>
      </c>
      <c r="AF44" s="80">
        <f t="shared" si="153"/>
        <v>0</v>
      </c>
      <c r="AG44" s="81">
        <f t="shared" si="154"/>
        <v>0</v>
      </c>
      <c r="AH44" s="88">
        <f t="shared" si="155"/>
        <v>0</v>
      </c>
      <c r="AI44" s="82">
        <f t="shared" si="156"/>
        <v>0</v>
      </c>
      <c r="AJ44" s="80">
        <f t="shared" si="157"/>
        <v>0</v>
      </c>
      <c r="AK44" s="83">
        <f t="shared" si="158"/>
        <v>0</v>
      </c>
      <c r="AL44" s="88">
        <f t="shared" si="159"/>
        <v>0</v>
      </c>
      <c r="AM44" s="79">
        <f t="shared" si="160"/>
        <v>0</v>
      </c>
      <c r="AN44" s="80">
        <f t="shared" si="161"/>
        <v>0</v>
      </c>
      <c r="AO44" s="81">
        <f t="shared" si="162"/>
        <v>0</v>
      </c>
      <c r="AP44" s="88">
        <f t="shared" si="163"/>
        <v>0</v>
      </c>
      <c r="AQ44" s="82">
        <f t="shared" si="164"/>
        <v>0</v>
      </c>
      <c r="AR44" s="80">
        <f t="shared" si="165"/>
        <v>0</v>
      </c>
      <c r="AS44" s="83">
        <f t="shared" si="166"/>
        <v>0</v>
      </c>
      <c r="AT44" s="88">
        <f t="shared" si="167"/>
        <v>0</v>
      </c>
      <c r="AU44" s="82">
        <f t="shared" si="168"/>
        <v>0</v>
      </c>
      <c r="AV44" s="80">
        <f t="shared" si="169"/>
        <v>0</v>
      </c>
      <c r="AW44" s="83">
        <f t="shared" si="170"/>
        <v>0</v>
      </c>
      <c r="AX44" s="88">
        <f t="shared" si="171"/>
        <v>0</v>
      </c>
      <c r="AY44" s="82">
        <f t="shared" si="172"/>
        <v>0</v>
      </c>
      <c r="AZ44" s="80">
        <f t="shared" si="173"/>
        <v>0</v>
      </c>
      <c r="BA44" s="83">
        <f t="shared" si="174"/>
        <v>0</v>
      </c>
      <c r="BB44" s="88">
        <f t="shared" si="175"/>
        <v>0</v>
      </c>
      <c r="BC44" s="82">
        <f t="shared" si="176"/>
        <v>0</v>
      </c>
      <c r="BD44" s="80">
        <f t="shared" si="177"/>
        <v>0</v>
      </c>
      <c r="BE44" s="83">
        <f t="shared" si="178"/>
        <v>0</v>
      </c>
      <c r="BF44" s="88">
        <f t="shared" si="179"/>
        <v>0</v>
      </c>
      <c r="BG44" s="82">
        <f t="shared" si="180"/>
        <v>0</v>
      </c>
      <c r="BH44" s="80">
        <f t="shared" si="181"/>
        <v>0</v>
      </c>
      <c r="BI44" s="83">
        <f t="shared" si="182"/>
        <v>0</v>
      </c>
      <c r="BJ44" s="88">
        <f t="shared" si="183"/>
        <v>0</v>
      </c>
      <c r="BK44" s="82">
        <f t="shared" si="184"/>
        <v>0</v>
      </c>
      <c r="BL44" s="80">
        <f t="shared" si="185"/>
        <v>0</v>
      </c>
      <c r="BM44" s="83">
        <f t="shared" si="186"/>
        <v>0</v>
      </c>
      <c r="BN44" s="88">
        <f t="shared" si="187"/>
        <v>0</v>
      </c>
      <c r="BO44" s="82">
        <f t="shared" si="188"/>
        <v>0</v>
      </c>
      <c r="BP44" s="80">
        <f t="shared" si="189"/>
        <v>0</v>
      </c>
      <c r="BQ44" s="83">
        <f t="shared" si="190"/>
        <v>0</v>
      </c>
      <c r="BR44" s="88">
        <f t="shared" si="191"/>
        <v>0</v>
      </c>
      <c r="BS44" s="82">
        <f t="shared" si="192"/>
        <v>0</v>
      </c>
      <c r="BT44" s="80">
        <f t="shared" si="193"/>
        <v>0</v>
      </c>
      <c r="BU44" s="83">
        <f t="shared" si="194"/>
        <v>0</v>
      </c>
      <c r="BV44" s="88">
        <f t="shared" si="195"/>
        <v>0</v>
      </c>
      <c r="BW44" s="82">
        <f t="shared" si="196"/>
        <v>0</v>
      </c>
      <c r="BX44" s="80">
        <f t="shared" si="197"/>
        <v>0</v>
      </c>
      <c r="BY44" s="83">
        <f t="shared" si="198"/>
        <v>0</v>
      </c>
      <c r="BZ44" s="88">
        <f t="shared" si="199"/>
        <v>0</v>
      </c>
      <c r="CA44" s="82">
        <f t="shared" si="200"/>
        <v>0</v>
      </c>
      <c r="CB44" s="80">
        <f t="shared" si="201"/>
        <v>0</v>
      </c>
      <c r="CC44" s="83">
        <f t="shared" si="202"/>
        <v>0</v>
      </c>
      <c r="CD44" s="91">
        <f t="shared" si="203"/>
        <v>0</v>
      </c>
      <c r="CE44" s="82">
        <f t="shared" si="204"/>
        <v>0</v>
      </c>
      <c r="CF44" s="80">
        <f t="shared" si="205"/>
        <v>0</v>
      </c>
      <c r="CG44" s="83">
        <f t="shared" si="206"/>
        <v>0</v>
      </c>
      <c r="CH44" s="88">
        <f t="shared" si="207"/>
        <v>0</v>
      </c>
      <c r="CI44" s="79">
        <f t="shared" si="208"/>
        <v>0</v>
      </c>
      <c r="CJ44" s="80">
        <f t="shared" si="209"/>
        <v>0</v>
      </c>
      <c r="CK44" s="81">
        <f t="shared" si="210"/>
        <v>0</v>
      </c>
      <c r="CL44" s="88">
        <f t="shared" si="211"/>
        <v>0</v>
      </c>
      <c r="CM44" s="79">
        <f t="shared" si="212"/>
        <v>0</v>
      </c>
      <c r="CN44" s="80">
        <f t="shared" si="213"/>
        <v>0</v>
      </c>
      <c r="CO44" s="81">
        <f t="shared" si="214"/>
        <v>0</v>
      </c>
      <c r="CP44" s="88">
        <f t="shared" si="215"/>
        <v>0</v>
      </c>
      <c r="CQ44" s="79">
        <f t="shared" si="216"/>
        <v>0</v>
      </c>
      <c r="CR44" s="80">
        <f t="shared" si="217"/>
        <v>0</v>
      </c>
      <c r="CS44" s="81">
        <f t="shared" si="218"/>
        <v>0</v>
      </c>
      <c r="CT44" s="88">
        <f t="shared" si="219"/>
        <v>0</v>
      </c>
      <c r="CU44" s="79">
        <f t="shared" si="220"/>
        <v>0</v>
      </c>
      <c r="CV44" s="80">
        <f t="shared" si="221"/>
        <v>0</v>
      </c>
      <c r="CW44" s="81">
        <f t="shared" si="222"/>
        <v>0</v>
      </c>
      <c r="CX44" s="88">
        <f t="shared" si="223"/>
        <v>0</v>
      </c>
      <c r="CY44" s="82">
        <f t="shared" si="224"/>
        <v>0</v>
      </c>
      <c r="CZ44" s="80">
        <f t="shared" si="225"/>
        <v>0</v>
      </c>
      <c r="DA44" s="83">
        <f t="shared" si="226"/>
        <v>0</v>
      </c>
      <c r="DB44" s="88">
        <f t="shared" si="227"/>
        <v>0</v>
      </c>
      <c r="DC44" s="79">
        <f t="shared" si="228"/>
        <v>0</v>
      </c>
      <c r="DD44" s="80">
        <f t="shared" si="229"/>
        <v>0</v>
      </c>
      <c r="DE44" s="83">
        <f t="shared" si="230"/>
        <v>0</v>
      </c>
    </row>
    <row r="45" spans="3:109" x14ac:dyDescent="0.2">
      <c r="C45" s="112" t="s">
        <v>30</v>
      </c>
      <c r="D45" s="113"/>
      <c r="E45" s="113"/>
      <c r="F45" s="114">
        <f>+SUM(F39:F44)</f>
        <v>0</v>
      </c>
      <c r="G45" s="115">
        <f>IFERROR(F45/F$25,0)</f>
        <v>0</v>
      </c>
      <c r="H45" s="116">
        <f t="shared" si="129"/>
        <v>0</v>
      </c>
      <c r="I45" s="117">
        <f t="shared" si="130"/>
        <v>0</v>
      </c>
      <c r="J45" s="114">
        <f>+SUM(J39:J44)</f>
        <v>0</v>
      </c>
      <c r="K45" s="115">
        <f>IFERROR(J45/J$25,0)</f>
        <v>0</v>
      </c>
      <c r="L45" s="116">
        <f t="shared" si="133"/>
        <v>0</v>
      </c>
      <c r="M45" s="117">
        <f t="shared" si="134"/>
        <v>0</v>
      </c>
      <c r="N45" s="114">
        <f>+SUM(N39:N44)</f>
        <v>0</v>
      </c>
      <c r="O45" s="115">
        <f>IFERROR(N45/N$25,0)</f>
        <v>0</v>
      </c>
      <c r="P45" s="116">
        <f t="shared" si="137"/>
        <v>0</v>
      </c>
      <c r="Q45" s="117">
        <f t="shared" si="138"/>
        <v>0</v>
      </c>
      <c r="R45" s="114">
        <f>+SUM(R39:R44)</f>
        <v>0</v>
      </c>
      <c r="S45" s="115">
        <f>IFERROR(R45/R$25,0)</f>
        <v>0</v>
      </c>
      <c r="T45" s="116">
        <f t="shared" si="141"/>
        <v>0</v>
      </c>
      <c r="U45" s="117">
        <f t="shared" si="142"/>
        <v>0</v>
      </c>
      <c r="V45" s="114">
        <f>+SUM(V39:V44)</f>
        <v>0</v>
      </c>
      <c r="W45" s="115">
        <f>IFERROR(V45/V$25,0)</f>
        <v>0</v>
      </c>
      <c r="X45" s="116">
        <f t="shared" si="145"/>
        <v>0</v>
      </c>
      <c r="Y45" s="117">
        <f t="shared" si="146"/>
        <v>0</v>
      </c>
      <c r="Z45" s="114">
        <f>+SUM(Z39:Z44)</f>
        <v>0</v>
      </c>
      <c r="AA45" s="115">
        <f>IFERROR(Z45/Z$25,0)</f>
        <v>0</v>
      </c>
      <c r="AB45" s="116">
        <f t="shared" si="149"/>
        <v>0</v>
      </c>
      <c r="AC45" s="117">
        <f t="shared" si="150"/>
        <v>0</v>
      </c>
      <c r="AD45" s="114">
        <f>+SUM(AD39:AD44)</f>
        <v>0</v>
      </c>
      <c r="AE45" s="115">
        <f>IFERROR(AD45/AD$25,0)</f>
        <v>0</v>
      </c>
      <c r="AF45" s="116">
        <f t="shared" si="153"/>
        <v>0</v>
      </c>
      <c r="AG45" s="117">
        <f t="shared" si="154"/>
        <v>0</v>
      </c>
      <c r="AH45" s="114">
        <f>+SUM(AH39:AH44)</f>
        <v>0</v>
      </c>
      <c r="AI45" s="118">
        <f>IFERROR(AH45/AH$25,0)</f>
        <v>0</v>
      </c>
      <c r="AJ45" s="116">
        <f t="shared" si="157"/>
        <v>0</v>
      </c>
      <c r="AK45" s="117">
        <f t="shared" si="158"/>
        <v>0</v>
      </c>
      <c r="AL45" s="114">
        <f>+SUM(AL39:AL44)</f>
        <v>0</v>
      </c>
      <c r="AM45" s="115">
        <f>IFERROR(AL45/AL$25,0)</f>
        <v>0</v>
      </c>
      <c r="AN45" s="116">
        <f t="shared" si="161"/>
        <v>0</v>
      </c>
      <c r="AO45" s="117">
        <f t="shared" si="162"/>
        <v>0</v>
      </c>
      <c r="AP45" s="114">
        <f>+SUM(AP39:AP44)</f>
        <v>0</v>
      </c>
      <c r="AQ45" s="118">
        <f t="shared" si="164"/>
        <v>0</v>
      </c>
      <c r="AR45" s="116">
        <f t="shared" si="165"/>
        <v>0</v>
      </c>
      <c r="AS45" s="117">
        <f t="shared" si="166"/>
        <v>0</v>
      </c>
      <c r="AT45" s="114">
        <f>+SUM(AT39:AT44)</f>
        <v>0</v>
      </c>
      <c r="AU45" s="118">
        <f t="shared" si="168"/>
        <v>0</v>
      </c>
      <c r="AV45" s="116">
        <f t="shared" si="169"/>
        <v>0</v>
      </c>
      <c r="AW45" s="117">
        <f t="shared" si="170"/>
        <v>0</v>
      </c>
      <c r="AX45" s="114">
        <f>+SUM(AX39:AX44)</f>
        <v>0</v>
      </c>
      <c r="AY45" s="118">
        <f t="shared" si="172"/>
        <v>0</v>
      </c>
      <c r="AZ45" s="116">
        <f t="shared" si="173"/>
        <v>0</v>
      </c>
      <c r="BA45" s="117">
        <f t="shared" si="174"/>
        <v>0</v>
      </c>
      <c r="BB45" s="114">
        <f>+SUM(BB39:BB44)</f>
        <v>0</v>
      </c>
      <c r="BC45" s="118">
        <f t="shared" si="176"/>
        <v>0</v>
      </c>
      <c r="BD45" s="116">
        <f t="shared" si="177"/>
        <v>0</v>
      </c>
      <c r="BE45" s="117">
        <f t="shared" si="178"/>
        <v>0</v>
      </c>
      <c r="BF45" s="114">
        <f>+SUM(BF39:BF44)</f>
        <v>0</v>
      </c>
      <c r="BG45" s="118">
        <f t="shared" si="180"/>
        <v>0</v>
      </c>
      <c r="BH45" s="116">
        <f t="shared" si="181"/>
        <v>0</v>
      </c>
      <c r="BI45" s="117">
        <f t="shared" si="182"/>
        <v>0</v>
      </c>
      <c r="BJ45" s="114">
        <f>SUM(BJ39:BJ44)</f>
        <v>0</v>
      </c>
      <c r="BK45" s="118">
        <f t="shared" si="184"/>
        <v>0</v>
      </c>
      <c r="BL45" s="116">
        <f t="shared" si="185"/>
        <v>0</v>
      </c>
      <c r="BM45" s="117">
        <f t="shared" si="186"/>
        <v>0</v>
      </c>
      <c r="BN45" s="114">
        <f>SUM(BN39:BN44)</f>
        <v>284253.80428087513</v>
      </c>
      <c r="BO45" s="118">
        <f t="shared" si="188"/>
        <v>0.56787122562523651</v>
      </c>
      <c r="BP45" s="116">
        <f t="shared" si="189"/>
        <v>68.334500000000034</v>
      </c>
      <c r="BQ45" s="117">
        <f t="shared" si="190"/>
        <v>4306.8758224375024</v>
      </c>
      <c r="BR45" s="114">
        <f>SUM(BR39:BR44)</f>
        <v>1156320</v>
      </c>
      <c r="BS45" s="118">
        <f t="shared" si="192"/>
        <v>0.65753424657534243</v>
      </c>
      <c r="BT45" s="116">
        <f t="shared" si="193"/>
        <v>192</v>
      </c>
      <c r="BU45" s="117">
        <f t="shared" si="194"/>
        <v>17520</v>
      </c>
      <c r="BV45" s="114">
        <f>SUM(BV39:BV44)</f>
        <v>3752755.38</v>
      </c>
      <c r="BW45" s="118">
        <f t="shared" si="196"/>
        <v>0.70398314301250675</v>
      </c>
      <c r="BX45" s="116">
        <f t="shared" si="197"/>
        <v>258.92500000000001</v>
      </c>
      <c r="BY45" s="117">
        <f t="shared" si="198"/>
        <v>56859.93</v>
      </c>
      <c r="BZ45" s="114">
        <f>SUM(BZ39:BZ44)</f>
        <v>3855216.0487499996</v>
      </c>
      <c r="CA45" s="118">
        <f t="shared" si="200"/>
        <v>0.70501989056883063</v>
      </c>
      <c r="CB45" s="116">
        <f t="shared" si="201"/>
        <v>266.72312499999998</v>
      </c>
      <c r="CC45" s="117">
        <f t="shared" si="202"/>
        <v>58412.364374999997</v>
      </c>
      <c r="CD45" s="114">
        <f>SUM(CD39:CD44)</f>
        <v>3971322.5464687496</v>
      </c>
      <c r="CE45" s="118">
        <f t="shared" si="204"/>
        <v>0.70605440580609558</v>
      </c>
      <c r="CF45" s="116">
        <f t="shared" si="205"/>
        <v>274.75595312499996</v>
      </c>
      <c r="CG45" s="117">
        <f t="shared" si="206"/>
        <v>60171.553734374997</v>
      </c>
      <c r="CH45" s="114">
        <f>SUM(CH39:CH44)</f>
        <v>4090923.48952547</v>
      </c>
      <c r="CI45" s="115">
        <f t="shared" si="208"/>
        <v>0.70708668371752526</v>
      </c>
      <c r="CJ45" s="116">
        <f t="shared" si="209"/>
        <v>283.03054445312506</v>
      </c>
      <c r="CK45" s="117">
        <f t="shared" si="210"/>
        <v>61983.689235234393</v>
      </c>
      <c r="CL45" s="114">
        <f>SUM(CL39:CL44)</f>
        <v>4225669.5377254989</v>
      </c>
      <c r="CM45" s="115">
        <f t="shared" si="212"/>
        <v>0.70811671937083986</v>
      </c>
      <c r="CN45" s="116">
        <f t="shared" si="213"/>
        <v>291.55417133945321</v>
      </c>
      <c r="CO45" s="117">
        <f t="shared" si="214"/>
        <v>64025.296026143922</v>
      </c>
      <c r="CP45" s="114">
        <f>SUM(CP39:CP44)</f>
        <v>4702785.0248211343</v>
      </c>
      <c r="CQ45" s="115">
        <f t="shared" si="216"/>
        <v>0.70914450790814465</v>
      </c>
      <c r="CR45" s="116">
        <f t="shared" si="217"/>
        <v>300.33432479618955</v>
      </c>
      <c r="CS45" s="117">
        <f t="shared" si="218"/>
        <v>71254.318557895967</v>
      </c>
      <c r="CT45" s="114">
        <f>SUM(CT39:CT44)</f>
        <v>4844406.7037891271</v>
      </c>
      <c r="CU45" s="115">
        <f t="shared" si="220"/>
        <v>0.71017004454581167</v>
      </c>
      <c r="CV45" s="116">
        <f t="shared" si="221"/>
        <v>309.37872106454176</v>
      </c>
      <c r="CW45" s="117">
        <f t="shared" si="222"/>
        <v>73400.101572562533</v>
      </c>
      <c r="CX45" s="114">
        <f>SUM(CX39:CX44)</f>
        <v>4990290.486331746</v>
      </c>
      <c r="CY45" s="118">
        <f t="shared" si="224"/>
        <v>0.71119332457435969</v>
      </c>
      <c r="CZ45" s="116">
        <f t="shared" si="225"/>
        <v>318.69530838405632</v>
      </c>
      <c r="DA45" s="117">
        <f t="shared" si="226"/>
        <v>75610.461914117361</v>
      </c>
      <c r="DB45" s="114">
        <f>SUM(DB39:DB44)</f>
        <v>5154648.3104394777</v>
      </c>
      <c r="DC45" s="115">
        <f t="shared" si="228"/>
        <v>0.71221434335832778</v>
      </c>
      <c r="DD45" s="116">
        <f t="shared" si="229"/>
        <v>328.2922739653456</v>
      </c>
      <c r="DE45" s="117">
        <f t="shared" si="230"/>
        <v>78100.731976355717</v>
      </c>
    </row>
    <row r="46" spans="3:109" s="100" customFormat="1" x14ac:dyDescent="0.2">
      <c r="C46" s="99" t="s">
        <v>26</v>
      </c>
      <c r="E46" s="101"/>
      <c r="F46" s="102" t="str">
        <f>IFERROR(F45/B45-1,"-")</f>
        <v>-</v>
      </c>
      <c r="G46" s="103"/>
      <c r="H46" s="104"/>
      <c r="I46" s="105"/>
      <c r="J46" s="102" t="str">
        <f>IFERROR(J45/F45-1,"-")</f>
        <v>-</v>
      </c>
      <c r="K46" s="103"/>
      <c r="L46" s="104"/>
      <c r="M46" s="105"/>
      <c r="N46" s="102" t="str">
        <f>IFERROR(N45/J45-1,"-")</f>
        <v>-</v>
      </c>
      <c r="O46" s="103"/>
      <c r="P46" s="104"/>
      <c r="Q46" s="105"/>
      <c r="R46" s="102" t="str">
        <f>IFERROR(R45/N45-1,"-")</f>
        <v>-</v>
      </c>
      <c r="S46" s="103"/>
      <c r="T46" s="104"/>
      <c r="U46" s="105"/>
      <c r="V46" s="102" t="str">
        <f>IFERROR(V45/R45-1,"-")</f>
        <v>-</v>
      </c>
      <c r="W46" s="103"/>
      <c r="X46" s="104"/>
      <c r="Y46" s="105"/>
      <c r="Z46" s="102" t="str">
        <f>IFERROR(Z45/V45-1,"-")</f>
        <v>-</v>
      </c>
      <c r="AA46" s="103"/>
      <c r="AB46" s="104"/>
      <c r="AC46" s="105"/>
      <c r="AD46" s="102" t="str">
        <f>IFERROR(AD45/Z45-1,"-")</f>
        <v>-</v>
      </c>
      <c r="AE46" s="103"/>
      <c r="AF46" s="104"/>
      <c r="AG46" s="105"/>
      <c r="AH46" s="102" t="str">
        <f>IFERROR(AH45/AD45-1,"-")</f>
        <v>-</v>
      </c>
      <c r="AI46" s="106"/>
      <c r="AJ46" s="104"/>
      <c r="AK46" s="105"/>
      <c r="AL46" s="102" t="str">
        <f>IFERROR(AL45/AH45-1,"-")</f>
        <v>-</v>
      </c>
      <c r="AM46" s="103"/>
      <c r="AN46" s="104"/>
      <c r="AO46" s="105"/>
      <c r="AP46" s="102" t="str">
        <f>IFERROR(AP45/AL45-1,"-")</f>
        <v>-</v>
      </c>
      <c r="AQ46" s="106"/>
      <c r="AR46" s="104"/>
      <c r="AS46" s="105"/>
      <c r="AT46" s="102" t="str">
        <f>IFERROR(AT45/AP45-1,"-")</f>
        <v>-</v>
      </c>
      <c r="AU46" s="106"/>
      <c r="AV46" s="104"/>
      <c r="AW46" s="105"/>
      <c r="AX46" s="102" t="str">
        <f>IFERROR(AX45/AT45-1,"-")</f>
        <v>-</v>
      </c>
      <c r="AY46" s="106"/>
      <c r="AZ46" s="104"/>
      <c r="BA46" s="105"/>
      <c r="BB46" s="102" t="str">
        <f>IFERROR(BB45/AT45-1,"-")</f>
        <v>-</v>
      </c>
      <c r="BC46" s="106"/>
      <c r="BD46" s="104"/>
      <c r="BE46" s="105"/>
      <c r="BF46" s="102" t="str">
        <f>IFERROR(BF45/BB45-1,"-")</f>
        <v>-</v>
      </c>
      <c r="BG46" s="106"/>
      <c r="BH46" s="104"/>
      <c r="BI46" s="105"/>
      <c r="BJ46" s="102" t="str">
        <f>IFERROR(BJ45/AT45-1,"-")</f>
        <v>-</v>
      </c>
      <c r="BK46" s="106"/>
      <c r="BL46" s="104"/>
      <c r="BM46" s="105"/>
      <c r="BN46" s="102" t="str">
        <f>IFERROR(BN45/BJ45-1,"-")</f>
        <v>-</v>
      </c>
      <c r="BO46" s="106"/>
      <c r="BP46" s="104"/>
      <c r="BQ46" s="105"/>
      <c r="BR46" s="102">
        <f>IFERROR(BR45/BN45-1,"-")</f>
        <v>3.0679138945047297</v>
      </c>
      <c r="BS46" s="106"/>
      <c r="BT46" s="104"/>
      <c r="BU46" s="105"/>
      <c r="BV46" s="102">
        <f>IFERROR(BV45/BR45-1,"-")</f>
        <v>2.2454297945205477</v>
      </c>
      <c r="BW46" s="106"/>
      <c r="BX46" s="104"/>
      <c r="BY46" s="105"/>
      <c r="BZ46" s="102">
        <f>IFERROR(BZ45/BV45-1,"-")</f>
        <v>2.7302783788161422E-2</v>
      </c>
      <c r="CA46" s="106"/>
      <c r="CB46" s="104"/>
      <c r="CC46" s="105"/>
      <c r="CD46" s="104">
        <f>IFERROR(CD45/BZ45-1,"-")</f>
        <v>3.0116729192491309E-2</v>
      </c>
      <c r="CE46" s="106"/>
      <c r="CF46" s="104"/>
      <c r="CG46" s="105"/>
      <c r="CH46" s="104">
        <f>IFERROR(CH45/CD45-1,"-")</f>
        <v>3.0116149382796387E-2</v>
      </c>
      <c r="CI46" s="103"/>
      <c r="CJ46" s="104"/>
      <c r="CK46" s="105"/>
      <c r="CL46" s="102">
        <f>IFERROR(CL45/CH45-1,"-")</f>
        <v>3.2937806963400096E-2</v>
      </c>
      <c r="CM46" s="103"/>
      <c r="CN46" s="104"/>
      <c r="CO46" s="105"/>
      <c r="CP46" s="102">
        <f>IFERROR(CP45/CL45-1,"-")</f>
        <v>0.11290884978962334</v>
      </c>
      <c r="CQ46" s="103"/>
      <c r="CR46" s="104"/>
      <c r="CS46" s="105"/>
      <c r="CT46" s="102">
        <f>IFERROR(CT45/CP45-1,"-")</f>
        <v>3.0114427561650947E-2</v>
      </c>
      <c r="CU46" s="103"/>
      <c r="CV46" s="104"/>
      <c r="CW46" s="105"/>
      <c r="CX46" s="102">
        <f>IFERROR(CX45/CT45-1,"-")</f>
        <v>3.0113859438868573E-2</v>
      </c>
      <c r="CY46" s="106"/>
      <c r="CZ46" s="104"/>
      <c r="DA46" s="105"/>
      <c r="DB46" s="102">
        <f>IFERROR(DB45/CX45-1,"-")</f>
        <v>3.2935522402534056E-2</v>
      </c>
      <c r="DC46" s="103"/>
      <c r="DD46" s="104"/>
      <c r="DE46" s="105"/>
    </row>
    <row r="47" spans="3:109" x14ac:dyDescent="0.2">
      <c r="C47" s="71"/>
      <c r="F47" s="54"/>
      <c r="G47" s="107"/>
      <c r="H47" s="107"/>
      <c r="I47" s="119"/>
      <c r="J47" s="54"/>
      <c r="K47" s="107"/>
      <c r="L47" s="107"/>
      <c r="M47" s="119"/>
      <c r="N47" s="54"/>
      <c r="O47" s="107"/>
      <c r="P47" s="107"/>
      <c r="Q47" s="119"/>
      <c r="R47" s="54"/>
      <c r="S47" s="107"/>
      <c r="T47" s="107"/>
      <c r="U47" s="119"/>
      <c r="V47" s="54"/>
      <c r="W47" s="107"/>
      <c r="X47" s="107"/>
      <c r="Y47" s="119"/>
      <c r="Z47" s="54"/>
      <c r="AA47" s="107"/>
      <c r="AB47" s="107"/>
      <c r="AC47" s="119"/>
      <c r="AD47" s="54"/>
      <c r="AE47" s="107"/>
      <c r="AF47" s="107"/>
      <c r="AG47" s="119"/>
      <c r="AH47" s="54"/>
      <c r="AI47" s="107"/>
      <c r="AJ47" s="107"/>
      <c r="AK47" s="119"/>
      <c r="AL47" s="54"/>
      <c r="AM47" s="107"/>
      <c r="AN47" s="107"/>
      <c r="AO47" s="119"/>
      <c r="AP47" s="54"/>
      <c r="AQ47" s="107"/>
      <c r="AR47" s="107"/>
      <c r="AS47" s="119"/>
      <c r="AT47" s="54"/>
      <c r="AU47" s="107"/>
      <c r="AV47" s="107"/>
      <c r="AW47" s="119"/>
      <c r="AX47" s="54"/>
      <c r="AY47" s="107"/>
      <c r="AZ47" s="107"/>
      <c r="BA47" s="119"/>
      <c r="BB47" s="54"/>
      <c r="BC47" s="107"/>
      <c r="BD47" s="107"/>
      <c r="BE47" s="119"/>
      <c r="BF47" s="54"/>
      <c r="BG47" s="107"/>
      <c r="BH47" s="107"/>
      <c r="BI47" s="119"/>
      <c r="BJ47" s="54"/>
      <c r="BK47" s="107"/>
      <c r="BL47" s="107"/>
      <c r="BM47" s="119"/>
      <c r="BN47" s="54"/>
      <c r="BO47" s="107"/>
      <c r="BP47" s="107"/>
      <c r="BQ47" s="119"/>
      <c r="BR47" s="54"/>
      <c r="BS47" s="107"/>
      <c r="BT47" s="107"/>
      <c r="BU47" s="119"/>
      <c r="BV47" s="54"/>
      <c r="BW47" s="107"/>
      <c r="BX47" s="107"/>
      <c r="BY47" s="119"/>
      <c r="BZ47" s="54"/>
      <c r="CA47" s="107"/>
      <c r="CB47" s="107"/>
      <c r="CC47" s="119"/>
      <c r="CD47" s="21"/>
      <c r="CE47" s="107"/>
      <c r="CF47" s="107"/>
      <c r="CG47" s="119"/>
      <c r="CH47" s="21"/>
      <c r="CI47" s="107"/>
      <c r="CJ47" s="107"/>
      <c r="CK47" s="119"/>
      <c r="CL47" s="54"/>
      <c r="CM47" s="107"/>
      <c r="CN47" s="107"/>
      <c r="CO47" s="119"/>
      <c r="CP47" s="54"/>
      <c r="CQ47" s="107"/>
      <c r="CR47" s="107"/>
      <c r="CS47" s="119"/>
      <c r="CT47" s="54"/>
      <c r="CU47" s="107"/>
      <c r="CV47" s="107"/>
      <c r="CW47" s="119"/>
      <c r="CX47" s="54"/>
      <c r="CY47" s="107"/>
      <c r="CZ47" s="107"/>
      <c r="DA47" s="119"/>
      <c r="DB47" s="54"/>
      <c r="DC47" s="107"/>
      <c r="DD47" s="107"/>
      <c r="DE47" s="119"/>
    </row>
    <row r="48" spans="3:109" x14ac:dyDescent="0.2">
      <c r="C48" s="71" t="s">
        <v>31</v>
      </c>
      <c r="F48" s="54"/>
      <c r="G48" s="107"/>
      <c r="H48" s="107"/>
      <c r="I48" s="108"/>
      <c r="J48" s="54"/>
      <c r="K48" s="107"/>
      <c r="L48" s="107"/>
      <c r="M48" s="108"/>
      <c r="N48" s="54"/>
      <c r="O48" s="107"/>
      <c r="P48" s="107"/>
      <c r="Q48" s="108"/>
      <c r="R48" s="54"/>
      <c r="S48" s="107"/>
      <c r="T48" s="107"/>
      <c r="U48" s="108"/>
      <c r="V48" s="54"/>
      <c r="W48" s="107"/>
      <c r="X48" s="107"/>
      <c r="Y48" s="108"/>
      <c r="Z48" s="54"/>
      <c r="AA48" s="107"/>
      <c r="AB48" s="107"/>
      <c r="AC48" s="108"/>
      <c r="AD48" s="54"/>
      <c r="AE48" s="107"/>
      <c r="AF48" s="107"/>
      <c r="AG48" s="108"/>
      <c r="AH48" s="54"/>
      <c r="AI48" s="107"/>
      <c r="AJ48" s="107"/>
      <c r="AK48" s="108"/>
      <c r="AL48" s="54"/>
      <c r="AM48" s="107"/>
      <c r="AN48" s="107"/>
      <c r="AO48" s="108"/>
      <c r="AP48" s="54"/>
      <c r="AQ48" s="107"/>
      <c r="AR48" s="107"/>
      <c r="AS48" s="108"/>
      <c r="AT48" s="54"/>
      <c r="AU48" s="107"/>
      <c r="AV48" s="107"/>
      <c r="AW48" s="108"/>
      <c r="AX48" s="54"/>
      <c r="AY48" s="107"/>
      <c r="AZ48" s="107"/>
      <c r="BA48" s="108"/>
      <c r="BB48" s="54"/>
      <c r="BC48" s="107"/>
      <c r="BD48" s="107"/>
      <c r="BE48" s="108"/>
      <c r="BF48" s="54"/>
      <c r="BG48" s="107"/>
      <c r="BH48" s="107"/>
      <c r="BI48" s="108"/>
      <c r="BJ48" s="54"/>
      <c r="BK48" s="107"/>
      <c r="BL48" s="107"/>
      <c r="BM48" s="108"/>
      <c r="BN48" s="54"/>
      <c r="BO48" s="107"/>
      <c r="BP48" s="107"/>
      <c r="BQ48" s="108"/>
      <c r="BR48" s="54"/>
      <c r="BS48" s="107"/>
      <c r="BT48" s="107"/>
      <c r="BU48" s="108"/>
      <c r="BV48" s="54"/>
      <c r="BW48" s="107"/>
      <c r="BX48" s="107"/>
      <c r="BY48" s="108"/>
      <c r="BZ48" s="54"/>
      <c r="CA48" s="107"/>
      <c r="CB48" s="107"/>
      <c r="CC48" s="108"/>
      <c r="CD48" s="21"/>
      <c r="CE48" s="107"/>
      <c r="CF48" s="107"/>
      <c r="CG48" s="108"/>
      <c r="CH48" s="21"/>
      <c r="CI48" s="107"/>
      <c r="CJ48" s="107"/>
      <c r="CK48" s="108"/>
      <c r="CL48" s="54"/>
      <c r="CM48" s="107"/>
      <c r="CN48" s="107"/>
      <c r="CO48" s="108"/>
      <c r="CP48" s="54"/>
      <c r="CQ48" s="107"/>
      <c r="CR48" s="107"/>
      <c r="CS48" s="108"/>
      <c r="CT48" s="54"/>
      <c r="CU48" s="107"/>
      <c r="CV48" s="107"/>
      <c r="CW48" s="108"/>
      <c r="CX48" s="54"/>
      <c r="CY48" s="107"/>
      <c r="CZ48" s="107"/>
      <c r="DA48" s="108"/>
      <c r="DB48" s="54"/>
      <c r="DC48" s="107"/>
      <c r="DD48" s="107"/>
      <c r="DE48" s="108"/>
    </row>
    <row r="49" spans="3:109" x14ac:dyDescent="0.2">
      <c r="C49" s="77" t="s">
        <v>32</v>
      </c>
      <c r="F49" s="75">
        <v>0</v>
      </c>
      <c r="G49" s="79">
        <f t="shared" ref="G49:G54" si="231">IFERROR(F49/F$25,0)</f>
        <v>0</v>
      </c>
      <c r="H49" s="80">
        <f t="shared" ref="H49:H55" si="232">IFERROR(F49/F$12,0)</f>
        <v>0</v>
      </c>
      <c r="I49" s="81">
        <f t="shared" ref="I49:I55" si="233">IFERROR(F49/F$10,0)</f>
        <v>0</v>
      </c>
      <c r="J49" s="75">
        <v>0</v>
      </c>
      <c r="K49" s="79">
        <f t="shared" ref="K49:K54" si="234">IFERROR(J49/J$25,0)</f>
        <v>0</v>
      </c>
      <c r="L49" s="80">
        <f t="shared" ref="L49:L55" si="235">IFERROR(J49/J$12,0)</f>
        <v>0</v>
      </c>
      <c r="M49" s="81">
        <f t="shared" ref="M49:M55" si="236">IFERROR(J49/J$10,0)</f>
        <v>0</v>
      </c>
      <c r="N49" s="75">
        <v>0</v>
      </c>
      <c r="O49" s="79">
        <f t="shared" ref="O49:O54" si="237">IFERROR(N49/N$25,0)</f>
        <v>0</v>
      </c>
      <c r="P49" s="80">
        <f t="shared" ref="P49:P55" si="238">IFERROR(N49/N$12,0)</f>
        <v>0</v>
      </c>
      <c r="Q49" s="81">
        <f t="shared" ref="Q49:Q55" si="239">IFERROR(N49/N$10,0)</f>
        <v>0</v>
      </c>
      <c r="R49" s="75">
        <v>0</v>
      </c>
      <c r="S49" s="79">
        <f t="shared" ref="S49:S54" si="240">IFERROR(R49/R$25,0)</f>
        <v>0</v>
      </c>
      <c r="T49" s="80">
        <f t="shared" ref="T49:T55" si="241">IFERROR(R49/R$12,0)</f>
        <v>0</v>
      </c>
      <c r="U49" s="81">
        <f t="shared" ref="U49:U55" si="242">IFERROR(R49/R$10,0)</f>
        <v>0</v>
      </c>
      <c r="V49" s="75">
        <v>0</v>
      </c>
      <c r="W49" s="79">
        <f t="shared" ref="W49:W54" si="243">IFERROR(V49/V$25,0)</f>
        <v>0</v>
      </c>
      <c r="X49" s="80">
        <f t="shared" ref="X49:X55" si="244">IFERROR(V49/V$12,0)</f>
        <v>0</v>
      </c>
      <c r="Y49" s="81">
        <f t="shared" ref="Y49:Y55" si="245">IFERROR(V49/V$10,0)</f>
        <v>0</v>
      </c>
      <c r="Z49" s="75">
        <v>0</v>
      </c>
      <c r="AA49" s="79">
        <f t="shared" ref="AA49:AA54" si="246">IFERROR(Z49/Z$25,0)</f>
        <v>0</v>
      </c>
      <c r="AB49" s="80">
        <f t="shared" ref="AB49:AB55" si="247">IFERROR(Z49/Z$12,0)</f>
        <v>0</v>
      </c>
      <c r="AC49" s="81">
        <f t="shared" ref="AC49:AC55" si="248">IFERROR(Z49/Z$10,0)</f>
        <v>0</v>
      </c>
      <c r="AD49" s="75">
        <v>0</v>
      </c>
      <c r="AE49" s="79">
        <f t="shared" ref="AE49:AE54" si="249">IFERROR(AD49/AD$25,0)</f>
        <v>0</v>
      </c>
      <c r="AF49" s="80">
        <f t="shared" ref="AF49:AF55" si="250">IFERROR(AD49/AD$12,0)</f>
        <v>0</v>
      </c>
      <c r="AG49" s="81">
        <f t="shared" ref="AG49:AG55" si="251">IFERROR(AD49/AD$10,0)</f>
        <v>0</v>
      </c>
      <c r="AH49" s="75">
        <v>0</v>
      </c>
      <c r="AI49" s="82">
        <f t="shared" ref="AI49:AI54" si="252">IFERROR(AH49/AH$25,0)</f>
        <v>0</v>
      </c>
      <c r="AJ49" s="80">
        <f t="shared" ref="AJ49:AJ55" si="253">IFERROR(AH49/AH$12,0)</f>
        <v>0</v>
      </c>
      <c r="AK49" s="83">
        <f t="shared" ref="AK49:AK55" si="254">IFERROR(AH49/AH$10,0)</f>
        <v>0</v>
      </c>
      <c r="AL49" s="75">
        <v>0</v>
      </c>
      <c r="AM49" s="79">
        <f t="shared" ref="AM49:AM54" si="255">IFERROR(AL49/AL$25,0)</f>
        <v>0</v>
      </c>
      <c r="AN49" s="80">
        <f t="shared" ref="AN49:AN55" si="256">IFERROR(AL49/AL$12,0)</f>
        <v>0</v>
      </c>
      <c r="AO49" s="81">
        <f t="shared" ref="AO49:AO55" si="257">IFERROR(AL49/AL$10,0)</f>
        <v>0</v>
      </c>
      <c r="AP49" s="75">
        <v>0</v>
      </c>
      <c r="AQ49" s="82">
        <f t="shared" ref="AQ49:AQ54" si="258">IFERROR(AP49/AP$25,0)</f>
        <v>0</v>
      </c>
      <c r="AR49" s="80">
        <f t="shared" ref="AR49:AR55" si="259">IFERROR(AP49/AP$12,0)</f>
        <v>0</v>
      </c>
      <c r="AS49" s="83">
        <f t="shared" ref="AS49:AS55" si="260">IFERROR(AP49/AP$10,0)</f>
        <v>0</v>
      </c>
      <c r="AT49" s="75">
        <v>0</v>
      </c>
      <c r="AU49" s="82">
        <f t="shared" ref="AU49:AU54" si="261">IFERROR(AT49/AT$25,0)</f>
        <v>0</v>
      </c>
      <c r="AV49" s="80">
        <f t="shared" ref="AV49:AV55" si="262">IFERROR(AT49/AT$12,0)</f>
        <v>0</v>
      </c>
      <c r="AW49" s="83">
        <f t="shared" ref="AW49:AW55" si="263">IFERROR(AT49/AT$10,0)</f>
        <v>0</v>
      </c>
      <c r="AX49" s="75">
        <v>0</v>
      </c>
      <c r="AY49" s="82">
        <f t="shared" ref="AY49:AY54" si="264">IFERROR(AX49/AX$25,0)</f>
        <v>0</v>
      </c>
      <c r="AZ49" s="80">
        <f t="shared" ref="AZ49:AZ55" si="265">IFERROR(AX49/AX$12,0)</f>
        <v>0</v>
      </c>
      <c r="BA49" s="83">
        <f t="shared" ref="BA49:BA55" si="266">IFERROR(AX49/AX$10,0)</f>
        <v>0</v>
      </c>
      <c r="BB49" s="87"/>
      <c r="BC49" s="82">
        <f t="shared" ref="BC49:BC54" si="267">IFERROR(BB49/BB$25,0)</f>
        <v>0</v>
      </c>
      <c r="BD49" s="80">
        <f t="shared" ref="BD49:BD55" si="268">IFERROR(BB49/BB$12,0)</f>
        <v>0</v>
      </c>
      <c r="BE49" s="83">
        <f t="shared" ref="BE49:BE55" si="269">IFERROR(BB49/BB$10,0)</f>
        <v>0</v>
      </c>
      <c r="BF49" s="75">
        <v>0</v>
      </c>
      <c r="BG49" s="82">
        <f t="shared" ref="BG49:BG54" si="270">IFERROR(BF49/BF$25,0)</f>
        <v>0</v>
      </c>
      <c r="BH49" s="80">
        <f t="shared" ref="BH49:BH55" si="271">IFERROR(BF49/BF$12,0)</f>
        <v>0</v>
      </c>
      <c r="BI49" s="83">
        <f t="shared" ref="BI49:BI55" si="272">IFERROR(BF49/BF$10,0)</f>
        <v>0</v>
      </c>
      <c r="BJ49" s="88">
        <f>BK49*BJ$25</f>
        <v>0</v>
      </c>
      <c r="BK49" s="109">
        <f>+BG49</f>
        <v>0</v>
      </c>
      <c r="BL49" s="80">
        <f>IFERROR(BJ49/BJ$12,0)</f>
        <v>0</v>
      </c>
      <c r="BM49" s="83">
        <f t="shared" ref="BM49:BM55" si="273">IFERROR(BJ49/BJ$10,0)</f>
        <v>0</v>
      </c>
      <c r="BN49" s="88">
        <f>BO49*BN$25</f>
        <v>50056.032328087516</v>
      </c>
      <c r="BO49" s="109">
        <v>0.1</v>
      </c>
      <c r="BP49" s="80">
        <f>IFERROR(BN49/BN$12,0)</f>
        <v>12.033450000000004</v>
      </c>
      <c r="BQ49" s="83">
        <f t="shared" ref="BQ49:BQ55" si="274">IFERROR(BN49/BN$10,0)</f>
        <v>758.42473224375021</v>
      </c>
      <c r="BR49" s="88">
        <f>BS49*BR$25</f>
        <v>211028.4</v>
      </c>
      <c r="BS49" s="109">
        <v>0.12</v>
      </c>
      <c r="BT49" s="80">
        <f>IFERROR(BR49/BR$12,0)</f>
        <v>35.04</v>
      </c>
      <c r="BU49" s="83">
        <f t="shared" ref="BU49:BU55" si="275">IFERROR(BR49/BR$10,0)</f>
        <v>3197.4</v>
      </c>
      <c r="BV49" s="88">
        <f>BW49*BV$25</f>
        <v>399805.95600000001</v>
      </c>
      <c r="BW49" s="109">
        <v>7.4999999999999997E-2</v>
      </c>
      <c r="BX49" s="80">
        <f>IFERROR(BV49/BV$12,0)</f>
        <v>27.585000000000001</v>
      </c>
      <c r="BY49" s="83">
        <f t="shared" ref="BY49:BY55" si="276">IFERROR(BV49/BV$10,0)</f>
        <v>6057.6660000000002</v>
      </c>
      <c r="BZ49" s="88">
        <f>CA49*BZ$25</f>
        <v>410117.79599999991</v>
      </c>
      <c r="CA49" s="110">
        <f>BW49</f>
        <v>7.4999999999999997E-2</v>
      </c>
      <c r="CB49" s="80">
        <f>IFERROR(BZ49/BZ$12,0)</f>
        <v>28.373999999999995</v>
      </c>
      <c r="CC49" s="83">
        <f t="shared" ref="CC49:CC55" si="277">IFERROR(BZ49/BZ$10,0)</f>
        <v>6213.905999999999</v>
      </c>
      <c r="CD49" s="91">
        <f>CE49*CD$25</f>
        <v>421850.19813749992</v>
      </c>
      <c r="CE49" s="110">
        <f>CA49</f>
        <v>7.4999999999999997E-2</v>
      </c>
      <c r="CF49" s="80">
        <f>IFERROR(CD49/CD$12,0)</f>
        <v>29.185706249999996</v>
      </c>
      <c r="CG49" s="83">
        <f t="shared" ref="CG49:CG55" si="278">IFERROR(CD49/CD$10,0)</f>
        <v>6391.6696687499989</v>
      </c>
      <c r="CH49" s="91">
        <f>CI49*CH$25</f>
        <v>433920.29404556256</v>
      </c>
      <c r="CI49" s="111">
        <f>CE49</f>
        <v>7.4999999999999997E-2</v>
      </c>
      <c r="CJ49" s="80">
        <f>IFERROR(CH49/CH$12,0)</f>
        <v>30.020775843750005</v>
      </c>
      <c r="CK49" s="81">
        <f t="shared" ref="CK49:CK55" si="279">IFERROR(CH49/CH$10,0)</f>
        <v>6574.5499097812508</v>
      </c>
      <c r="CL49" s="88">
        <f>CM49*CL$25</f>
        <v>447560.70102538989</v>
      </c>
      <c r="CM49" s="111">
        <f>CI49</f>
        <v>7.4999999999999997E-2</v>
      </c>
      <c r="CN49" s="80">
        <f>IFERROR(CL49/CL$12,0)</f>
        <v>30.879884985468749</v>
      </c>
      <c r="CO49" s="81">
        <f t="shared" ref="CO49:CO55" si="280">IFERROR(CL49/CL$10,0)</f>
        <v>6781.2227428089382</v>
      </c>
      <c r="CP49" s="88">
        <f>CQ49*CP$25</f>
        <v>497372.35912891169</v>
      </c>
      <c r="CQ49" s="111">
        <f>CM49</f>
        <v>7.4999999999999997E-2</v>
      </c>
      <c r="CR49" s="80">
        <f>IFERROR(CP49/CP$12,0)</f>
        <v>31.763729548099224</v>
      </c>
      <c r="CS49" s="81">
        <f t="shared" ref="CS49:CS55" si="281">IFERROR(CP49/CP$10,0)</f>
        <v>7535.9448352865411</v>
      </c>
      <c r="CT49" s="88">
        <f>CU49*CT$25</f>
        <v>511610.57210819423</v>
      </c>
      <c r="CU49" s="111">
        <f>CQ49</f>
        <v>7.4999999999999997E-2</v>
      </c>
      <c r="CV49" s="80">
        <f>IFERROR(CT49/CT$12,0)</f>
        <v>32.673025647935255</v>
      </c>
      <c r="CW49" s="83">
        <f t="shared" ref="CW49:CW55" si="282">IFERROR(CT49/CT$10,0)</f>
        <v>7751.6753349726396</v>
      </c>
      <c r="CX49" s="88">
        <f>CY49*CX$25</f>
        <v>526258.85753199086</v>
      </c>
      <c r="CY49" s="110">
        <f>CU49</f>
        <v>7.4999999999999997E-2</v>
      </c>
      <c r="CZ49" s="80">
        <f>IFERROR(CX49/CX$12,0)</f>
        <v>33.60851023610121</v>
      </c>
      <c r="DA49" s="83">
        <f t="shared" ref="DA49:DA55" si="283">IFERROR(CX49/CX$10,0)</f>
        <v>7973.6190535150126</v>
      </c>
      <c r="DB49" s="88">
        <f>DC49*DB$25</f>
        <v>542812.18412426172</v>
      </c>
      <c r="DC49" s="111">
        <f>CY49</f>
        <v>7.4999999999999997E-2</v>
      </c>
      <c r="DD49" s="80">
        <f>IFERROR(DB49/DB$12,0)</f>
        <v>34.570941707380342</v>
      </c>
      <c r="DE49" s="83">
        <f t="shared" ref="DE49:DE55" si="284">IFERROR(DB49/DB$10,0)</f>
        <v>8224.4270321857839</v>
      </c>
    </row>
    <row r="50" spans="3:109" x14ac:dyDescent="0.2">
      <c r="C50" s="77" t="s">
        <v>33</v>
      </c>
      <c r="F50" s="75">
        <v>0</v>
      </c>
      <c r="G50" s="79">
        <f t="shared" si="231"/>
        <v>0</v>
      </c>
      <c r="H50" s="80">
        <f t="shared" si="232"/>
        <v>0</v>
      </c>
      <c r="I50" s="81">
        <f t="shared" si="233"/>
        <v>0</v>
      </c>
      <c r="J50" s="75">
        <v>0</v>
      </c>
      <c r="K50" s="79">
        <f>IFERROR(J50/J$25,0)</f>
        <v>0</v>
      </c>
      <c r="L50" s="80">
        <f>IFERROR(J50/J$12,0)</f>
        <v>0</v>
      </c>
      <c r="M50" s="81">
        <f>IFERROR(J50/J$10,0)</f>
        <v>0</v>
      </c>
      <c r="N50" s="75">
        <v>0</v>
      </c>
      <c r="O50" s="79">
        <f>IFERROR(N50/N$25,0)</f>
        <v>0</v>
      </c>
      <c r="P50" s="80">
        <f>IFERROR(N50/N$12,0)</f>
        <v>0</v>
      </c>
      <c r="Q50" s="81">
        <f>IFERROR(N50/N$10,0)</f>
        <v>0</v>
      </c>
      <c r="R50" s="75">
        <v>0</v>
      </c>
      <c r="S50" s="79">
        <f>IFERROR(R50/R$25,0)</f>
        <v>0</v>
      </c>
      <c r="T50" s="80">
        <f>IFERROR(R50/R$12,0)</f>
        <v>0</v>
      </c>
      <c r="U50" s="81">
        <f>IFERROR(R50/R$10,0)</f>
        <v>0</v>
      </c>
      <c r="V50" s="75">
        <v>0</v>
      </c>
      <c r="W50" s="79">
        <f>IFERROR(V50/V$25,0)</f>
        <v>0</v>
      </c>
      <c r="X50" s="80">
        <f>IFERROR(V50/V$12,0)</f>
        <v>0</v>
      </c>
      <c r="Y50" s="81">
        <f>IFERROR(V50/V$10,0)</f>
        <v>0</v>
      </c>
      <c r="Z50" s="75">
        <v>0</v>
      </c>
      <c r="AA50" s="79">
        <f>IFERROR(Z50/Z$25,0)</f>
        <v>0</v>
      </c>
      <c r="AB50" s="80">
        <f>IFERROR(Z50/Z$12,0)</f>
        <v>0</v>
      </c>
      <c r="AC50" s="81">
        <f>IFERROR(Z50/Z$10,0)</f>
        <v>0</v>
      </c>
      <c r="AD50" s="75">
        <v>0</v>
      </c>
      <c r="AE50" s="79">
        <f t="shared" si="249"/>
        <v>0</v>
      </c>
      <c r="AF50" s="80">
        <f t="shared" si="250"/>
        <v>0</v>
      </c>
      <c r="AG50" s="81">
        <f t="shared" si="251"/>
        <v>0</v>
      </c>
      <c r="AH50" s="75">
        <v>0</v>
      </c>
      <c r="AI50" s="82">
        <f t="shared" si="252"/>
        <v>0</v>
      </c>
      <c r="AJ50" s="80">
        <f t="shared" si="253"/>
        <v>0</v>
      </c>
      <c r="AK50" s="83">
        <f t="shared" si="254"/>
        <v>0</v>
      </c>
      <c r="AL50" s="75">
        <v>0</v>
      </c>
      <c r="AM50" s="79">
        <f t="shared" si="255"/>
        <v>0</v>
      </c>
      <c r="AN50" s="80">
        <f t="shared" si="256"/>
        <v>0</v>
      </c>
      <c r="AO50" s="81">
        <f t="shared" si="257"/>
        <v>0</v>
      </c>
      <c r="AP50" s="75">
        <v>0</v>
      </c>
      <c r="AQ50" s="82">
        <f t="shared" si="258"/>
        <v>0</v>
      </c>
      <c r="AR50" s="80">
        <f t="shared" si="259"/>
        <v>0</v>
      </c>
      <c r="AS50" s="83">
        <f t="shared" si="260"/>
        <v>0</v>
      </c>
      <c r="AT50" s="75">
        <v>0</v>
      </c>
      <c r="AU50" s="82">
        <f t="shared" si="261"/>
        <v>0</v>
      </c>
      <c r="AV50" s="80">
        <f t="shared" si="262"/>
        <v>0</v>
      </c>
      <c r="AW50" s="83">
        <f t="shared" si="263"/>
        <v>0</v>
      </c>
      <c r="AX50" s="75">
        <v>0</v>
      </c>
      <c r="AY50" s="82">
        <f t="shared" si="264"/>
        <v>0</v>
      </c>
      <c r="AZ50" s="80">
        <f t="shared" si="265"/>
        <v>0</v>
      </c>
      <c r="BA50" s="83">
        <f t="shared" si="266"/>
        <v>0</v>
      </c>
      <c r="BB50" s="87"/>
      <c r="BC50" s="82">
        <f t="shared" si="267"/>
        <v>0</v>
      </c>
      <c r="BD50" s="80">
        <f t="shared" si="268"/>
        <v>0</v>
      </c>
      <c r="BE50" s="83">
        <f t="shared" si="269"/>
        <v>0</v>
      </c>
      <c r="BF50" s="75">
        <v>0</v>
      </c>
      <c r="BG50" s="82">
        <f>IFERROR(BF50/BF$25,0)</f>
        <v>0</v>
      </c>
      <c r="BH50" s="80">
        <f>IFERROR(BF50/BF$12,0)</f>
        <v>0</v>
      </c>
      <c r="BI50" s="83">
        <f>IFERROR(BF50/BF$10,0)</f>
        <v>0</v>
      </c>
      <c r="BJ50" s="88">
        <f>BK50*BJ$25</f>
        <v>0</v>
      </c>
      <c r="BK50" s="109">
        <f>+BG50</f>
        <v>0</v>
      </c>
      <c r="BL50" s="80">
        <f>IFERROR(BJ50/BJ$12,0)</f>
        <v>0</v>
      </c>
      <c r="BM50" s="83">
        <f>IFERROR(BJ50/BJ$10,0)</f>
        <v>0</v>
      </c>
      <c r="BN50" s="88">
        <f>BO50*BN$25</f>
        <v>15016.809698426252</v>
      </c>
      <c r="BO50" s="109">
        <v>0.03</v>
      </c>
      <c r="BP50" s="80">
        <f>IFERROR(BN50/BN$12,0)</f>
        <v>3.6100350000000003</v>
      </c>
      <c r="BQ50" s="83">
        <f>IFERROR(BN50/BN$10,0)</f>
        <v>227.52741967312502</v>
      </c>
      <c r="BR50" s="88">
        <f>BS50*BR$25</f>
        <v>35171.4</v>
      </c>
      <c r="BS50" s="109">
        <v>0.02</v>
      </c>
      <c r="BT50" s="80">
        <f>IFERROR(BR50/BR$12,0)</f>
        <v>5.84</v>
      </c>
      <c r="BU50" s="83">
        <f>IFERROR(BR50/BR$10,0)</f>
        <v>532.9</v>
      </c>
      <c r="BV50" s="88">
        <f>BW50*BV$25</f>
        <v>106614.9216</v>
      </c>
      <c r="BW50" s="109">
        <v>0.02</v>
      </c>
      <c r="BX50" s="80">
        <f>IFERROR(BV50/BV$12,0)</f>
        <v>7.3559999999999999</v>
      </c>
      <c r="BY50" s="83">
        <f>IFERROR(BV50/BV$10,0)</f>
        <v>1615.3776</v>
      </c>
      <c r="BZ50" s="88">
        <f>CA50*BZ$25</f>
        <v>109364.74559999999</v>
      </c>
      <c r="CA50" s="110">
        <f>BW50</f>
        <v>0.02</v>
      </c>
      <c r="CB50" s="80">
        <f>IFERROR(BZ50/BZ$12,0)</f>
        <v>7.5663999999999998</v>
      </c>
      <c r="CC50" s="83">
        <f>IFERROR(BZ50/BZ$10,0)</f>
        <v>1657.0416</v>
      </c>
      <c r="CD50" s="91">
        <f>CE50*CD$25</f>
        <v>112493.38616999998</v>
      </c>
      <c r="CE50" s="110">
        <f>CA50</f>
        <v>0.02</v>
      </c>
      <c r="CF50" s="80">
        <f>IFERROR(CD50/CD$12,0)</f>
        <v>7.7828549999999987</v>
      </c>
      <c r="CG50" s="83">
        <f>IFERROR(CD50/CD$10,0)</f>
        <v>1704.4452449999997</v>
      </c>
      <c r="CH50" s="91">
        <f>CI50*CH$25</f>
        <v>115712.07841215002</v>
      </c>
      <c r="CI50" s="111">
        <f>CE50</f>
        <v>0.02</v>
      </c>
      <c r="CJ50" s="80">
        <f>IFERROR(CH50/CH$12,0)</f>
        <v>8.0055402250000007</v>
      </c>
      <c r="CK50" s="81">
        <f>IFERROR(CH50/CH$10,0)</f>
        <v>1753.2133092750003</v>
      </c>
      <c r="CL50" s="88">
        <f>CM50*CL$25</f>
        <v>119349.52027343732</v>
      </c>
      <c r="CM50" s="111">
        <f>CI50</f>
        <v>0.02</v>
      </c>
      <c r="CN50" s="80">
        <f>IFERROR(CL50/CL$12,0)</f>
        <v>8.2346359961250002</v>
      </c>
      <c r="CO50" s="81">
        <f>IFERROR(CL50/CL$10,0)</f>
        <v>1808.3260647490501</v>
      </c>
      <c r="CP50" s="88">
        <f>CQ50*CP$25</f>
        <v>132632.62910104313</v>
      </c>
      <c r="CQ50" s="111">
        <f>CM50</f>
        <v>0.02</v>
      </c>
      <c r="CR50" s="80">
        <f>IFERROR(CP50/CP$12,0)</f>
        <v>8.4703278794931265</v>
      </c>
      <c r="CS50" s="81">
        <f>IFERROR(CP50/CP$10,0)</f>
        <v>2009.5852894097443</v>
      </c>
      <c r="CT50" s="88">
        <f>CU50*CT$25</f>
        <v>136429.48589551848</v>
      </c>
      <c r="CU50" s="111">
        <f>CQ50</f>
        <v>0.02</v>
      </c>
      <c r="CV50" s="80">
        <f>IFERROR(CT50/CT$12,0)</f>
        <v>8.7128068394494029</v>
      </c>
      <c r="CW50" s="83">
        <f>IFERROR(CT50/CT$10,0)</f>
        <v>2067.1134226593708</v>
      </c>
      <c r="CX50" s="88">
        <f>CY50*CX$25</f>
        <v>140335.69534186425</v>
      </c>
      <c r="CY50" s="110">
        <f>CU50</f>
        <v>0.02</v>
      </c>
      <c r="CZ50" s="80">
        <f>IFERROR(CX50/CX$12,0)</f>
        <v>8.9622693962936584</v>
      </c>
      <c r="DA50" s="83">
        <f>IFERROR(CX50/CX$10,0)</f>
        <v>2126.2984142706705</v>
      </c>
      <c r="DB50" s="88">
        <f>DC50*DB$25</f>
        <v>144749.91576646981</v>
      </c>
      <c r="DC50" s="111">
        <f>CY50</f>
        <v>0.02</v>
      </c>
      <c r="DD50" s="80">
        <f>IFERROR(DB50/DB$12,0)</f>
        <v>9.2189177886347604</v>
      </c>
      <c r="DE50" s="83">
        <f t="shared" si="284"/>
        <v>2193.1805419162092</v>
      </c>
    </row>
    <row r="51" spans="3:109" x14ac:dyDescent="0.2">
      <c r="C51" s="77" t="s">
        <v>34</v>
      </c>
      <c r="F51" s="75">
        <v>0</v>
      </c>
      <c r="G51" s="79">
        <f>IFERROR(F51/F$25,0)</f>
        <v>0</v>
      </c>
      <c r="H51" s="80">
        <f>IFERROR(F51/F$12,0)</f>
        <v>0</v>
      </c>
      <c r="I51" s="81">
        <f>IFERROR(F51/F$10,0)</f>
        <v>0</v>
      </c>
      <c r="J51" s="75">
        <v>0</v>
      </c>
      <c r="K51" s="79">
        <f>IFERROR(J51/J$25,0)</f>
        <v>0</v>
      </c>
      <c r="L51" s="80">
        <f>IFERROR(J51/J$12,0)</f>
        <v>0</v>
      </c>
      <c r="M51" s="81">
        <f>IFERROR(J51/J$10,0)</f>
        <v>0</v>
      </c>
      <c r="N51" s="75">
        <v>0</v>
      </c>
      <c r="O51" s="79">
        <f>IFERROR(N51/N$25,0)</f>
        <v>0</v>
      </c>
      <c r="P51" s="80">
        <f>IFERROR(N51/N$12,0)</f>
        <v>0</v>
      </c>
      <c r="Q51" s="81">
        <f>IFERROR(N51/N$10,0)</f>
        <v>0</v>
      </c>
      <c r="R51" s="75">
        <v>0</v>
      </c>
      <c r="S51" s="79">
        <f>IFERROR(R51/R$25,0)</f>
        <v>0</v>
      </c>
      <c r="T51" s="80">
        <f>IFERROR(R51/R$12,0)</f>
        <v>0</v>
      </c>
      <c r="U51" s="81">
        <f>IFERROR(R51/R$10,0)</f>
        <v>0</v>
      </c>
      <c r="V51" s="75">
        <v>0</v>
      </c>
      <c r="W51" s="79">
        <f>IFERROR(V51/V$25,0)</f>
        <v>0</v>
      </c>
      <c r="X51" s="80">
        <f>IFERROR(V51/V$12,0)</f>
        <v>0</v>
      </c>
      <c r="Y51" s="81">
        <f>IFERROR(V51/V$10,0)</f>
        <v>0</v>
      </c>
      <c r="Z51" s="75">
        <v>0</v>
      </c>
      <c r="AA51" s="79">
        <f>IFERROR(Z51/Z$25,0)</f>
        <v>0</v>
      </c>
      <c r="AB51" s="80">
        <f>IFERROR(Z51/Z$12,0)</f>
        <v>0</v>
      </c>
      <c r="AC51" s="81">
        <f>IFERROR(Z51/Z$10,0)</f>
        <v>0</v>
      </c>
      <c r="AD51" s="75">
        <v>0</v>
      </c>
      <c r="AE51" s="79">
        <f t="shared" si="249"/>
        <v>0</v>
      </c>
      <c r="AF51" s="80">
        <f t="shared" si="250"/>
        <v>0</v>
      </c>
      <c r="AG51" s="81">
        <f t="shared" si="251"/>
        <v>0</v>
      </c>
      <c r="AH51" s="75">
        <v>0</v>
      </c>
      <c r="AI51" s="82">
        <f t="shared" si="252"/>
        <v>0</v>
      </c>
      <c r="AJ51" s="80">
        <f t="shared" si="253"/>
        <v>0</v>
      </c>
      <c r="AK51" s="83">
        <f t="shared" si="254"/>
        <v>0</v>
      </c>
      <c r="AL51" s="75">
        <v>0</v>
      </c>
      <c r="AM51" s="79">
        <f t="shared" si="255"/>
        <v>0</v>
      </c>
      <c r="AN51" s="80">
        <f t="shared" si="256"/>
        <v>0</v>
      </c>
      <c r="AO51" s="81">
        <f t="shared" si="257"/>
        <v>0</v>
      </c>
      <c r="AP51" s="75">
        <v>0</v>
      </c>
      <c r="AQ51" s="82">
        <f t="shared" si="258"/>
        <v>0</v>
      </c>
      <c r="AR51" s="80">
        <f t="shared" si="259"/>
        <v>0</v>
      </c>
      <c r="AS51" s="83">
        <f t="shared" si="260"/>
        <v>0</v>
      </c>
      <c r="AT51" s="75">
        <v>0</v>
      </c>
      <c r="AU51" s="82">
        <f t="shared" si="261"/>
        <v>0</v>
      </c>
      <c r="AV51" s="80">
        <f t="shared" si="262"/>
        <v>0</v>
      </c>
      <c r="AW51" s="83">
        <f t="shared" si="263"/>
        <v>0</v>
      </c>
      <c r="AX51" s="75">
        <v>0</v>
      </c>
      <c r="AY51" s="82">
        <f t="shared" si="264"/>
        <v>0</v>
      </c>
      <c r="AZ51" s="80">
        <f t="shared" si="265"/>
        <v>0</v>
      </c>
      <c r="BA51" s="83">
        <f t="shared" si="266"/>
        <v>0</v>
      </c>
      <c r="BB51" s="87"/>
      <c r="BC51" s="82">
        <f t="shared" si="267"/>
        <v>0</v>
      </c>
      <c r="BD51" s="80">
        <f t="shared" si="268"/>
        <v>0</v>
      </c>
      <c r="BE51" s="83">
        <f t="shared" si="269"/>
        <v>0</v>
      </c>
      <c r="BF51" s="75">
        <v>0</v>
      </c>
      <c r="BG51" s="82">
        <f t="shared" si="270"/>
        <v>0</v>
      </c>
      <c r="BH51" s="80">
        <f t="shared" si="271"/>
        <v>0</v>
      </c>
      <c r="BI51" s="83">
        <f t="shared" si="272"/>
        <v>0</v>
      </c>
      <c r="BJ51" s="88">
        <f>BK51*BJ$25</f>
        <v>0</v>
      </c>
      <c r="BK51" s="109">
        <f>+BG51</f>
        <v>0</v>
      </c>
      <c r="BL51" s="80">
        <f>IFERROR(BJ51/BJ$12,0)</f>
        <v>0</v>
      </c>
      <c r="BM51" s="83">
        <f>IFERROR(BJ51/BJ$10,0)</f>
        <v>0</v>
      </c>
      <c r="BN51" s="88">
        <f>BO51*BN$25</f>
        <v>55061.635560896262</v>
      </c>
      <c r="BO51" s="109">
        <v>0.11</v>
      </c>
      <c r="BP51" s="80">
        <f>IFERROR(BN51/BN$12,0)</f>
        <v>13.236795000000003</v>
      </c>
      <c r="BQ51" s="83">
        <f>IFERROR(BN51/BN$10,0)</f>
        <v>834.26720546812521</v>
      </c>
      <c r="BR51" s="88">
        <f>BS51*BR$25</f>
        <v>140685.6</v>
      </c>
      <c r="BS51" s="109">
        <v>0.08</v>
      </c>
      <c r="BT51" s="80">
        <f>IFERROR(BR51/BR$12,0)</f>
        <v>23.36</v>
      </c>
      <c r="BU51" s="83">
        <f>IFERROR(BR51/BR$10,0)</f>
        <v>2131.6</v>
      </c>
      <c r="BV51" s="88">
        <f>BW51*BV$25</f>
        <v>426459.68640000001</v>
      </c>
      <c r="BW51" s="109">
        <v>0.08</v>
      </c>
      <c r="BX51" s="80">
        <f>IFERROR(BV51/BV$12,0)</f>
        <v>29.423999999999999</v>
      </c>
      <c r="BY51" s="83">
        <f>IFERROR(BV51/BV$10,0)</f>
        <v>6461.5104000000001</v>
      </c>
      <c r="BZ51" s="88">
        <f>CA51*BZ$25</f>
        <v>437458.98239999998</v>
      </c>
      <c r="CA51" s="110">
        <f>BW51</f>
        <v>0.08</v>
      </c>
      <c r="CB51" s="80">
        <f>IFERROR(BZ51/BZ$12,0)</f>
        <v>30.265599999999999</v>
      </c>
      <c r="CC51" s="83">
        <f>IFERROR(BZ51/BZ$10,0)</f>
        <v>6628.1664000000001</v>
      </c>
      <c r="CD51" s="88">
        <f>CE51*CD$25</f>
        <v>449973.54467999993</v>
      </c>
      <c r="CE51" s="110">
        <f>CA51</f>
        <v>0.08</v>
      </c>
      <c r="CF51" s="80">
        <f>IFERROR(CD51/CD$12,0)</f>
        <v>31.131419999999995</v>
      </c>
      <c r="CG51" s="83">
        <f>IFERROR(CD51/CD$10,0)</f>
        <v>6817.7809799999986</v>
      </c>
      <c r="CH51" s="88">
        <f>CI51*CH$25</f>
        <v>462848.31364860007</v>
      </c>
      <c r="CI51" s="110">
        <f>CE51</f>
        <v>0.08</v>
      </c>
      <c r="CJ51" s="80">
        <f>IFERROR(CH51/CH$12,0)</f>
        <v>32.022160900000003</v>
      </c>
      <c r="CK51" s="83">
        <f>IFERROR(CH51/CH$10,0)</f>
        <v>7012.853237100001</v>
      </c>
      <c r="CL51" s="88">
        <f>CM51*CL$25</f>
        <v>477398.08109374926</v>
      </c>
      <c r="CM51" s="110">
        <f>CI51</f>
        <v>0.08</v>
      </c>
      <c r="CN51" s="80">
        <f>IFERROR(CL51/CL$12,0)</f>
        <v>32.938543984500001</v>
      </c>
      <c r="CO51" s="83">
        <f>IFERROR(CL51/CL$10,0)</f>
        <v>7233.3042589962006</v>
      </c>
      <c r="CP51" s="88">
        <f>CQ51*CP$25</f>
        <v>530530.51640417252</v>
      </c>
      <c r="CQ51" s="110">
        <f>CM51</f>
        <v>0.08</v>
      </c>
      <c r="CR51" s="80">
        <f>IFERROR(CP51/CP$12,0)</f>
        <v>33.881311517972506</v>
      </c>
      <c r="CS51" s="83">
        <f>IFERROR(CP51/CP$10,0)</f>
        <v>8038.3411576389772</v>
      </c>
      <c r="CT51" s="88">
        <f>CU51*CT$25</f>
        <v>545717.9435820739</v>
      </c>
      <c r="CU51" s="110">
        <f>CQ51</f>
        <v>0.08</v>
      </c>
      <c r="CV51" s="80">
        <f>IFERROR(CT51/CT$12,0)</f>
        <v>34.851227357797612</v>
      </c>
      <c r="CW51" s="83">
        <f>IFERROR(CT51/CT$10,0)</f>
        <v>8268.4536906374833</v>
      </c>
      <c r="CX51" s="88">
        <f>CY51*CX$25</f>
        <v>561342.78136745701</v>
      </c>
      <c r="CY51" s="110">
        <f>CU51</f>
        <v>0.08</v>
      </c>
      <c r="CZ51" s="80">
        <f>IFERROR(CX51/CX$12,0)</f>
        <v>35.849077585174633</v>
      </c>
      <c r="DA51" s="83">
        <f>IFERROR(CX51/CX$10,0)</f>
        <v>8505.193657082682</v>
      </c>
      <c r="DB51" s="88">
        <f>DC51*DB$25</f>
        <v>578999.66306587926</v>
      </c>
      <c r="DC51" s="110">
        <f>CY51</f>
        <v>0.08</v>
      </c>
      <c r="DD51" s="80">
        <f>IFERROR(DB51/DB$12,0)</f>
        <v>36.875671154539042</v>
      </c>
      <c r="DE51" s="83">
        <f>IFERROR(DB51/DB$10,0)</f>
        <v>8772.7221676648369</v>
      </c>
    </row>
    <row r="52" spans="3:109" x14ac:dyDescent="0.2">
      <c r="C52" s="77" t="s">
        <v>35</v>
      </c>
      <c r="F52" s="75">
        <v>0</v>
      </c>
      <c r="G52" s="79">
        <f>IFERROR(F52/F$25,0)</f>
        <v>0</v>
      </c>
      <c r="H52" s="80">
        <f>IFERROR(F52/F$12,0)</f>
        <v>0</v>
      </c>
      <c r="I52" s="81">
        <f>IFERROR(F52/F$10,0)</f>
        <v>0</v>
      </c>
      <c r="J52" s="75">
        <v>0</v>
      </c>
      <c r="K52" s="79">
        <f>IFERROR(J52/J$25,0)</f>
        <v>0</v>
      </c>
      <c r="L52" s="80">
        <f>IFERROR(J52/J$12,0)</f>
        <v>0</v>
      </c>
      <c r="M52" s="81">
        <f>IFERROR(J52/J$10,0)</f>
        <v>0</v>
      </c>
      <c r="N52" s="75">
        <v>0</v>
      </c>
      <c r="O52" s="79">
        <f>IFERROR(N52/N$25,0)</f>
        <v>0</v>
      </c>
      <c r="P52" s="80">
        <f>IFERROR(N52/N$12,0)</f>
        <v>0</v>
      </c>
      <c r="Q52" s="81">
        <f>IFERROR(N52/N$10,0)</f>
        <v>0</v>
      </c>
      <c r="R52" s="75">
        <v>0</v>
      </c>
      <c r="S52" s="79">
        <f>IFERROR(R52/R$25,0)</f>
        <v>0</v>
      </c>
      <c r="T52" s="80">
        <f>IFERROR(R52/R$12,0)</f>
        <v>0</v>
      </c>
      <c r="U52" s="81">
        <f>IFERROR(R52/R$10,0)</f>
        <v>0</v>
      </c>
      <c r="V52" s="75">
        <v>0</v>
      </c>
      <c r="W52" s="79">
        <f>IFERROR(V52/V$25,0)</f>
        <v>0</v>
      </c>
      <c r="X52" s="80">
        <f>IFERROR(V52/V$12,0)</f>
        <v>0</v>
      </c>
      <c r="Y52" s="81">
        <f>IFERROR(V52/V$10,0)</f>
        <v>0</v>
      </c>
      <c r="Z52" s="75">
        <v>0</v>
      </c>
      <c r="AA52" s="79">
        <f>IFERROR(Z52/Z$25,0)</f>
        <v>0</v>
      </c>
      <c r="AB52" s="80">
        <f>IFERROR(Z52/Z$12,0)</f>
        <v>0</v>
      </c>
      <c r="AC52" s="81">
        <f>IFERROR(Z52/Z$10,0)</f>
        <v>0</v>
      </c>
      <c r="AD52" s="75">
        <v>0</v>
      </c>
      <c r="AE52" s="79">
        <f t="shared" si="249"/>
        <v>0</v>
      </c>
      <c r="AF52" s="80">
        <f t="shared" si="250"/>
        <v>0</v>
      </c>
      <c r="AG52" s="81">
        <f t="shared" si="251"/>
        <v>0</v>
      </c>
      <c r="AH52" s="75">
        <v>0</v>
      </c>
      <c r="AI52" s="82">
        <f t="shared" si="252"/>
        <v>0</v>
      </c>
      <c r="AJ52" s="80">
        <f t="shared" si="253"/>
        <v>0</v>
      </c>
      <c r="AK52" s="83">
        <f t="shared" si="254"/>
        <v>0</v>
      </c>
      <c r="AL52" s="75">
        <v>0</v>
      </c>
      <c r="AM52" s="79">
        <f t="shared" si="255"/>
        <v>0</v>
      </c>
      <c r="AN52" s="80">
        <f t="shared" si="256"/>
        <v>0</v>
      </c>
      <c r="AO52" s="81">
        <f t="shared" si="257"/>
        <v>0</v>
      </c>
      <c r="AP52" s="75">
        <v>0</v>
      </c>
      <c r="AQ52" s="82">
        <f t="shared" si="258"/>
        <v>0</v>
      </c>
      <c r="AR52" s="80">
        <f t="shared" si="259"/>
        <v>0</v>
      </c>
      <c r="AS52" s="83">
        <f t="shared" si="260"/>
        <v>0</v>
      </c>
      <c r="AT52" s="75">
        <v>0</v>
      </c>
      <c r="AU52" s="82">
        <f t="shared" si="261"/>
        <v>0</v>
      </c>
      <c r="AV52" s="80">
        <f t="shared" si="262"/>
        <v>0</v>
      </c>
      <c r="AW52" s="83">
        <f t="shared" si="263"/>
        <v>0</v>
      </c>
      <c r="AX52" s="75">
        <v>0</v>
      </c>
      <c r="AY52" s="82">
        <f t="shared" si="264"/>
        <v>0</v>
      </c>
      <c r="AZ52" s="80">
        <f t="shared" si="265"/>
        <v>0</v>
      </c>
      <c r="BA52" s="83">
        <f t="shared" si="266"/>
        <v>0</v>
      </c>
      <c r="BB52" s="87"/>
      <c r="BC52" s="82">
        <f t="shared" si="267"/>
        <v>0</v>
      </c>
      <c r="BD52" s="80">
        <f t="shared" si="268"/>
        <v>0</v>
      </c>
      <c r="BE52" s="83">
        <f t="shared" si="269"/>
        <v>0</v>
      </c>
      <c r="BF52" s="75">
        <v>0</v>
      </c>
      <c r="BG52" s="82">
        <f t="shared" si="270"/>
        <v>0</v>
      </c>
      <c r="BH52" s="80">
        <f t="shared" si="271"/>
        <v>0</v>
      </c>
      <c r="BI52" s="83">
        <f t="shared" si="272"/>
        <v>0</v>
      </c>
      <c r="BJ52" s="88">
        <f>BL52*BJ$12</f>
        <v>0</v>
      </c>
      <c r="BK52" s="82">
        <f>IFERROR(BJ52/BJ$25,0)</f>
        <v>0</v>
      </c>
      <c r="BL52" s="90">
        <f>AV52*(1+BJ$89)</f>
        <v>0</v>
      </c>
      <c r="BM52" s="83">
        <f>IFERROR(BJ52/BJ$10,0)</f>
        <v>0</v>
      </c>
      <c r="BN52" s="88">
        <f>BP52*BN$12</f>
        <v>47837.018624999997</v>
      </c>
      <c r="BO52" s="82">
        <f>IFERROR(BN52/BN$25,0)</f>
        <v>9.5566940486726551E-2</v>
      </c>
      <c r="BP52" s="89">
        <v>11.5</v>
      </c>
      <c r="BQ52" s="83">
        <f>IFERROR(BN52/BN$10,0)</f>
        <v>724.80331249999995</v>
      </c>
      <c r="BR52" s="88">
        <f>BT52*BR$12</f>
        <v>70990.21875</v>
      </c>
      <c r="BS52" s="82">
        <f>IFERROR(BR52/BR$25,0)</f>
        <v>4.0368150684931506E-2</v>
      </c>
      <c r="BT52" s="90">
        <f>BP52*(1+BR$89)</f>
        <v>11.7875</v>
      </c>
      <c r="BU52" s="83">
        <f>IFERROR(BR52/BR$10,0)</f>
        <v>1075.609375</v>
      </c>
      <c r="BV52" s="88">
        <f>BX52*BV$12</f>
        <v>175114.39274999997</v>
      </c>
      <c r="BW52" s="82">
        <f>IFERROR(BV52/BV$25,0)</f>
        <v>3.2849884448069598E-2</v>
      </c>
      <c r="BX52" s="90">
        <f>BT52*(1+BV$89)</f>
        <v>12.082187499999998</v>
      </c>
      <c r="BY52" s="83">
        <f>IFERROR(BV52/BV$10,0)</f>
        <v>2653.2483749999997</v>
      </c>
      <c r="BZ52" s="88">
        <f>CB52*BZ$12</f>
        <v>179001.83657812496</v>
      </c>
      <c r="CA52" s="82">
        <f>IFERROR(BZ52/BZ$25,0)</f>
        <v>3.2734833441266646E-2</v>
      </c>
      <c r="CB52" s="90">
        <f>BX52*(1+BZ$89)</f>
        <v>12.384242187499996</v>
      </c>
      <c r="CC52" s="83">
        <f>IFERROR(BZ52/BZ$10,0)</f>
        <v>2712.1490390624995</v>
      </c>
      <c r="CD52" s="88">
        <f>CF52*CD$12</f>
        <v>183476.88249257806</v>
      </c>
      <c r="CE52" s="82">
        <f>IFERROR(CD52/CD$25,0)</f>
        <v>3.2620030161650188E-2</v>
      </c>
      <c r="CF52" s="90">
        <f>CB52*(1+CD$89)</f>
        <v>12.693848242187496</v>
      </c>
      <c r="CG52" s="83">
        <f>IFERROR(CD52/CD$10,0)</f>
        <v>2779.9527650390614</v>
      </c>
      <c r="CH52" s="88">
        <f>CJ52*CH$12</f>
        <v>188063.8045548925</v>
      </c>
      <c r="CI52" s="82">
        <f>IFERROR(CH52/CH$25,0)</f>
        <v>3.2505475164837309E-2</v>
      </c>
      <c r="CJ52" s="90">
        <f>CF52*(1+CH$89)</f>
        <v>13.011194448242183</v>
      </c>
      <c r="CK52" s="83">
        <f>IFERROR(CH52/CH$10,0)</f>
        <v>2849.4515841650377</v>
      </c>
      <c r="CL52" s="88">
        <f>CN52*CL$12</f>
        <v>193293.52405141896</v>
      </c>
      <c r="CM52" s="82">
        <f>IFERROR(CL52/CL$25,0)</f>
        <v>3.2391168998177997E-2</v>
      </c>
      <c r="CN52" s="90">
        <f>CJ52*(1+CL$89)</f>
        <v>13.336474309448237</v>
      </c>
      <c r="CO52" s="83">
        <f>IFERROR(CL52/CL$10,0)</f>
        <v>2928.689758354833</v>
      </c>
      <c r="CP52" s="88">
        <f>CR52*CP$12</f>
        <v>214049.9125488576</v>
      </c>
      <c r="CQ52" s="82">
        <f>IFERROR(CP52/CP$25,0)</f>
        <v>3.2277112200767517E-2</v>
      </c>
      <c r="CR52" s="90">
        <f>CN52*(1+CP$89)</f>
        <v>13.669886167184442</v>
      </c>
      <c r="CS52" s="83">
        <f>IFERROR(CP52/CP$10,0)</f>
        <v>3243.1804931645092</v>
      </c>
      <c r="CT52" s="88">
        <f>CV52*CT$12</f>
        <v>219401.16036257902</v>
      </c>
      <c r="CU52" s="82">
        <f>IFERROR(CT52/CT$25,0)</f>
        <v>3.2163305303459483E-2</v>
      </c>
      <c r="CV52" s="90">
        <f>CR52*(1+CT$89)</f>
        <v>14.011633321364052</v>
      </c>
      <c r="CW52" s="83">
        <f>IFERROR(CT52/CT$10,0)</f>
        <v>3324.2600054936215</v>
      </c>
      <c r="CX52" s="88">
        <f>CZ52*CX$12</f>
        <v>224886.18937164344</v>
      </c>
      <c r="CY52" s="82">
        <f>IFERROR(CX52/CX$25,0)</f>
        <v>3.2049748828879253E-2</v>
      </c>
      <c r="CZ52" s="90">
        <f>CV52*(1+CX$89)</f>
        <v>14.361924154398151</v>
      </c>
      <c r="DA52" s="83">
        <f>IFERROR(CX52/CX$10,0)</f>
        <v>3407.3665056309615</v>
      </c>
      <c r="DB52" s="88">
        <f>DD52*DB$12</f>
        <v>231139.8738158138</v>
      </c>
      <c r="DC52" s="82">
        <f>IFERROR(DB52/DB$25,0)</f>
        <v>3.1936443291437903E-2</v>
      </c>
      <c r="DD52" s="90">
        <f>CZ52*(1+DB$89)</f>
        <v>14.720972258258104</v>
      </c>
      <c r="DE52" s="83">
        <f>IFERROR(DB52/DB$10,0)</f>
        <v>3502.119300239603</v>
      </c>
    </row>
    <row r="53" spans="3:109" x14ac:dyDescent="0.2">
      <c r="C53" s="77" t="s">
        <v>36</v>
      </c>
      <c r="F53" s="75">
        <v>0</v>
      </c>
      <c r="G53" s="79">
        <f t="shared" si="231"/>
        <v>0</v>
      </c>
      <c r="H53" s="80">
        <f t="shared" si="232"/>
        <v>0</v>
      </c>
      <c r="I53" s="81">
        <f t="shared" si="233"/>
        <v>0</v>
      </c>
      <c r="J53" s="75">
        <v>0</v>
      </c>
      <c r="K53" s="79">
        <f t="shared" si="234"/>
        <v>0</v>
      </c>
      <c r="L53" s="80">
        <f t="shared" si="235"/>
        <v>0</v>
      </c>
      <c r="M53" s="81">
        <f t="shared" si="236"/>
        <v>0</v>
      </c>
      <c r="N53" s="75">
        <v>0</v>
      </c>
      <c r="O53" s="79">
        <f t="shared" si="237"/>
        <v>0</v>
      </c>
      <c r="P53" s="80">
        <f t="shared" si="238"/>
        <v>0</v>
      </c>
      <c r="Q53" s="81">
        <f t="shared" si="239"/>
        <v>0</v>
      </c>
      <c r="R53" s="75">
        <v>0</v>
      </c>
      <c r="S53" s="79">
        <f t="shared" si="240"/>
        <v>0</v>
      </c>
      <c r="T53" s="80">
        <f t="shared" si="241"/>
        <v>0</v>
      </c>
      <c r="U53" s="81">
        <f t="shared" si="242"/>
        <v>0</v>
      </c>
      <c r="V53" s="75">
        <v>0</v>
      </c>
      <c r="W53" s="79">
        <f t="shared" si="243"/>
        <v>0</v>
      </c>
      <c r="X53" s="80">
        <f t="shared" si="244"/>
        <v>0</v>
      </c>
      <c r="Y53" s="81">
        <f t="shared" si="245"/>
        <v>0</v>
      </c>
      <c r="Z53" s="75">
        <v>0</v>
      </c>
      <c r="AA53" s="79">
        <f t="shared" si="246"/>
        <v>0</v>
      </c>
      <c r="AB53" s="80">
        <f t="shared" si="247"/>
        <v>0</v>
      </c>
      <c r="AC53" s="81">
        <f t="shared" si="248"/>
        <v>0</v>
      </c>
      <c r="AD53" s="75">
        <v>0</v>
      </c>
      <c r="AE53" s="79">
        <f t="shared" si="249"/>
        <v>0</v>
      </c>
      <c r="AF53" s="80">
        <f t="shared" si="250"/>
        <v>0</v>
      </c>
      <c r="AG53" s="81">
        <f t="shared" si="251"/>
        <v>0</v>
      </c>
      <c r="AH53" s="75">
        <v>0</v>
      </c>
      <c r="AI53" s="82">
        <f t="shared" si="252"/>
        <v>0</v>
      </c>
      <c r="AJ53" s="80">
        <f t="shared" si="253"/>
        <v>0</v>
      </c>
      <c r="AK53" s="83">
        <f t="shared" si="254"/>
        <v>0</v>
      </c>
      <c r="AL53" s="75">
        <v>0</v>
      </c>
      <c r="AM53" s="79">
        <f t="shared" si="255"/>
        <v>0</v>
      </c>
      <c r="AN53" s="80">
        <f t="shared" si="256"/>
        <v>0</v>
      </c>
      <c r="AO53" s="81">
        <f t="shared" si="257"/>
        <v>0</v>
      </c>
      <c r="AP53" s="75">
        <v>0</v>
      </c>
      <c r="AQ53" s="82">
        <f t="shared" si="258"/>
        <v>0</v>
      </c>
      <c r="AR53" s="80">
        <f t="shared" si="259"/>
        <v>0</v>
      </c>
      <c r="AS53" s="83">
        <f t="shared" si="260"/>
        <v>0</v>
      </c>
      <c r="AT53" s="75">
        <v>0</v>
      </c>
      <c r="AU53" s="82">
        <f t="shared" si="261"/>
        <v>0</v>
      </c>
      <c r="AV53" s="80">
        <f t="shared" si="262"/>
        <v>0</v>
      </c>
      <c r="AW53" s="83">
        <f t="shared" si="263"/>
        <v>0</v>
      </c>
      <c r="AX53" s="75">
        <v>0</v>
      </c>
      <c r="AY53" s="82">
        <f t="shared" si="264"/>
        <v>0</v>
      </c>
      <c r="AZ53" s="80">
        <f t="shared" si="265"/>
        <v>0</v>
      </c>
      <c r="BA53" s="83">
        <f t="shared" si="266"/>
        <v>0</v>
      </c>
      <c r="BB53" s="87"/>
      <c r="BC53" s="82">
        <f t="shared" si="267"/>
        <v>0</v>
      </c>
      <c r="BD53" s="80">
        <f t="shared" si="268"/>
        <v>0</v>
      </c>
      <c r="BE53" s="83">
        <f t="shared" si="269"/>
        <v>0</v>
      </c>
      <c r="BF53" s="75">
        <v>0</v>
      </c>
      <c r="BG53" s="82">
        <f t="shared" si="270"/>
        <v>0</v>
      </c>
      <c r="BH53" s="80">
        <f t="shared" si="271"/>
        <v>0</v>
      </c>
      <c r="BI53" s="83">
        <f t="shared" si="272"/>
        <v>0</v>
      </c>
      <c r="BJ53" s="88">
        <f>BL53*BJ$12</f>
        <v>0</v>
      </c>
      <c r="BK53" s="82">
        <f>IFERROR(BJ53/BJ$25,0)</f>
        <v>0</v>
      </c>
      <c r="BL53" s="90">
        <f>AV53*(1+BJ$89)</f>
        <v>0</v>
      </c>
      <c r="BM53" s="83">
        <f>IFERROR(BJ53/BJ$10,0)</f>
        <v>0</v>
      </c>
      <c r="BN53" s="88">
        <f>BP53*BN$12</f>
        <v>35357.796374999998</v>
      </c>
      <c r="BO53" s="82">
        <f>IFERROR(BN53/BN$25,0)</f>
        <v>7.0636434272797893E-2</v>
      </c>
      <c r="BP53" s="89">
        <v>8.5</v>
      </c>
      <c r="BQ53" s="83">
        <f>IFERROR(BN53/BN$10,0)</f>
        <v>535.72418749999997</v>
      </c>
      <c r="BR53" s="88">
        <f>BT53*BR$12</f>
        <v>63236.25</v>
      </c>
      <c r="BS53" s="82">
        <f>IFERROR(BR53/BR$25,0)</f>
        <v>3.5958904109589039E-2</v>
      </c>
      <c r="BT53" s="89">
        <v>10.5</v>
      </c>
      <c r="BU53" s="83">
        <f>IFERROR(BR53/BR$10,0)</f>
        <v>958.125</v>
      </c>
      <c r="BV53" s="88">
        <f>BX53*BV$12</f>
        <v>155987.37</v>
      </c>
      <c r="BW53" s="82">
        <f>IFERROR(BV53/BV$25,0)</f>
        <v>2.9261827079934747E-2</v>
      </c>
      <c r="BX53" s="90">
        <f>BT53*(1+BV$89)</f>
        <v>10.762499999999999</v>
      </c>
      <c r="BY53" s="83">
        <f>IFERROR(BV53/BV$10,0)</f>
        <v>2363.4449999999997</v>
      </c>
      <c r="BZ53" s="88">
        <f>CB53*BZ$12</f>
        <v>159450.20437499997</v>
      </c>
      <c r="CA53" s="82">
        <f>IFERROR(BZ53/BZ$25,0)</f>
        <v>2.9159342620004226E-2</v>
      </c>
      <c r="CB53" s="90">
        <f>BX53*(1+BZ$89)</f>
        <v>11.031562499999998</v>
      </c>
      <c r="CC53" s="83">
        <f>IFERROR(BZ53/BZ$10,0)</f>
        <v>2415.9121874999996</v>
      </c>
      <c r="CD53" s="88">
        <f>CF53*CD$12</f>
        <v>163436.45948437497</v>
      </c>
      <c r="CE53" s="82">
        <f>IFERROR(CD53/CD$25,0)</f>
        <v>2.9057078829041526E-2</v>
      </c>
      <c r="CF53" s="90">
        <f>CB53*(1+CD$89)</f>
        <v>11.307351562499997</v>
      </c>
      <c r="CG53" s="83">
        <f>IFERROR(CD53/CD$10,0)</f>
        <v>2476.3099921874996</v>
      </c>
      <c r="CH53" s="88">
        <f>CJ53*CH$12</f>
        <v>167522.37097148434</v>
      </c>
      <c r="CI53" s="82">
        <f>IFERROR(CH53/CH$25,0)</f>
        <v>2.8955036201975978E-2</v>
      </c>
      <c r="CJ53" s="90">
        <f>CF53*(1+CH$89)</f>
        <v>11.590035351562497</v>
      </c>
      <c r="CK53" s="83">
        <f>IFERROR(CH53/CH$10,0)</f>
        <v>2538.2177419921868</v>
      </c>
      <c r="CL53" s="88">
        <f>CN53*CL$12</f>
        <v>172180.86978069134</v>
      </c>
      <c r="CM53" s="82">
        <f>IFERROR(CL53/CL$25,0)</f>
        <v>2.8853215226372769E-2</v>
      </c>
      <c r="CN53" s="90">
        <f>CJ53*(1+CL$89)</f>
        <v>11.879786235351558</v>
      </c>
      <c r="CO53" s="83">
        <f>IFERROR(CL53/CL$10,0)</f>
        <v>2608.8010572832022</v>
      </c>
      <c r="CP53" s="88">
        <f>CR53*CP$12</f>
        <v>190670.12358540867</v>
      </c>
      <c r="CQ53" s="82">
        <f>IFERROR(CP53/CP$25,0)</f>
        <v>2.8751616382444025E-2</v>
      </c>
      <c r="CR53" s="90">
        <f>CN53*(1+CP$89)</f>
        <v>12.176780891235346</v>
      </c>
      <c r="CS53" s="83">
        <f>IFERROR(CP53/CP$10,0)</f>
        <v>2888.9412664455858</v>
      </c>
      <c r="CT53" s="88">
        <f>CV53*CT$12</f>
        <v>195436.87667504387</v>
      </c>
      <c r="CU53" s="82">
        <f>IFERROR(CT53/CT$25,0)</f>
        <v>2.8650240143060411E-2</v>
      </c>
      <c r="CV53" s="90">
        <f>CR53*(1+CT$89)</f>
        <v>12.481200413516229</v>
      </c>
      <c r="CW53" s="83">
        <f>IFERROR(CT53/CT$10,0)</f>
        <v>2961.1647981067254</v>
      </c>
      <c r="CX53" s="88">
        <f>CZ53*CX$12</f>
        <v>200322.79859191994</v>
      </c>
      <c r="CY53" s="82">
        <f>IFERROR(CX53/CX$25,0)</f>
        <v>2.8549086973763068E-2</v>
      </c>
      <c r="CZ53" s="90">
        <f>CV53*(1+CX$89)</f>
        <v>12.793230423854133</v>
      </c>
      <c r="DA53" s="83">
        <f>IFERROR(CX53/CX$10,0)</f>
        <v>3035.1939180593931</v>
      </c>
      <c r="DB53" s="88">
        <f>DD53*DB$12</f>
        <v>205893.41888153084</v>
      </c>
      <c r="DC53" s="82">
        <f>IFERROR(DB53/DB$25,0)</f>
        <v>2.8448157332776076E-2</v>
      </c>
      <c r="DD53" s="90">
        <f>CZ53*(1+DB$89)</f>
        <v>13.113061184450485</v>
      </c>
      <c r="DE53" s="83">
        <f>IFERROR(DB53/DB$10,0)</f>
        <v>3119.5972557807704</v>
      </c>
    </row>
    <row r="54" spans="3:109" ht="15" x14ac:dyDescent="0.2">
      <c r="C54" s="77" t="s">
        <v>37</v>
      </c>
      <c r="F54" s="75">
        <v>0</v>
      </c>
      <c r="G54" s="82">
        <f t="shared" si="231"/>
        <v>0</v>
      </c>
      <c r="H54" s="80">
        <f t="shared" si="232"/>
        <v>0</v>
      </c>
      <c r="I54" s="81">
        <f t="shared" si="233"/>
        <v>0</v>
      </c>
      <c r="J54" s="75">
        <v>0</v>
      </c>
      <c r="K54" s="82">
        <f t="shared" si="234"/>
        <v>0</v>
      </c>
      <c r="L54" s="80">
        <f t="shared" si="235"/>
        <v>0</v>
      </c>
      <c r="M54" s="81">
        <f t="shared" si="236"/>
        <v>0</v>
      </c>
      <c r="N54" s="75">
        <v>0</v>
      </c>
      <c r="O54" s="82">
        <f t="shared" si="237"/>
        <v>0</v>
      </c>
      <c r="P54" s="80">
        <f t="shared" si="238"/>
        <v>0</v>
      </c>
      <c r="Q54" s="81">
        <f t="shared" si="239"/>
        <v>0</v>
      </c>
      <c r="R54" s="75">
        <v>0</v>
      </c>
      <c r="S54" s="82">
        <f t="shared" si="240"/>
        <v>0</v>
      </c>
      <c r="T54" s="80">
        <f t="shared" si="241"/>
        <v>0</v>
      </c>
      <c r="U54" s="81">
        <f t="shared" si="242"/>
        <v>0</v>
      </c>
      <c r="V54" s="75">
        <v>0</v>
      </c>
      <c r="W54" s="82">
        <f t="shared" si="243"/>
        <v>0</v>
      </c>
      <c r="X54" s="80">
        <f t="shared" si="244"/>
        <v>0</v>
      </c>
      <c r="Y54" s="81">
        <f t="shared" si="245"/>
        <v>0</v>
      </c>
      <c r="Z54" s="75">
        <v>0</v>
      </c>
      <c r="AA54" s="82">
        <f t="shared" si="246"/>
        <v>0</v>
      </c>
      <c r="AB54" s="80">
        <f t="shared" si="247"/>
        <v>0</v>
      </c>
      <c r="AC54" s="81">
        <f t="shared" si="248"/>
        <v>0</v>
      </c>
      <c r="AD54" s="75">
        <v>0</v>
      </c>
      <c r="AE54" s="82">
        <f t="shared" si="249"/>
        <v>0</v>
      </c>
      <c r="AF54" s="80">
        <f t="shared" si="250"/>
        <v>0</v>
      </c>
      <c r="AG54" s="81">
        <f t="shared" si="251"/>
        <v>0</v>
      </c>
      <c r="AH54" s="75">
        <v>0</v>
      </c>
      <c r="AI54" s="82">
        <f t="shared" si="252"/>
        <v>0</v>
      </c>
      <c r="AJ54" s="80">
        <f t="shared" si="253"/>
        <v>0</v>
      </c>
      <c r="AK54" s="83">
        <f t="shared" si="254"/>
        <v>0</v>
      </c>
      <c r="AL54" s="75">
        <v>0</v>
      </c>
      <c r="AM54" s="82">
        <f t="shared" si="255"/>
        <v>0</v>
      </c>
      <c r="AN54" s="80">
        <f t="shared" si="256"/>
        <v>0</v>
      </c>
      <c r="AO54" s="81">
        <f t="shared" si="257"/>
        <v>0</v>
      </c>
      <c r="AP54" s="75">
        <v>0</v>
      </c>
      <c r="AQ54" s="82">
        <f t="shared" si="258"/>
        <v>0</v>
      </c>
      <c r="AR54" s="80">
        <f t="shared" si="259"/>
        <v>0</v>
      </c>
      <c r="AS54" s="83">
        <f t="shared" si="260"/>
        <v>0</v>
      </c>
      <c r="AT54" s="75">
        <v>0</v>
      </c>
      <c r="AU54" s="82">
        <f t="shared" si="261"/>
        <v>0</v>
      </c>
      <c r="AV54" s="80">
        <f t="shared" si="262"/>
        <v>0</v>
      </c>
      <c r="AW54" s="83">
        <f t="shared" si="263"/>
        <v>0</v>
      </c>
      <c r="AX54" s="75">
        <v>0</v>
      </c>
      <c r="AY54" s="82">
        <f t="shared" si="264"/>
        <v>0</v>
      </c>
      <c r="AZ54" s="80">
        <f t="shared" si="265"/>
        <v>0</v>
      </c>
      <c r="BA54" s="83">
        <f t="shared" si="266"/>
        <v>0</v>
      </c>
      <c r="BB54" s="87"/>
      <c r="BC54" s="82">
        <f t="shared" si="267"/>
        <v>0</v>
      </c>
      <c r="BD54" s="80">
        <f t="shared" si="268"/>
        <v>0</v>
      </c>
      <c r="BE54" s="83">
        <f t="shared" si="269"/>
        <v>0</v>
      </c>
      <c r="BF54" s="75">
        <v>0</v>
      </c>
      <c r="BG54" s="120">
        <f t="shared" si="270"/>
        <v>0</v>
      </c>
      <c r="BH54" s="80">
        <f t="shared" si="271"/>
        <v>0</v>
      </c>
      <c r="BI54" s="83">
        <f t="shared" si="272"/>
        <v>0</v>
      </c>
      <c r="BJ54" s="121">
        <f>+SUMPRODUCT($B$6:$B$7,BJ19:BJ20)+(BJ25*$B$8)</f>
        <v>0</v>
      </c>
      <c r="BK54" s="82">
        <f>IFERROR(BJ54/BJ$25,0)</f>
        <v>0</v>
      </c>
      <c r="BL54" s="80">
        <f>IFERROR(BJ54/BJ$12,0)</f>
        <v>0</v>
      </c>
      <c r="BM54" s="83">
        <f t="shared" si="273"/>
        <v>0</v>
      </c>
      <c r="BN54" s="121">
        <f>+SUMPRODUCT($B$6:$B$7,BN19:BN20)+(BN25*$B$8)</f>
        <v>0</v>
      </c>
      <c r="BO54" s="82">
        <f>IFERROR(BN54/BN$25,0)</f>
        <v>0</v>
      </c>
      <c r="BP54" s="80">
        <f>IFERROR(BN54/BN$12,0)</f>
        <v>0</v>
      </c>
      <c r="BQ54" s="83">
        <f t="shared" si="274"/>
        <v>0</v>
      </c>
      <c r="BR54" s="121">
        <f>+SUMPRODUCT($B$6:$B$7,BR19:BR20)+(BR25*$B$8)</f>
        <v>0</v>
      </c>
      <c r="BS54" s="82">
        <f>IFERROR(BR54/BR$25,0)</f>
        <v>0</v>
      </c>
      <c r="BT54" s="80">
        <f>IFERROR(BR54/BR$12,0)</f>
        <v>0</v>
      </c>
      <c r="BU54" s="83">
        <f t="shared" si="275"/>
        <v>0</v>
      </c>
      <c r="BV54" s="121">
        <f>+SUMPRODUCT($B$6:$B$7,BV19:BV20)+(BV25*$B$8)</f>
        <v>0</v>
      </c>
      <c r="BW54" s="82">
        <f>IFERROR(BV54/BV$25,0)</f>
        <v>0</v>
      </c>
      <c r="BX54" s="80">
        <f>IFERROR(BV54/BV$12,0)</f>
        <v>0</v>
      </c>
      <c r="BY54" s="83">
        <f t="shared" si="276"/>
        <v>0</v>
      </c>
      <c r="BZ54" s="121">
        <f>+SUMPRODUCT($B$6:$B$7,BZ19:BZ20)+(BZ25*$B$8)</f>
        <v>0</v>
      </c>
      <c r="CA54" s="82">
        <f>IFERROR(BZ54/BZ$25,0)</f>
        <v>0</v>
      </c>
      <c r="CB54" s="80">
        <f>IFERROR(BZ54/BZ$12,0)</f>
        <v>0</v>
      </c>
      <c r="CC54" s="83">
        <f t="shared" si="277"/>
        <v>0</v>
      </c>
      <c r="CD54" s="121">
        <f>+SUMPRODUCT($B$6:$B$7,CD19:CD20)+(CD25*$B$8)</f>
        <v>0</v>
      </c>
      <c r="CE54" s="82">
        <f>IFERROR(CD54/CD$25,0)</f>
        <v>0</v>
      </c>
      <c r="CF54" s="80">
        <f>IFERROR(CD54/CD$12,0)</f>
        <v>0</v>
      </c>
      <c r="CG54" s="83">
        <f t="shared" si="278"/>
        <v>0</v>
      </c>
      <c r="CH54" s="121">
        <f>+SUMPRODUCT($B$6:$B$7,CH19:CH20)+(CH25*$B$8)</f>
        <v>0</v>
      </c>
      <c r="CI54" s="82">
        <f>IFERROR(CH54/CH$25,0)</f>
        <v>0</v>
      </c>
      <c r="CJ54" s="80">
        <f>IFERROR(CH54/CH$12,0)</f>
        <v>0</v>
      </c>
      <c r="CK54" s="81">
        <f t="shared" si="279"/>
        <v>0</v>
      </c>
      <c r="CL54" s="121">
        <f>+SUMPRODUCT($B$6:$B$7,CL19:CL20)+(CL25*$B$8)</f>
        <v>0</v>
      </c>
      <c r="CM54" s="82">
        <f>IFERROR(CL54/CL$25,0)</f>
        <v>0</v>
      </c>
      <c r="CN54" s="80">
        <f>IFERROR(CL54/CL$12,0)</f>
        <v>0</v>
      </c>
      <c r="CO54" s="81">
        <f t="shared" si="280"/>
        <v>0</v>
      </c>
      <c r="CP54" s="121">
        <f>+SUMPRODUCT($B$6:$B$7,CP19:CP20)+(CP25*$B$8)</f>
        <v>0</v>
      </c>
      <c r="CQ54" s="82">
        <f>IFERROR(CP54/CP$25,0)</f>
        <v>0</v>
      </c>
      <c r="CR54" s="80">
        <f>IFERROR(CP54/CP$12,0)</f>
        <v>0</v>
      </c>
      <c r="CS54" s="81">
        <f t="shared" si="281"/>
        <v>0</v>
      </c>
      <c r="CT54" s="121">
        <f>+SUMPRODUCT($B$6:$B$7,CT19:CT20)+(CT25*$B$8)</f>
        <v>0</v>
      </c>
      <c r="CU54" s="82">
        <f>IFERROR(CT54/CT$25,0)</f>
        <v>0</v>
      </c>
      <c r="CV54" s="80">
        <f>IFERROR(CT54/CT$12,0)</f>
        <v>0</v>
      </c>
      <c r="CW54" s="83">
        <f t="shared" si="282"/>
        <v>0</v>
      </c>
      <c r="CX54" s="121">
        <f>+SUMPRODUCT($B$6:$B$7,CX19:CX20)+(CX25*$B$8)</f>
        <v>0</v>
      </c>
      <c r="CY54" s="82">
        <f>IFERROR(CX54/CX$25,0)</f>
        <v>0</v>
      </c>
      <c r="CZ54" s="80">
        <f>IFERROR(CX54/CX$12,0)</f>
        <v>0</v>
      </c>
      <c r="DA54" s="83">
        <f t="shared" si="283"/>
        <v>0</v>
      </c>
      <c r="DB54" s="121">
        <f>+SUMPRODUCT($B$6:$B$7,DB19:DB20)+(DB25*$B$8)</f>
        <v>0</v>
      </c>
      <c r="DC54" s="82">
        <f>IFERROR(DB54/DB$25,0)</f>
        <v>0</v>
      </c>
      <c r="DD54" s="80">
        <f>IFERROR(DB54/DB$12,0)</f>
        <v>0</v>
      </c>
      <c r="DE54" s="83">
        <f t="shared" si="284"/>
        <v>0</v>
      </c>
    </row>
    <row r="55" spans="3:109" x14ac:dyDescent="0.2">
      <c r="C55" s="92" t="s">
        <v>6</v>
      </c>
      <c r="D55" s="93"/>
      <c r="E55" s="93"/>
      <c r="F55" s="122">
        <f>SUM(F49:F54)</f>
        <v>0</v>
      </c>
      <c r="G55" s="95">
        <f>SUM(G49:G54)</f>
        <v>0</v>
      </c>
      <c r="H55" s="96">
        <f t="shared" si="232"/>
        <v>0</v>
      </c>
      <c r="I55" s="98">
        <f t="shared" si="233"/>
        <v>0</v>
      </c>
      <c r="J55" s="122">
        <f>SUM(J49:J54)</f>
        <v>0</v>
      </c>
      <c r="K55" s="95">
        <f>SUM(K49:K54)</f>
        <v>0</v>
      </c>
      <c r="L55" s="96">
        <f t="shared" si="235"/>
        <v>0</v>
      </c>
      <c r="M55" s="98">
        <f t="shared" si="236"/>
        <v>0</v>
      </c>
      <c r="N55" s="122">
        <f>SUM(N49:N54)</f>
        <v>0</v>
      </c>
      <c r="O55" s="95">
        <f>SUM(O49:O54)</f>
        <v>0</v>
      </c>
      <c r="P55" s="96">
        <f t="shared" si="238"/>
        <v>0</v>
      </c>
      <c r="Q55" s="98">
        <f t="shared" si="239"/>
        <v>0</v>
      </c>
      <c r="R55" s="122">
        <f>SUM(R49:R54)</f>
        <v>0</v>
      </c>
      <c r="S55" s="95">
        <f>SUM(S49:S54)</f>
        <v>0</v>
      </c>
      <c r="T55" s="96">
        <f t="shared" si="241"/>
        <v>0</v>
      </c>
      <c r="U55" s="98">
        <f t="shared" si="242"/>
        <v>0</v>
      </c>
      <c r="V55" s="122">
        <f>SUM(V49:V54)</f>
        <v>0</v>
      </c>
      <c r="W55" s="95">
        <f>SUM(W49:W54)</f>
        <v>0</v>
      </c>
      <c r="X55" s="96">
        <f t="shared" si="244"/>
        <v>0</v>
      </c>
      <c r="Y55" s="98">
        <f t="shared" si="245"/>
        <v>0</v>
      </c>
      <c r="Z55" s="122">
        <f>SUM(Z49:Z54)</f>
        <v>0</v>
      </c>
      <c r="AA55" s="95">
        <f>SUM(AA49:AA54)</f>
        <v>0</v>
      </c>
      <c r="AB55" s="96">
        <f t="shared" si="247"/>
        <v>0</v>
      </c>
      <c r="AC55" s="98">
        <f t="shared" si="248"/>
        <v>0</v>
      </c>
      <c r="AD55" s="122">
        <f>SUM(AD49:AD54)</f>
        <v>0</v>
      </c>
      <c r="AE55" s="95">
        <f>SUM(AE49:AE54)</f>
        <v>0</v>
      </c>
      <c r="AF55" s="96">
        <f t="shared" si="250"/>
        <v>0</v>
      </c>
      <c r="AG55" s="98">
        <f t="shared" si="251"/>
        <v>0</v>
      </c>
      <c r="AH55" s="122">
        <f>SUM(AH49:AH54)</f>
        <v>0</v>
      </c>
      <c r="AI55" s="95">
        <f>SUM(AI49:AI54)</f>
        <v>0</v>
      </c>
      <c r="AJ55" s="96">
        <f t="shared" si="253"/>
        <v>0</v>
      </c>
      <c r="AK55" s="98">
        <f t="shared" si="254"/>
        <v>0</v>
      </c>
      <c r="AL55" s="122">
        <f>SUM(AL49:AL54)</f>
        <v>0</v>
      </c>
      <c r="AM55" s="95">
        <f>SUM(AM49:AM54)</f>
        <v>0</v>
      </c>
      <c r="AN55" s="96">
        <f t="shared" si="256"/>
        <v>0</v>
      </c>
      <c r="AO55" s="98">
        <f t="shared" si="257"/>
        <v>0</v>
      </c>
      <c r="AP55" s="122">
        <f>SUM(AP49:AP54)</f>
        <v>0</v>
      </c>
      <c r="AQ55" s="95">
        <f>SUM(AQ49:AQ54)</f>
        <v>0</v>
      </c>
      <c r="AR55" s="96">
        <f t="shared" si="259"/>
        <v>0</v>
      </c>
      <c r="AS55" s="98">
        <f t="shared" si="260"/>
        <v>0</v>
      </c>
      <c r="AT55" s="122">
        <f>SUM(AT49:AT54)</f>
        <v>0</v>
      </c>
      <c r="AU55" s="95">
        <f>SUM(AU49:AU54)</f>
        <v>0</v>
      </c>
      <c r="AV55" s="96">
        <f t="shared" si="262"/>
        <v>0</v>
      </c>
      <c r="AW55" s="98">
        <f t="shared" si="263"/>
        <v>0</v>
      </c>
      <c r="AX55" s="122">
        <f>SUM(AX49:AX54)</f>
        <v>0</v>
      </c>
      <c r="AY55" s="95">
        <f>SUM(AY49:AY54)</f>
        <v>0</v>
      </c>
      <c r="AZ55" s="96">
        <f t="shared" si="265"/>
        <v>0</v>
      </c>
      <c r="BA55" s="98">
        <f t="shared" si="266"/>
        <v>0</v>
      </c>
      <c r="BB55" s="122">
        <f>SUM(BB49:BB54)</f>
        <v>0</v>
      </c>
      <c r="BC55" s="95">
        <f>SUM(BC49:BC54)</f>
        <v>0</v>
      </c>
      <c r="BD55" s="96">
        <f t="shared" si="268"/>
        <v>0</v>
      </c>
      <c r="BE55" s="98">
        <f t="shared" si="269"/>
        <v>0</v>
      </c>
      <c r="BF55" s="122">
        <f>SUM(BF49:BF54)</f>
        <v>0</v>
      </c>
      <c r="BG55" s="95">
        <f>SUM(BG49:BG54)</f>
        <v>0</v>
      </c>
      <c r="BH55" s="96">
        <f t="shared" si="271"/>
        <v>0</v>
      </c>
      <c r="BI55" s="98">
        <f t="shared" si="272"/>
        <v>0</v>
      </c>
      <c r="BJ55" s="122">
        <f>SUM(BJ49:BJ54)</f>
        <v>0</v>
      </c>
      <c r="BK55" s="95">
        <f>SUM(BK49:BK54)</f>
        <v>0</v>
      </c>
      <c r="BL55" s="96">
        <f>IFERROR(BJ55/BJ$12,0)</f>
        <v>0</v>
      </c>
      <c r="BM55" s="98">
        <f t="shared" si="273"/>
        <v>0</v>
      </c>
      <c r="BN55" s="122">
        <f>SUM(BN49:BN54)</f>
        <v>203329.29258741005</v>
      </c>
      <c r="BO55" s="95">
        <f>SUM(BO49:BO54)</f>
        <v>0.40620337475952439</v>
      </c>
      <c r="BP55" s="96">
        <f>IFERROR(BN55/BN$12,0)</f>
        <v>48.880280000000013</v>
      </c>
      <c r="BQ55" s="98">
        <f t="shared" si="274"/>
        <v>3080.7468573850006</v>
      </c>
      <c r="BR55" s="122">
        <f>SUM(BR49:BR54)</f>
        <v>521111.86875000002</v>
      </c>
      <c r="BS55" s="95">
        <f>SUM(BS49:BS54)</f>
        <v>0.29632705479452048</v>
      </c>
      <c r="BT55" s="96">
        <f>IFERROR(BR55/BR$12,0)</f>
        <v>86.527500000000003</v>
      </c>
      <c r="BU55" s="98">
        <f t="shared" si="275"/>
        <v>7895.6343750000005</v>
      </c>
      <c r="BV55" s="122">
        <f>SUM(BV49:BV54)</f>
        <v>1263982.32675</v>
      </c>
      <c r="BW55" s="95">
        <f>SUM(BW49:BW54)</f>
        <v>0.23711171152800434</v>
      </c>
      <c r="BX55" s="96">
        <f>IFERROR(BV55/BV$12,0)</f>
        <v>87.209687500000001</v>
      </c>
      <c r="BY55" s="98">
        <f t="shared" si="276"/>
        <v>19151.247374999999</v>
      </c>
      <c r="BZ55" s="122">
        <f>SUM(BZ49:BZ54)</f>
        <v>1295393.5649531248</v>
      </c>
      <c r="CA55" s="95">
        <f>SUM(CA49:CA54)</f>
        <v>0.23689417606127086</v>
      </c>
      <c r="CB55" s="96">
        <f>IFERROR(BZ55/BZ$12,0)</f>
        <v>89.621804687499989</v>
      </c>
      <c r="CC55" s="98">
        <f t="shared" si="277"/>
        <v>19627.175226562496</v>
      </c>
      <c r="CD55" s="123">
        <f>SUM(CD49:CD54)</f>
        <v>1331230.4709644527</v>
      </c>
      <c r="CE55" s="95">
        <f>SUM(CE49:CE54)</f>
        <v>0.23667710899069169</v>
      </c>
      <c r="CF55" s="96">
        <f>IFERROR(CD55/CD$12,0)</f>
        <v>92.101181054687473</v>
      </c>
      <c r="CG55" s="98">
        <f t="shared" si="278"/>
        <v>20170.158650976555</v>
      </c>
      <c r="CH55" s="123">
        <f>SUM(CH49:CH54)</f>
        <v>1368066.8616326894</v>
      </c>
      <c r="CI55" s="95">
        <f>SUM(CI49:CI54)</f>
        <v>0.23646051136681329</v>
      </c>
      <c r="CJ55" s="96">
        <f>IFERROR(CH55/CH$12,0)</f>
        <v>94.64970676855468</v>
      </c>
      <c r="CK55" s="98">
        <f t="shared" si="279"/>
        <v>20728.285782313476</v>
      </c>
      <c r="CL55" s="122">
        <f>SUM(CL49:CL54)</f>
        <v>1409782.6962246867</v>
      </c>
      <c r="CM55" s="95">
        <f>SUM(CM49:CM54)</f>
        <v>0.23624438422455077</v>
      </c>
      <c r="CN55" s="96">
        <f>IFERROR(CL55/CL$12,0)</f>
        <v>97.269325510893538</v>
      </c>
      <c r="CO55" s="98">
        <f t="shared" si="280"/>
        <v>21360.343882192221</v>
      </c>
      <c r="CP55" s="122">
        <f>SUM(CP49:CP54)</f>
        <v>1565255.5407683938</v>
      </c>
      <c r="CQ55" s="95">
        <f>SUM(CQ49:CQ54)</f>
        <v>0.23602872858321153</v>
      </c>
      <c r="CR55" s="96">
        <f>IFERROR(CP55/CP$12,0)</f>
        <v>99.962036003984664</v>
      </c>
      <c r="CS55" s="98">
        <f t="shared" si="281"/>
        <v>23715.993041945359</v>
      </c>
      <c r="CT55" s="122">
        <f>SUM(CT49:CT54)</f>
        <v>1608596.0386234096</v>
      </c>
      <c r="CU55" s="95">
        <f>SUM(CU49:CU54)</f>
        <v>0.23581354544651989</v>
      </c>
      <c r="CV55" s="96">
        <f>IFERROR(CT55/CT$12,0)</f>
        <v>102.72989358006257</v>
      </c>
      <c r="CW55" s="98">
        <f t="shared" si="282"/>
        <v>24372.667251869843</v>
      </c>
      <c r="CX55" s="122">
        <f>SUM(CX49:CX54)</f>
        <v>1653146.3222048753</v>
      </c>
      <c r="CY55" s="95">
        <f>SUM(CY49:CY54)</f>
        <v>0.23559883580264232</v>
      </c>
      <c r="CZ55" s="96">
        <f>IFERROR(CX55/CX$12,0)</f>
        <v>105.57501179582178</v>
      </c>
      <c r="DA55" s="98">
        <f t="shared" si="283"/>
        <v>25047.671548558716</v>
      </c>
      <c r="DB55" s="122">
        <f>SUM(DB49:DB54)</f>
        <v>1703595.0556539556</v>
      </c>
      <c r="DC55" s="95">
        <f>SUM(DC49:DC54)</f>
        <v>0.23538460062421399</v>
      </c>
      <c r="DD55" s="96">
        <f>IFERROR(DB55/DB$12,0)</f>
        <v>108.49956409326273</v>
      </c>
      <c r="DE55" s="98">
        <f t="shared" si="284"/>
        <v>25812.046297787205</v>
      </c>
    </row>
    <row r="56" spans="3:109" s="100" customFormat="1" x14ac:dyDescent="0.2">
      <c r="C56" s="99" t="s">
        <v>26</v>
      </c>
      <c r="E56" s="101"/>
      <c r="F56" s="102" t="str">
        <f>IFERROR(F55/B55-1,"-")</f>
        <v>-</v>
      </c>
      <c r="G56" s="103"/>
      <c r="H56" s="104"/>
      <c r="I56" s="105"/>
      <c r="J56" s="102" t="str">
        <f>IFERROR(J55/F55-1,"-")</f>
        <v>-</v>
      </c>
      <c r="K56" s="103"/>
      <c r="L56" s="104"/>
      <c r="M56" s="105"/>
      <c r="N56" s="102" t="str">
        <f>IFERROR(N55/J55-1,"-")</f>
        <v>-</v>
      </c>
      <c r="O56" s="103"/>
      <c r="P56" s="104"/>
      <c r="Q56" s="105"/>
      <c r="R56" s="102" t="str">
        <f>IFERROR(R55/N55-1,"-")</f>
        <v>-</v>
      </c>
      <c r="S56" s="103"/>
      <c r="T56" s="104"/>
      <c r="U56" s="105"/>
      <c r="V56" s="102" t="str">
        <f>IFERROR(V55/R55-1,"-")</f>
        <v>-</v>
      </c>
      <c r="W56" s="103"/>
      <c r="X56" s="104"/>
      <c r="Y56" s="105"/>
      <c r="Z56" s="102" t="str">
        <f>IFERROR(Z55/V55-1,"-")</f>
        <v>-</v>
      </c>
      <c r="AA56" s="103"/>
      <c r="AB56" s="104"/>
      <c r="AC56" s="105"/>
      <c r="AD56" s="102" t="str">
        <f>IFERROR(AD55/Z55-1,"-")</f>
        <v>-</v>
      </c>
      <c r="AE56" s="103"/>
      <c r="AF56" s="104"/>
      <c r="AG56" s="105"/>
      <c r="AH56" s="102" t="str">
        <f>IFERROR(AH55/AD55-1,"-")</f>
        <v>-</v>
      </c>
      <c r="AI56" s="106"/>
      <c r="AJ56" s="104"/>
      <c r="AK56" s="105"/>
      <c r="AL56" s="102" t="str">
        <f>IFERROR(AL55/AH55-1,"-")</f>
        <v>-</v>
      </c>
      <c r="AM56" s="103"/>
      <c r="AN56" s="104"/>
      <c r="AO56" s="105"/>
      <c r="AP56" s="102" t="str">
        <f>IFERROR(AP55/AL55-1,"-")</f>
        <v>-</v>
      </c>
      <c r="AQ56" s="106"/>
      <c r="AR56" s="104"/>
      <c r="AS56" s="105"/>
      <c r="AT56" s="102" t="str">
        <f>IFERROR(AT55/AP55-1,"-")</f>
        <v>-</v>
      </c>
      <c r="AU56" s="106"/>
      <c r="AV56" s="104"/>
      <c r="AW56" s="105"/>
      <c r="AX56" s="102" t="str">
        <f>IFERROR(AX55/AT55-1,"-")</f>
        <v>-</v>
      </c>
      <c r="AY56" s="106"/>
      <c r="AZ56" s="104"/>
      <c r="BA56" s="105"/>
      <c r="BB56" s="102" t="str">
        <f>IFERROR(BB55/AT55-1,"-")</f>
        <v>-</v>
      </c>
      <c r="BC56" s="106"/>
      <c r="BD56" s="104"/>
      <c r="BE56" s="105"/>
      <c r="BF56" s="102" t="str">
        <f>IFERROR(BF55/BB55-1,"-")</f>
        <v>-</v>
      </c>
      <c r="BG56" s="106"/>
      <c r="BH56" s="104"/>
      <c r="BI56" s="105"/>
      <c r="BJ56" s="102" t="str">
        <f>IFERROR(BJ55/AT55-1,"-")</f>
        <v>-</v>
      </c>
      <c r="BK56" s="106"/>
      <c r="BL56" s="104"/>
      <c r="BM56" s="105"/>
      <c r="BN56" s="102" t="str">
        <f>IFERROR(BN55/BJ55-1,"-")</f>
        <v>-</v>
      </c>
      <c r="BO56" s="106"/>
      <c r="BP56" s="104"/>
      <c r="BQ56" s="105"/>
      <c r="BR56" s="102">
        <f>IFERROR(BR55/BN55-1,"-")</f>
        <v>1.5628961873556766</v>
      </c>
      <c r="BS56" s="106"/>
      <c r="BT56" s="104"/>
      <c r="BU56" s="105"/>
      <c r="BV56" s="102">
        <f>IFERROR(BV55/BR55-1,"-")</f>
        <v>1.4255489129079635</v>
      </c>
      <c r="BW56" s="106"/>
      <c r="BX56" s="104"/>
      <c r="BY56" s="105"/>
      <c r="BZ56" s="102">
        <f>IFERROR(BZ55/BV55-1,"-")</f>
        <v>2.4851010602253032E-2</v>
      </c>
      <c r="CA56" s="106"/>
      <c r="CB56" s="104"/>
      <c r="CC56" s="105"/>
      <c r="CD56" s="104">
        <f>IFERROR(CD55/BZ55-1,"-")</f>
        <v>2.7664878829797734E-2</v>
      </c>
      <c r="CE56" s="106"/>
      <c r="CF56" s="104"/>
      <c r="CG56" s="105"/>
      <c r="CH56" s="104">
        <f>IFERROR(CH55/CD55-1,"-")</f>
        <v>2.7670934125741065E-2</v>
      </c>
      <c r="CI56" s="103"/>
      <c r="CJ56" s="104"/>
      <c r="CK56" s="105"/>
      <c r="CL56" s="102">
        <f>IFERROR(CL55/CH55-1,"-")</f>
        <v>3.0492540797466994E-2</v>
      </c>
      <c r="CM56" s="103"/>
      <c r="CN56" s="104"/>
      <c r="CO56" s="105"/>
      <c r="CP56" s="102">
        <f>IFERROR(CP55/CL55-1,"-")</f>
        <v>0.11028142490332304</v>
      </c>
      <c r="CQ56" s="103"/>
      <c r="CR56" s="104"/>
      <c r="CS56" s="105"/>
      <c r="CT56" s="102">
        <f>IFERROR(CT55/CP55-1,"-")</f>
        <v>2.7689087644909183E-2</v>
      </c>
      <c r="CU56" s="103"/>
      <c r="CV56" s="104"/>
      <c r="CW56" s="105"/>
      <c r="CX56" s="102">
        <f>IFERROR(CX55/CT55-1,"-")</f>
        <v>2.7695134459979398E-2</v>
      </c>
      <c r="CY56" s="106"/>
      <c r="CZ56" s="104"/>
      <c r="DA56" s="105"/>
      <c r="DB56" s="102">
        <f>IFERROR(DB55/CX55-1,"-")</f>
        <v>3.0516798647196808E-2</v>
      </c>
      <c r="DC56" s="103"/>
      <c r="DD56" s="104"/>
      <c r="DE56" s="105"/>
    </row>
    <row r="57" spans="3:109" x14ac:dyDescent="0.2">
      <c r="C57" s="77"/>
      <c r="F57" s="54"/>
      <c r="G57" s="107"/>
      <c r="H57" s="107"/>
      <c r="I57" s="108"/>
      <c r="J57" s="54"/>
      <c r="K57" s="107"/>
      <c r="L57" s="107"/>
      <c r="M57" s="108"/>
      <c r="N57" s="54"/>
      <c r="O57" s="107"/>
      <c r="P57" s="107"/>
      <c r="Q57" s="108"/>
      <c r="R57" s="54"/>
      <c r="S57" s="107"/>
      <c r="T57" s="107"/>
      <c r="U57" s="108"/>
      <c r="V57" s="54"/>
      <c r="W57" s="107"/>
      <c r="X57" s="107"/>
      <c r="Y57" s="108"/>
      <c r="Z57" s="54"/>
      <c r="AA57" s="107"/>
      <c r="AB57" s="107"/>
      <c r="AC57" s="108"/>
      <c r="AD57" s="54"/>
      <c r="AE57" s="107"/>
      <c r="AF57" s="107"/>
      <c r="AG57" s="108"/>
      <c r="AH57" s="54"/>
      <c r="AI57" s="107"/>
      <c r="AJ57" s="107"/>
      <c r="AK57" s="108"/>
      <c r="AL57" s="54"/>
      <c r="AM57" s="107"/>
      <c r="AN57" s="107"/>
      <c r="AO57" s="108"/>
      <c r="AP57" s="54"/>
      <c r="AQ57" s="107"/>
      <c r="AR57" s="107"/>
      <c r="AS57" s="108"/>
      <c r="AT57" s="54"/>
      <c r="AU57" s="107"/>
      <c r="AV57" s="107"/>
      <c r="AW57" s="108"/>
      <c r="AX57" s="54"/>
      <c r="AY57" s="107"/>
      <c r="AZ57" s="107"/>
      <c r="BA57" s="108"/>
      <c r="BB57" s="54"/>
      <c r="BC57" s="107"/>
      <c r="BD57" s="107"/>
      <c r="BE57" s="108"/>
      <c r="BF57" s="54"/>
      <c r="BG57" s="107"/>
      <c r="BH57" s="107"/>
      <c r="BI57" s="108"/>
      <c r="BJ57" s="54"/>
      <c r="BK57" s="107"/>
      <c r="BL57" s="107"/>
      <c r="BM57" s="108"/>
      <c r="BN57" s="54"/>
      <c r="BO57" s="107"/>
      <c r="BP57" s="107"/>
      <c r="BQ57" s="108"/>
      <c r="BR57" s="54"/>
      <c r="BS57" s="107"/>
      <c r="BT57" s="107"/>
      <c r="BU57" s="108"/>
      <c r="BV57" s="54"/>
      <c r="BW57" s="107"/>
      <c r="BX57" s="107"/>
      <c r="BY57" s="108"/>
      <c r="BZ57" s="54"/>
      <c r="CA57" s="107"/>
      <c r="CB57" s="107"/>
      <c r="CC57" s="108"/>
      <c r="CD57" s="21"/>
      <c r="CE57" s="107"/>
      <c r="CF57" s="107"/>
      <c r="CG57" s="108"/>
      <c r="CH57" s="21"/>
      <c r="CI57" s="107"/>
      <c r="CJ57" s="107"/>
      <c r="CK57" s="108"/>
      <c r="CL57" s="54"/>
      <c r="CM57" s="107"/>
      <c r="CN57" s="107"/>
      <c r="CO57" s="108"/>
      <c r="CP57" s="54"/>
      <c r="CQ57" s="107"/>
      <c r="CR57" s="107"/>
      <c r="CS57" s="108"/>
      <c r="CT57" s="54"/>
      <c r="CU57" s="107"/>
      <c r="CV57" s="107"/>
      <c r="CW57" s="108"/>
      <c r="CX57" s="54"/>
      <c r="CY57" s="107"/>
      <c r="CZ57" s="107"/>
      <c r="DA57" s="108"/>
      <c r="DB57" s="54"/>
      <c r="DC57" s="107"/>
      <c r="DD57" s="107"/>
      <c r="DE57" s="108"/>
    </row>
    <row r="58" spans="3:109" x14ac:dyDescent="0.2">
      <c r="C58" s="112" t="s">
        <v>38</v>
      </c>
      <c r="D58" s="113"/>
      <c r="E58" s="113"/>
      <c r="F58" s="114">
        <f>+F45-F55</f>
        <v>0</v>
      </c>
      <c r="G58" s="115">
        <f>IFERROR(F58/F$25,0)</f>
        <v>0</v>
      </c>
      <c r="H58" s="116">
        <f>IFERROR(F58/F$12,0)</f>
        <v>0</v>
      </c>
      <c r="I58" s="124">
        <f>IFERROR(F58/F$10,0)</f>
        <v>0</v>
      </c>
      <c r="J58" s="114">
        <f>+J45-J55</f>
        <v>0</v>
      </c>
      <c r="K58" s="115">
        <f>IFERROR(J58/J$25,0)</f>
        <v>0</v>
      </c>
      <c r="L58" s="116">
        <f>IFERROR(J58/J$12,0)</f>
        <v>0</v>
      </c>
      <c r="M58" s="124">
        <f>IFERROR(J58/J$10,0)</f>
        <v>0</v>
      </c>
      <c r="N58" s="114">
        <f>+N45-N55</f>
        <v>0</v>
      </c>
      <c r="O58" s="115">
        <f>IFERROR(N58/N$25,0)</f>
        <v>0</v>
      </c>
      <c r="P58" s="116">
        <f>IFERROR(N58/N$12,0)</f>
        <v>0</v>
      </c>
      <c r="Q58" s="124">
        <f>IFERROR(N58/N$10,0)</f>
        <v>0</v>
      </c>
      <c r="R58" s="114">
        <f>+R45-R55</f>
        <v>0</v>
      </c>
      <c r="S58" s="115">
        <f>IFERROR(R58/R$25,0)</f>
        <v>0</v>
      </c>
      <c r="T58" s="116">
        <f>IFERROR(R58/R$12,0)</f>
        <v>0</v>
      </c>
      <c r="U58" s="124">
        <f>IFERROR(R58/R$10,0)</f>
        <v>0</v>
      </c>
      <c r="V58" s="114">
        <f>+V45-V55</f>
        <v>0</v>
      </c>
      <c r="W58" s="115">
        <f>IFERROR(V58/V$25,0)</f>
        <v>0</v>
      </c>
      <c r="X58" s="116">
        <f>IFERROR(V58/V$12,0)</f>
        <v>0</v>
      </c>
      <c r="Y58" s="124">
        <f>IFERROR(V58/V$10,0)</f>
        <v>0</v>
      </c>
      <c r="Z58" s="114">
        <f>+Z45-Z55</f>
        <v>0</v>
      </c>
      <c r="AA58" s="115">
        <f>IFERROR(Z58/Z$25,0)</f>
        <v>0</v>
      </c>
      <c r="AB58" s="116">
        <f>IFERROR(Z58/Z$12,0)</f>
        <v>0</v>
      </c>
      <c r="AC58" s="124">
        <f>IFERROR(Z58/Z$10,0)</f>
        <v>0</v>
      </c>
      <c r="AD58" s="114">
        <f>+AD45-AD55</f>
        <v>0</v>
      </c>
      <c r="AE58" s="115">
        <f>IFERROR(AD58/AD$25,0)</f>
        <v>0</v>
      </c>
      <c r="AF58" s="116">
        <f>IFERROR(AD58/AD$12,0)</f>
        <v>0</v>
      </c>
      <c r="AG58" s="124">
        <f>IFERROR(AD58/AD$10,0)</f>
        <v>0</v>
      </c>
      <c r="AH58" s="114">
        <f>+AH45-AH55</f>
        <v>0</v>
      </c>
      <c r="AI58" s="118">
        <f>IFERROR(AH58/AH$25,0)</f>
        <v>0</v>
      </c>
      <c r="AJ58" s="116">
        <f>IFERROR(AH58/AH$12,0)</f>
        <v>0</v>
      </c>
      <c r="AK58" s="124">
        <f>IFERROR(AH58/AH$10,0)</f>
        <v>0</v>
      </c>
      <c r="AL58" s="114">
        <f>+AL45-AL55</f>
        <v>0</v>
      </c>
      <c r="AM58" s="115">
        <f>IFERROR(AL58/AL$25,0)</f>
        <v>0</v>
      </c>
      <c r="AN58" s="116">
        <f>IFERROR(AL58/AL$12,0)</f>
        <v>0</v>
      </c>
      <c r="AO58" s="124">
        <f>IFERROR(AL58/AL$10,0)</f>
        <v>0</v>
      </c>
      <c r="AP58" s="114">
        <f>+AP45-AP55</f>
        <v>0</v>
      </c>
      <c r="AQ58" s="118">
        <f>IFERROR(AP58/AP$25,0)</f>
        <v>0</v>
      </c>
      <c r="AR58" s="116">
        <f>IFERROR(AP58/AP$12,0)</f>
        <v>0</v>
      </c>
      <c r="AS58" s="124">
        <f>IFERROR(AP58/AP$10,0)</f>
        <v>0</v>
      </c>
      <c r="AT58" s="114">
        <f>+AT45-AT55</f>
        <v>0</v>
      </c>
      <c r="AU58" s="118">
        <f>IFERROR(AT58/AT$25,0)</f>
        <v>0</v>
      </c>
      <c r="AV58" s="116">
        <f>IFERROR(AT58/AT$12,0)</f>
        <v>0</v>
      </c>
      <c r="AW58" s="124">
        <f>IFERROR(AT58/AT$10,0)</f>
        <v>0</v>
      </c>
      <c r="AX58" s="114">
        <f>+AX45-AX55</f>
        <v>0</v>
      </c>
      <c r="AY58" s="118">
        <f>IFERROR(AX58/AX$25,0)</f>
        <v>0</v>
      </c>
      <c r="AZ58" s="116">
        <f>IFERROR(AX58/AX$12,0)</f>
        <v>0</v>
      </c>
      <c r="BA58" s="124">
        <f>IFERROR(AX58/AX$10,0)</f>
        <v>0</v>
      </c>
      <c r="BB58" s="114">
        <f>+BB45-BB55</f>
        <v>0</v>
      </c>
      <c r="BC58" s="118">
        <f>IFERROR(BB58/BB$25,0)</f>
        <v>0</v>
      </c>
      <c r="BD58" s="116">
        <f>IFERROR(BB58/BB$12,0)</f>
        <v>0</v>
      </c>
      <c r="BE58" s="124">
        <f>IFERROR(BB58/BB$10,0)</f>
        <v>0</v>
      </c>
      <c r="BF58" s="114">
        <f>+BF45-BF55</f>
        <v>0</v>
      </c>
      <c r="BG58" s="118">
        <f>IFERROR(BF58/BF$25,0)</f>
        <v>0</v>
      </c>
      <c r="BH58" s="116">
        <f>IFERROR(BF58/BF$12,0)</f>
        <v>0</v>
      </c>
      <c r="BI58" s="124">
        <f>IFERROR(BF58/BF$10,0)</f>
        <v>0</v>
      </c>
      <c r="BJ58" s="114">
        <f>+BJ45-BJ55</f>
        <v>0</v>
      </c>
      <c r="BK58" s="118">
        <f>IFERROR(BJ58/BJ$25,0)</f>
        <v>0</v>
      </c>
      <c r="BL58" s="116">
        <f>IFERROR(BJ58/BJ$12,0)</f>
        <v>0</v>
      </c>
      <c r="BM58" s="124">
        <f>IFERROR(BJ58/BJ$10,0)</f>
        <v>0</v>
      </c>
      <c r="BN58" s="114">
        <f>+BN45-BN55</f>
        <v>80924.511693465087</v>
      </c>
      <c r="BO58" s="118">
        <f>IFERROR(BN58/BN$25,0)</f>
        <v>0.16166785086571198</v>
      </c>
      <c r="BP58" s="116">
        <f>IFERROR(BN58/BN$12,0)</f>
        <v>19.454220000000021</v>
      </c>
      <c r="BQ58" s="124">
        <f>IFERROR(BN58/BN$10,0)</f>
        <v>1226.1289650525014</v>
      </c>
      <c r="BR58" s="114">
        <f>+BR45-BR55</f>
        <v>635208.13124999998</v>
      </c>
      <c r="BS58" s="118">
        <f>IFERROR(BR58/BR$25,0)</f>
        <v>0.36120719178082189</v>
      </c>
      <c r="BT58" s="116">
        <f>IFERROR(BR58/BR$12,0)</f>
        <v>105.4725</v>
      </c>
      <c r="BU58" s="124">
        <f>IFERROR(BR58/BR$10,0)</f>
        <v>9624.3656250000004</v>
      </c>
      <c r="BV58" s="114">
        <f>+BV45-BV55</f>
        <v>2488773.0532499999</v>
      </c>
      <c r="BW58" s="118">
        <f>IFERROR(BV58/BV$25,0)</f>
        <v>0.46687143148450244</v>
      </c>
      <c r="BX58" s="116">
        <f>IFERROR(BV58/BV$12,0)</f>
        <v>171.71531249999998</v>
      </c>
      <c r="BY58" s="124">
        <f>IFERROR(BV58/BV$10,0)</f>
        <v>37708.682625000001</v>
      </c>
      <c r="BZ58" s="114">
        <f>+BZ45-BZ55</f>
        <v>2559822.483796875</v>
      </c>
      <c r="CA58" s="118">
        <f>IFERROR(BZ58/BZ$25,0)</f>
        <v>0.4681257145075598</v>
      </c>
      <c r="CB58" s="116">
        <f>IFERROR(BZ58/BZ$12,0)</f>
        <v>177.10132031250001</v>
      </c>
      <c r="CC58" s="124">
        <f>IFERROR(BZ58/BZ$10,0)</f>
        <v>38785.189148437501</v>
      </c>
      <c r="CD58" s="125">
        <f>+CD45-CD55</f>
        <v>2640092.0755042969</v>
      </c>
      <c r="CE58" s="118">
        <f>IFERROR(CD58/CD$25,0)</f>
        <v>0.46937729681540391</v>
      </c>
      <c r="CF58" s="116">
        <f>IFERROR(CD58/CD$12,0)</f>
        <v>182.6547720703125</v>
      </c>
      <c r="CG58" s="124">
        <f>IFERROR(CD58/CD$10,0)</f>
        <v>40001.395083398442</v>
      </c>
      <c r="CH58" s="125">
        <f>+CH45-CH55</f>
        <v>2722856.6278927806</v>
      </c>
      <c r="CI58" s="115">
        <f>IFERROR(CH58/CH$25,0)</f>
        <v>0.47062617235071197</v>
      </c>
      <c r="CJ58" s="116">
        <f>IFERROR(CH58/CH$12,0)</f>
        <v>188.38083768457039</v>
      </c>
      <c r="CK58" s="124">
        <f>IFERROR(CH58/CH$10,0)</f>
        <v>41255.403452920917</v>
      </c>
      <c r="CL58" s="114">
        <f>+CL45-CL55</f>
        <v>2815886.8415008122</v>
      </c>
      <c r="CM58" s="115">
        <f>IFERROR(CL58/CL$25,0)</f>
        <v>0.47187233514628918</v>
      </c>
      <c r="CN58" s="116">
        <f>IFERROR(CL58/CL$12,0)</f>
        <v>194.28484582855964</v>
      </c>
      <c r="CO58" s="124">
        <f>IFERROR(CL58/CL$10,0)</f>
        <v>42664.952143951698</v>
      </c>
      <c r="CP58" s="114">
        <f>+CP45-CP55</f>
        <v>3137529.4840527405</v>
      </c>
      <c r="CQ58" s="115">
        <f>IFERROR(CP58/CP$25,0)</f>
        <v>0.47311577932493304</v>
      </c>
      <c r="CR58" s="116">
        <f>IFERROR(CP58/CP$12,0)</f>
        <v>200.3722887922049</v>
      </c>
      <c r="CS58" s="124">
        <f>IFERROR(CP58/CP$10,0)</f>
        <v>47538.325515950615</v>
      </c>
      <c r="CT58" s="114">
        <f>+CT45-CT55</f>
        <v>3235810.6651657177</v>
      </c>
      <c r="CU58" s="115">
        <f>IFERROR(CT58/CT$25,0)</f>
        <v>0.47435649909929184</v>
      </c>
      <c r="CV58" s="116">
        <f>IFERROR(CT58/CT$12,0)</f>
        <v>206.6488274844792</v>
      </c>
      <c r="CW58" s="124">
        <f>IFERROR(CT58/CT$10,0)</f>
        <v>49027.434320692693</v>
      </c>
      <c r="CX58" s="114">
        <f>+CX45-CX55</f>
        <v>3337144.1641268707</v>
      </c>
      <c r="CY58" s="118">
        <f>IFERROR(CX58/CX$25,0)</f>
        <v>0.47559448877171745</v>
      </c>
      <c r="CZ58" s="116">
        <f>IFERROR(CX58/CX$12,0)</f>
        <v>213.12029658823454</v>
      </c>
      <c r="DA58" s="124">
        <f>IFERROR(CX58/CX$10,0)</f>
        <v>50562.790365558649</v>
      </c>
      <c r="DB58" s="114">
        <f>+DB45-DB55</f>
        <v>3451053.2547855219</v>
      </c>
      <c r="DC58" s="115">
        <f>IFERROR(DB58/DB$25,0)</f>
        <v>0.47682974273411383</v>
      </c>
      <c r="DD58" s="116">
        <f>IFERROR(DB58/DB$12,0)</f>
        <v>219.79270987208287</v>
      </c>
      <c r="DE58" s="124">
        <f>IFERROR(DB58/DB$10,0)</f>
        <v>52288.685678568516</v>
      </c>
    </row>
    <row r="59" spans="3:109" s="100" customFormat="1" x14ac:dyDescent="0.2">
      <c r="C59" s="99" t="s">
        <v>26</v>
      </c>
      <c r="E59" s="101"/>
      <c r="F59" s="102" t="str">
        <f>IFERROR(F58/B58-1,"-")</f>
        <v>-</v>
      </c>
      <c r="G59" s="103"/>
      <c r="H59" s="104"/>
      <c r="I59" s="105"/>
      <c r="J59" s="102" t="str">
        <f>IFERROR(J58/F58-1,"-")</f>
        <v>-</v>
      </c>
      <c r="K59" s="103"/>
      <c r="L59" s="104"/>
      <c r="M59" s="105"/>
      <c r="N59" s="102" t="str">
        <f>IFERROR(N58/J58-1,"-")</f>
        <v>-</v>
      </c>
      <c r="O59" s="103"/>
      <c r="P59" s="104"/>
      <c r="Q59" s="105"/>
      <c r="R59" s="102" t="str">
        <f>IFERROR(R58/N58-1,"-")</f>
        <v>-</v>
      </c>
      <c r="S59" s="103"/>
      <c r="T59" s="104"/>
      <c r="U59" s="105"/>
      <c r="V59" s="102" t="str">
        <f>IFERROR(V58/R58-1,"-")</f>
        <v>-</v>
      </c>
      <c r="W59" s="103"/>
      <c r="X59" s="104"/>
      <c r="Y59" s="105"/>
      <c r="Z59" s="102" t="str">
        <f>IFERROR(Z58/V58-1,"-")</f>
        <v>-</v>
      </c>
      <c r="AA59" s="103"/>
      <c r="AB59" s="104"/>
      <c r="AC59" s="105"/>
      <c r="AD59" s="102" t="str">
        <f>IFERROR(AD58/Z58-1,"-")</f>
        <v>-</v>
      </c>
      <c r="AE59" s="103"/>
      <c r="AF59" s="104"/>
      <c r="AG59" s="105"/>
      <c r="AH59" s="102" t="str">
        <f>IFERROR(AH58/AD58-1,"-")</f>
        <v>-</v>
      </c>
      <c r="AI59" s="106"/>
      <c r="AJ59" s="104"/>
      <c r="AK59" s="105"/>
      <c r="AL59" s="102" t="str">
        <f>IFERROR(AL58/AH58-1,"-")</f>
        <v>-</v>
      </c>
      <c r="AM59" s="103"/>
      <c r="AN59" s="104"/>
      <c r="AO59" s="105"/>
      <c r="AP59" s="102" t="str">
        <f>IFERROR(AP58/AL58-1,"-")</f>
        <v>-</v>
      </c>
      <c r="AQ59" s="106"/>
      <c r="AR59" s="104"/>
      <c r="AS59" s="105"/>
      <c r="AT59" s="102" t="str">
        <f>IFERROR(AT58/AP58-1,"-")</f>
        <v>-</v>
      </c>
      <c r="AU59" s="106"/>
      <c r="AV59" s="104"/>
      <c r="AW59" s="105"/>
      <c r="AX59" s="102" t="str">
        <f>IFERROR(AX58/AT58-1,"-")</f>
        <v>-</v>
      </c>
      <c r="AY59" s="106"/>
      <c r="AZ59" s="104"/>
      <c r="BA59" s="105"/>
      <c r="BB59" s="102" t="str">
        <f>IFERROR(BB58/AT58-1,"-")</f>
        <v>-</v>
      </c>
      <c r="BC59" s="106"/>
      <c r="BD59" s="104"/>
      <c r="BE59" s="105"/>
      <c r="BF59" s="102" t="str">
        <f>IFERROR(BF58/BB58-1,"-")</f>
        <v>-</v>
      </c>
      <c r="BG59" s="106"/>
      <c r="BH59" s="104"/>
      <c r="BI59" s="105"/>
      <c r="BJ59" s="102" t="str">
        <f>IFERROR(BJ58/AT58-1,"-")</f>
        <v>-</v>
      </c>
      <c r="BK59" s="106"/>
      <c r="BL59" s="104"/>
      <c r="BM59" s="105"/>
      <c r="BN59" s="102" t="str">
        <f>IFERROR(BN58/BJ58-1,"-")</f>
        <v>-</v>
      </c>
      <c r="BO59" s="106"/>
      <c r="BP59" s="104"/>
      <c r="BQ59" s="105"/>
      <c r="BR59" s="102">
        <f>IFERROR(BR58/BN58-1,"-")</f>
        <v>6.8493909689083123</v>
      </c>
      <c r="BS59" s="106"/>
      <c r="BT59" s="104"/>
      <c r="BU59" s="105"/>
      <c r="BV59" s="102">
        <f>IFERROR(BV58/BR58-1,"-")</f>
        <v>2.9180434424736434</v>
      </c>
      <c r="BW59" s="106"/>
      <c r="BX59" s="104"/>
      <c r="BY59" s="105"/>
      <c r="BZ59" s="102">
        <f>IFERROR(BZ58/BV58-1,"-")</f>
        <v>2.8547974856162339E-2</v>
      </c>
      <c r="CA59" s="106"/>
      <c r="CB59" s="104"/>
      <c r="CC59" s="105"/>
      <c r="CD59" s="104">
        <f>IFERROR(CD58/BZ58-1,"-")</f>
        <v>3.1357483659711249E-2</v>
      </c>
      <c r="CE59" s="106"/>
      <c r="CF59" s="104"/>
      <c r="CG59" s="105"/>
      <c r="CH59" s="104">
        <f>IFERROR(CH58/CD58-1,"-")</f>
        <v>3.1349115872284283E-2</v>
      </c>
      <c r="CI59" s="103"/>
      <c r="CJ59" s="104"/>
      <c r="CK59" s="105"/>
      <c r="CL59" s="102">
        <f>IFERROR(CL58/CH58-1,"-")</f>
        <v>3.4166401805749036E-2</v>
      </c>
      <c r="CM59" s="103"/>
      <c r="CN59" s="104"/>
      <c r="CO59" s="105"/>
      <c r="CP59" s="102">
        <f>IFERROR(CP58/CL58-1,"-")</f>
        <v>0.11422427840903548</v>
      </c>
      <c r="CQ59" s="103"/>
      <c r="CR59" s="104"/>
      <c r="CS59" s="105"/>
      <c r="CT59" s="102">
        <f>IFERROR(CT58/CP58-1,"-")</f>
        <v>3.1324384874314326E-2</v>
      </c>
      <c r="CU59" s="103"/>
      <c r="CV59" s="104"/>
      <c r="CW59" s="105"/>
      <c r="CX59" s="102">
        <f>IFERROR(CX58/CT58-1,"-")</f>
        <v>3.1316263356206964E-2</v>
      </c>
      <c r="CY59" s="106"/>
      <c r="CZ59" s="104"/>
      <c r="DA59" s="105"/>
      <c r="DB59" s="102">
        <f>IFERROR(DB58/CX58-1,"-")</f>
        <v>3.4133703866657594E-2</v>
      </c>
      <c r="DC59" s="103"/>
      <c r="DD59" s="104"/>
      <c r="DE59" s="105"/>
    </row>
    <row r="60" spans="3:109" x14ac:dyDescent="0.2">
      <c r="C60" s="77"/>
      <c r="F60" s="54"/>
      <c r="G60" s="107"/>
      <c r="H60" s="107"/>
      <c r="I60" s="108"/>
      <c r="J60" s="54"/>
      <c r="K60" s="107"/>
      <c r="L60" s="107"/>
      <c r="M60" s="108"/>
      <c r="N60" s="54"/>
      <c r="O60" s="107"/>
      <c r="P60" s="107"/>
      <c r="Q60" s="108"/>
      <c r="R60" s="54"/>
      <c r="S60" s="107"/>
      <c r="T60" s="107"/>
      <c r="U60" s="108"/>
      <c r="V60" s="54"/>
      <c r="W60" s="107"/>
      <c r="X60" s="107"/>
      <c r="Y60" s="108"/>
      <c r="Z60" s="54"/>
      <c r="AA60" s="107"/>
      <c r="AB60" s="107"/>
      <c r="AC60" s="108"/>
      <c r="AD60" s="54"/>
      <c r="AE60" s="107"/>
      <c r="AF60" s="107"/>
      <c r="AG60" s="108"/>
      <c r="AH60" s="54"/>
      <c r="AI60" s="107"/>
      <c r="AJ60" s="107"/>
      <c r="AK60" s="108"/>
      <c r="AL60" s="54"/>
      <c r="AM60" s="107"/>
      <c r="AN60" s="107"/>
      <c r="AO60" s="108"/>
      <c r="AP60" s="54"/>
      <c r="AQ60" s="107"/>
      <c r="AR60" s="107"/>
      <c r="AS60" s="108"/>
      <c r="AT60" s="54"/>
      <c r="AU60" s="107"/>
      <c r="AV60" s="107"/>
      <c r="AW60" s="108"/>
      <c r="AX60" s="54"/>
      <c r="AY60" s="107"/>
      <c r="AZ60" s="107"/>
      <c r="BA60" s="108"/>
      <c r="BB60" s="54"/>
      <c r="BC60" s="107"/>
      <c r="BD60" s="107"/>
      <c r="BE60" s="108"/>
      <c r="BF60" s="54"/>
      <c r="BG60" s="107"/>
      <c r="BH60" s="107"/>
      <c r="BI60" s="108"/>
      <c r="BJ60" s="54"/>
      <c r="BK60" s="107"/>
      <c r="BL60" s="107"/>
      <c r="BM60" s="108"/>
      <c r="BN60" s="54"/>
      <c r="BO60" s="107"/>
      <c r="BP60" s="107"/>
      <c r="BQ60" s="108"/>
      <c r="BR60" s="54"/>
      <c r="BS60" s="107"/>
      <c r="BT60" s="107"/>
      <c r="BU60" s="108"/>
      <c r="BV60" s="54"/>
      <c r="BW60" s="107"/>
      <c r="BX60" s="107"/>
      <c r="BY60" s="108"/>
      <c r="BZ60" s="54"/>
      <c r="CA60" s="107"/>
      <c r="CB60" s="107"/>
      <c r="CC60" s="108"/>
      <c r="CD60" s="21"/>
      <c r="CE60" s="107"/>
      <c r="CF60" s="107"/>
      <c r="CG60" s="108"/>
      <c r="CH60" s="21"/>
      <c r="CI60" s="107"/>
      <c r="CJ60" s="107"/>
      <c r="CK60" s="108"/>
      <c r="CL60" s="54"/>
      <c r="CM60" s="107"/>
      <c r="CN60" s="107"/>
      <c r="CO60" s="108"/>
      <c r="CP60" s="54"/>
      <c r="CQ60" s="107"/>
      <c r="CR60" s="107"/>
      <c r="CS60" s="108"/>
      <c r="CT60" s="54"/>
      <c r="CU60" s="107"/>
      <c r="CV60" s="107"/>
      <c r="CW60" s="108"/>
      <c r="CX60" s="54"/>
      <c r="CY60" s="107"/>
      <c r="CZ60" s="107"/>
      <c r="DA60" s="108"/>
      <c r="DB60" s="54"/>
      <c r="DC60" s="107"/>
      <c r="DD60" s="107"/>
      <c r="DE60" s="108"/>
    </row>
    <row r="61" spans="3:109" x14ac:dyDescent="0.2">
      <c r="C61" s="77" t="s">
        <v>39</v>
      </c>
      <c r="F61" s="88">
        <f>G61*F25</f>
        <v>0</v>
      </c>
      <c r="G61" s="126">
        <v>0.03</v>
      </c>
      <c r="H61" s="80">
        <f>IFERROR(F61/F$12,0)</f>
        <v>0</v>
      </c>
      <c r="I61" s="83">
        <f>IFERROR(F61/F$10,0)</f>
        <v>0</v>
      </c>
      <c r="J61" s="88">
        <f>K61*J25</f>
        <v>0</v>
      </c>
      <c r="K61" s="126">
        <v>0.03</v>
      </c>
      <c r="L61" s="80">
        <f>IFERROR(J61/J$12,0)</f>
        <v>0</v>
      </c>
      <c r="M61" s="83">
        <f>IFERROR(J61/J$10,0)</f>
        <v>0</v>
      </c>
      <c r="N61" s="88">
        <f>O61*N25</f>
        <v>0</v>
      </c>
      <c r="O61" s="126">
        <v>0.03</v>
      </c>
      <c r="P61" s="80">
        <f>IFERROR(N61/N$12,0)</f>
        <v>0</v>
      </c>
      <c r="Q61" s="83">
        <f>IFERROR(N61/N$10,0)</f>
        <v>0</v>
      </c>
      <c r="R61" s="88">
        <f>S61*R25</f>
        <v>0</v>
      </c>
      <c r="S61" s="126">
        <v>0.03</v>
      </c>
      <c r="T61" s="80">
        <f>IFERROR(R61/R$12,0)</f>
        <v>0</v>
      </c>
      <c r="U61" s="83">
        <f>IFERROR(R61/R$10,0)</f>
        <v>0</v>
      </c>
      <c r="V61" s="88">
        <f>W61*V25</f>
        <v>0</v>
      </c>
      <c r="W61" s="126">
        <v>0.03</v>
      </c>
      <c r="X61" s="80">
        <f>IFERROR(V61/V$12,0)</f>
        <v>0</v>
      </c>
      <c r="Y61" s="83">
        <f>IFERROR(V61/V$10,0)</f>
        <v>0</v>
      </c>
      <c r="Z61" s="88">
        <f>AA61*Z25</f>
        <v>0</v>
      </c>
      <c r="AA61" s="126">
        <v>0.03</v>
      </c>
      <c r="AB61" s="80">
        <f>IFERROR(Z61/Z$12,0)</f>
        <v>0</v>
      </c>
      <c r="AC61" s="83">
        <f>IFERROR(Z61/Z$10,0)</f>
        <v>0</v>
      </c>
      <c r="AD61" s="88">
        <f>AE61*AD25</f>
        <v>0</v>
      </c>
      <c r="AE61" s="126">
        <v>0.03</v>
      </c>
      <c r="AF61" s="80">
        <f>IFERROR(AD61/AD$12,0)</f>
        <v>0</v>
      </c>
      <c r="AG61" s="83">
        <f>IFERROR(AD61/AD$10,0)</f>
        <v>0</v>
      </c>
      <c r="AH61" s="88">
        <f>AI61*AH25</f>
        <v>0</v>
      </c>
      <c r="AI61" s="127">
        <v>0.03</v>
      </c>
      <c r="AJ61" s="80">
        <f>IFERROR(AH61/AH$12,0)</f>
        <v>0</v>
      </c>
      <c r="AK61" s="83">
        <f>IFERROR(AH61/AH$10,0)</f>
        <v>0</v>
      </c>
      <c r="AL61" s="88">
        <f>AM61*AL25</f>
        <v>0</v>
      </c>
      <c r="AM61" s="126">
        <v>0.03</v>
      </c>
      <c r="AN61" s="80">
        <f>IFERROR(AL61/AL$12,0)</f>
        <v>0</v>
      </c>
      <c r="AO61" s="83">
        <f>IFERROR(AL61/AL$10,0)</f>
        <v>0</v>
      </c>
      <c r="AP61" s="88">
        <f>AQ61*AP25</f>
        <v>0</v>
      </c>
      <c r="AQ61" s="126">
        <v>0.03</v>
      </c>
      <c r="AR61" s="80">
        <f>IFERROR(AP61/AP$12,0)</f>
        <v>0</v>
      </c>
      <c r="AS61" s="83">
        <f>IFERROR(AP61/AP$10,0)</f>
        <v>0</v>
      </c>
      <c r="AT61" s="88">
        <f>AU61*AT25</f>
        <v>0</v>
      </c>
      <c r="AU61" s="126">
        <v>0.03</v>
      </c>
      <c r="AV61" s="80">
        <f>IFERROR(AT61/AT$12,0)</f>
        <v>0</v>
      </c>
      <c r="AW61" s="83">
        <f>IFERROR(AT61/AT$10,0)</f>
        <v>0</v>
      </c>
      <c r="AX61" s="88">
        <f>AY61*AX25</f>
        <v>0</v>
      </c>
      <c r="AY61" s="126">
        <v>0.03</v>
      </c>
      <c r="AZ61" s="80">
        <f>IFERROR(AX61/AX$12,0)</f>
        <v>0</v>
      </c>
      <c r="BA61" s="83">
        <f>IFERROR(AX61/AX$10,0)</f>
        <v>0</v>
      </c>
      <c r="BB61" s="88">
        <f>BC61*BB25</f>
        <v>0</v>
      </c>
      <c r="BC61" s="127">
        <v>0.03</v>
      </c>
      <c r="BD61" s="80">
        <f>IFERROR(BB61/BB$12,0)</f>
        <v>0</v>
      </c>
      <c r="BE61" s="83">
        <f>IFERROR(BB61/BB$10,0)</f>
        <v>0</v>
      </c>
      <c r="BF61" s="88">
        <f>BG61*BF25</f>
        <v>0</v>
      </c>
      <c r="BG61" s="127">
        <v>0.03</v>
      </c>
      <c r="BH61" s="80">
        <f>IFERROR(BF61/BF$12,0)</f>
        <v>0</v>
      </c>
      <c r="BI61" s="83">
        <f>IFERROR(BF61/BF$10,0)</f>
        <v>0</v>
      </c>
      <c r="BJ61" s="88">
        <f>BK61*BJ25</f>
        <v>0</v>
      </c>
      <c r="BK61" s="109">
        <v>0.05</v>
      </c>
      <c r="BL61" s="80">
        <f>IFERROR(BJ61/BJ$12,0)</f>
        <v>0</v>
      </c>
      <c r="BM61" s="83">
        <f>IFERROR(BJ61/BJ$10,0)</f>
        <v>0</v>
      </c>
      <c r="BN61" s="88">
        <f>BO61*BN25</f>
        <v>25028.016164043758</v>
      </c>
      <c r="BO61" s="128">
        <f>+BK61</f>
        <v>0.05</v>
      </c>
      <c r="BP61" s="80">
        <f>IFERROR(BN61/BN$12,0)</f>
        <v>6.0167250000000019</v>
      </c>
      <c r="BQ61" s="83">
        <f>IFERROR(BN61/BN$10,0)</f>
        <v>379.21236612187511</v>
      </c>
      <c r="BR61" s="88">
        <f>BS61*BR25</f>
        <v>87928.5</v>
      </c>
      <c r="BS61" s="110">
        <f>BO61</f>
        <v>0.05</v>
      </c>
      <c r="BT61" s="80">
        <f>IFERROR(BR61/BR$12,0)</f>
        <v>14.6</v>
      </c>
      <c r="BU61" s="83">
        <f>IFERROR(BR61/BR$10,0)</f>
        <v>1332.25</v>
      </c>
      <c r="BV61" s="88">
        <f>BW61*BV25</f>
        <v>266537.304</v>
      </c>
      <c r="BW61" s="110">
        <f>BS61</f>
        <v>0.05</v>
      </c>
      <c r="BX61" s="80">
        <f>IFERROR(BV61/BV$12,0)</f>
        <v>18.39</v>
      </c>
      <c r="BY61" s="83">
        <f>IFERROR(BV61/BV$10,0)</f>
        <v>4038.444</v>
      </c>
      <c r="BZ61" s="88">
        <f>CA61*BZ25</f>
        <v>273411.864</v>
      </c>
      <c r="CA61" s="110">
        <f>BW61</f>
        <v>0.05</v>
      </c>
      <c r="CB61" s="80">
        <f>IFERROR(BZ61/BZ$12,0)</f>
        <v>18.916</v>
      </c>
      <c r="CC61" s="83">
        <f>IFERROR(BZ61/BZ$10,0)</f>
        <v>4142.6040000000003</v>
      </c>
      <c r="CD61" s="91">
        <f>CE61*CD25</f>
        <v>281233.465425</v>
      </c>
      <c r="CE61" s="110">
        <f>CA61</f>
        <v>0.05</v>
      </c>
      <c r="CF61" s="80">
        <f>IFERROR(CD61/CD$12,0)</f>
        <v>19.457137500000002</v>
      </c>
      <c r="CG61" s="83">
        <f>IFERROR(CD61/CD$10,0)</f>
        <v>4261.1131125000002</v>
      </c>
      <c r="CH61" s="91">
        <f>CI61*CH25</f>
        <v>289280.19603037502</v>
      </c>
      <c r="CI61" s="111">
        <f>CE61</f>
        <v>0.05</v>
      </c>
      <c r="CJ61" s="80">
        <f>IFERROR(CH61/CH$12,0)</f>
        <v>20.0138505625</v>
      </c>
      <c r="CK61" s="83">
        <f>IFERROR(CH61/CH$10,0)</f>
        <v>4383.0332731875005</v>
      </c>
      <c r="CL61" s="88">
        <f>CM61*CL25</f>
        <v>298373.80068359332</v>
      </c>
      <c r="CM61" s="111">
        <f>CI61</f>
        <v>0.05</v>
      </c>
      <c r="CN61" s="80">
        <f>IFERROR(CL61/CL$12,0)</f>
        <v>20.586589990312504</v>
      </c>
      <c r="CO61" s="83">
        <f>IFERROR(CL61/CL$10,0)</f>
        <v>4520.815161872626</v>
      </c>
      <c r="CP61" s="88">
        <f>CQ61*CP25</f>
        <v>331581.57275260781</v>
      </c>
      <c r="CQ61" s="111">
        <f>CM61</f>
        <v>0.05</v>
      </c>
      <c r="CR61" s="80">
        <f>IFERROR(CP61/CP$12,0)</f>
        <v>21.175819698732816</v>
      </c>
      <c r="CS61" s="83">
        <f>IFERROR(CP61/CP$10,0)</f>
        <v>5023.9632235243607</v>
      </c>
      <c r="CT61" s="88">
        <f>CU61*CT25</f>
        <v>341073.71473879623</v>
      </c>
      <c r="CU61" s="111">
        <f>CQ61</f>
        <v>0.05</v>
      </c>
      <c r="CV61" s="80">
        <f>IFERROR(CT61/CT$12,0)</f>
        <v>21.782017098623509</v>
      </c>
      <c r="CW61" s="83">
        <f>IFERROR(CT61/CT$10,0)</f>
        <v>5167.7835566484282</v>
      </c>
      <c r="CX61" s="88">
        <f>CY61*CX25</f>
        <v>350839.23835466063</v>
      </c>
      <c r="CY61" s="110">
        <f>CU61</f>
        <v>0.05</v>
      </c>
      <c r="CZ61" s="80">
        <f>IFERROR(CX61/CX$12,0)</f>
        <v>22.405673490734145</v>
      </c>
      <c r="DA61" s="83">
        <f>IFERROR(CX61/CX$10,0)</f>
        <v>5315.746035676676</v>
      </c>
      <c r="DB61" s="88">
        <f>DC61*DB25</f>
        <v>361874.78941617452</v>
      </c>
      <c r="DC61" s="111">
        <f>CY61</f>
        <v>0.05</v>
      </c>
      <c r="DD61" s="80">
        <f>IFERROR(DB61/DB$12,0)</f>
        <v>23.047294471586898</v>
      </c>
      <c r="DE61" s="83">
        <f>IFERROR(DB61/DB$10,0)</f>
        <v>5482.9513547905226</v>
      </c>
    </row>
    <row r="62" spans="3:109" x14ac:dyDescent="0.2">
      <c r="C62" s="71"/>
      <c r="F62" s="54"/>
      <c r="G62" s="107"/>
      <c r="H62" s="107"/>
      <c r="I62" s="108"/>
      <c r="J62" s="54"/>
      <c r="K62" s="107"/>
      <c r="L62" s="107"/>
      <c r="M62" s="108"/>
      <c r="N62" s="54"/>
      <c r="O62" s="107"/>
      <c r="P62" s="107"/>
      <c r="Q62" s="108"/>
      <c r="R62" s="54"/>
      <c r="S62" s="107"/>
      <c r="T62" s="107"/>
      <c r="U62" s="108"/>
      <c r="V62" s="54"/>
      <c r="W62" s="107"/>
      <c r="X62" s="107"/>
      <c r="Y62" s="108"/>
      <c r="Z62" s="54"/>
      <c r="AA62" s="107"/>
      <c r="AB62" s="107"/>
      <c r="AC62" s="108"/>
      <c r="AD62" s="54"/>
      <c r="AE62" s="107"/>
      <c r="AF62" s="107"/>
      <c r="AG62" s="108"/>
      <c r="AH62" s="54"/>
      <c r="AI62" s="107"/>
      <c r="AJ62" s="107"/>
      <c r="AK62" s="108"/>
      <c r="AL62" s="54"/>
      <c r="AM62" s="107"/>
      <c r="AN62" s="107"/>
      <c r="AO62" s="108"/>
      <c r="AP62" s="54"/>
      <c r="AQ62" s="107"/>
      <c r="AR62" s="107"/>
      <c r="AS62" s="108"/>
      <c r="AT62" s="54"/>
      <c r="AU62" s="107"/>
      <c r="AV62" s="107"/>
      <c r="AW62" s="108"/>
      <c r="AX62" s="54"/>
      <c r="AY62" s="107"/>
      <c r="AZ62" s="107"/>
      <c r="BA62" s="108"/>
      <c r="BB62" s="54"/>
      <c r="BC62" s="107"/>
      <c r="BD62" s="107"/>
      <c r="BE62" s="108"/>
      <c r="BF62" s="54"/>
      <c r="BG62" s="107"/>
      <c r="BH62" s="107"/>
      <c r="BI62" s="108"/>
      <c r="BJ62" s="54"/>
      <c r="BK62" s="107"/>
      <c r="BL62" s="107"/>
      <c r="BM62" s="108"/>
      <c r="BN62" s="54"/>
      <c r="BO62" s="107"/>
      <c r="BP62" s="107"/>
      <c r="BQ62" s="108"/>
      <c r="BR62" s="54"/>
      <c r="BS62" s="107"/>
      <c r="BT62" s="107"/>
      <c r="BU62" s="108"/>
      <c r="BV62" s="54"/>
      <c r="BW62" s="107"/>
      <c r="BX62" s="107"/>
      <c r="BY62" s="108"/>
      <c r="BZ62" s="54"/>
      <c r="CA62" s="107"/>
      <c r="CB62" s="107"/>
      <c r="CC62" s="108"/>
      <c r="CD62" s="21"/>
      <c r="CE62" s="107"/>
      <c r="CF62" s="107"/>
      <c r="CG62" s="108"/>
      <c r="CH62" s="21"/>
      <c r="CI62" s="107"/>
      <c r="CJ62" s="107"/>
      <c r="CK62" s="108"/>
      <c r="CL62" s="54"/>
      <c r="CM62" s="107"/>
      <c r="CN62" s="107"/>
      <c r="CO62" s="108"/>
      <c r="CP62" s="54"/>
      <c r="CQ62" s="107"/>
      <c r="CR62" s="107"/>
      <c r="CS62" s="108"/>
      <c r="CT62" s="54"/>
      <c r="CU62" s="107"/>
      <c r="CV62" s="107"/>
      <c r="CW62" s="108"/>
      <c r="CX62" s="54"/>
      <c r="CY62" s="107"/>
      <c r="CZ62" s="107"/>
      <c r="DA62" s="108"/>
      <c r="DB62" s="54"/>
      <c r="DC62" s="107"/>
      <c r="DD62" s="107"/>
      <c r="DE62" s="108"/>
    </row>
    <row r="63" spans="3:109" x14ac:dyDescent="0.2">
      <c r="C63" s="112" t="s">
        <v>40</v>
      </c>
      <c r="D63" s="113"/>
      <c r="E63" s="113"/>
      <c r="F63" s="114">
        <f>+F58-F61</f>
        <v>0</v>
      </c>
      <c r="G63" s="115">
        <f>IFERROR(F63/F$25,0)</f>
        <v>0</v>
      </c>
      <c r="H63" s="116">
        <f>IFERROR(F63/F$12,0)</f>
        <v>0</v>
      </c>
      <c r="I63" s="124">
        <f>IFERROR(F63/F$10,0)</f>
        <v>0</v>
      </c>
      <c r="J63" s="114">
        <f>+J58-J61</f>
        <v>0</v>
      </c>
      <c r="K63" s="115">
        <f>IFERROR(J63/J$25,0)</f>
        <v>0</v>
      </c>
      <c r="L63" s="116">
        <f>IFERROR(J63/J$12,0)</f>
        <v>0</v>
      </c>
      <c r="M63" s="124">
        <f>IFERROR(J63/J$10,0)</f>
        <v>0</v>
      </c>
      <c r="N63" s="114">
        <f>+N58-N61</f>
        <v>0</v>
      </c>
      <c r="O63" s="115">
        <f>IFERROR(N63/N$25,0)</f>
        <v>0</v>
      </c>
      <c r="P63" s="116">
        <f>IFERROR(N63/N$12,0)</f>
        <v>0</v>
      </c>
      <c r="Q63" s="124">
        <f>IFERROR(N63/N$10,0)</f>
        <v>0</v>
      </c>
      <c r="R63" s="114">
        <f>+R58-R61</f>
        <v>0</v>
      </c>
      <c r="S63" s="115">
        <f>IFERROR(R63/R$25,0)</f>
        <v>0</v>
      </c>
      <c r="T63" s="116">
        <f>IFERROR(R63/R$12,0)</f>
        <v>0</v>
      </c>
      <c r="U63" s="124">
        <f>IFERROR(R63/R$10,0)</f>
        <v>0</v>
      </c>
      <c r="V63" s="114">
        <f>+V58-V61</f>
        <v>0</v>
      </c>
      <c r="W63" s="115">
        <f>IFERROR(V63/V$25,0)</f>
        <v>0</v>
      </c>
      <c r="X63" s="116">
        <f>IFERROR(V63/V$12,0)</f>
        <v>0</v>
      </c>
      <c r="Y63" s="124">
        <f>IFERROR(V63/V$10,0)</f>
        <v>0</v>
      </c>
      <c r="Z63" s="114">
        <f>+Z58-Z61</f>
        <v>0</v>
      </c>
      <c r="AA63" s="115">
        <f>IFERROR(Z63/Z$25,0)</f>
        <v>0</v>
      </c>
      <c r="AB63" s="116">
        <f>IFERROR(Z63/Z$12,0)</f>
        <v>0</v>
      </c>
      <c r="AC63" s="124">
        <f>IFERROR(Z63/Z$10,0)</f>
        <v>0</v>
      </c>
      <c r="AD63" s="114">
        <f>+AD58-AD61</f>
        <v>0</v>
      </c>
      <c r="AE63" s="115">
        <f>IFERROR(AD63/AD$25,0)</f>
        <v>0</v>
      </c>
      <c r="AF63" s="116">
        <f>IFERROR(AD63/AD$12,0)</f>
        <v>0</v>
      </c>
      <c r="AG63" s="124">
        <f>IFERROR(AD63/AD$10,0)</f>
        <v>0</v>
      </c>
      <c r="AH63" s="114">
        <f>+AH58-AH61</f>
        <v>0</v>
      </c>
      <c r="AI63" s="118">
        <f>IFERROR(AH63/AH$25,0)</f>
        <v>0</v>
      </c>
      <c r="AJ63" s="116">
        <f>IFERROR(AH63/AH$12,0)</f>
        <v>0</v>
      </c>
      <c r="AK63" s="124">
        <f>IFERROR(AH63/AH$10,0)</f>
        <v>0</v>
      </c>
      <c r="AL63" s="114">
        <f>+AL58-AL61</f>
        <v>0</v>
      </c>
      <c r="AM63" s="115">
        <f>IFERROR(AL63/AL$25,0)</f>
        <v>0</v>
      </c>
      <c r="AN63" s="116">
        <f>IFERROR(AL63/AL$12,0)</f>
        <v>0</v>
      </c>
      <c r="AO63" s="124">
        <f>IFERROR(AL63/AL$10,0)</f>
        <v>0</v>
      </c>
      <c r="AP63" s="114">
        <f>+AP58-AP61</f>
        <v>0</v>
      </c>
      <c r="AQ63" s="118">
        <f>IFERROR(AP63/AP$25,0)</f>
        <v>0</v>
      </c>
      <c r="AR63" s="116">
        <f>IFERROR(AP63/AP$12,0)</f>
        <v>0</v>
      </c>
      <c r="AS63" s="124">
        <f>IFERROR(AP63/AP$10,0)</f>
        <v>0</v>
      </c>
      <c r="AT63" s="114">
        <f>+AT58-AT61</f>
        <v>0</v>
      </c>
      <c r="AU63" s="118">
        <f>IFERROR(AT63/AT$25,0)</f>
        <v>0</v>
      </c>
      <c r="AV63" s="116">
        <f>IFERROR(AT63/AT$12,0)</f>
        <v>0</v>
      </c>
      <c r="AW63" s="124">
        <f>IFERROR(AT63/AT$10,0)</f>
        <v>0</v>
      </c>
      <c r="AX63" s="114">
        <f>+AX58-AX61</f>
        <v>0</v>
      </c>
      <c r="AY63" s="118">
        <f>IFERROR(AX63/AX$25,0)</f>
        <v>0</v>
      </c>
      <c r="AZ63" s="116">
        <f>IFERROR(AX63/AX$12,0)</f>
        <v>0</v>
      </c>
      <c r="BA63" s="124">
        <f>IFERROR(AX63/AX$10,0)</f>
        <v>0</v>
      </c>
      <c r="BB63" s="114">
        <f>+BB58-BB61</f>
        <v>0</v>
      </c>
      <c r="BC63" s="118">
        <f>IFERROR(BB63/BB$25,0)</f>
        <v>0</v>
      </c>
      <c r="BD63" s="116">
        <f>IFERROR(BB63/BB$12,0)</f>
        <v>0</v>
      </c>
      <c r="BE63" s="124">
        <f>IFERROR(BB63/BB$10,0)</f>
        <v>0</v>
      </c>
      <c r="BF63" s="114">
        <f>+BF58-BF61</f>
        <v>0</v>
      </c>
      <c r="BG63" s="118">
        <f>IFERROR(BF63/BF$25,0)</f>
        <v>0</v>
      </c>
      <c r="BH63" s="116">
        <f>IFERROR(BF63/BF$12,0)</f>
        <v>0</v>
      </c>
      <c r="BI63" s="124">
        <f>IFERROR(BF63/BF$10,0)</f>
        <v>0</v>
      </c>
      <c r="BJ63" s="114">
        <f>+BJ58-BJ61</f>
        <v>0</v>
      </c>
      <c r="BK63" s="118">
        <f>IFERROR(BJ63/BJ$25,0)</f>
        <v>0</v>
      </c>
      <c r="BL63" s="116">
        <f>IFERROR(BJ63/BJ$12,0)</f>
        <v>0</v>
      </c>
      <c r="BM63" s="124">
        <f>IFERROR(BJ63/BJ$10,0)</f>
        <v>0</v>
      </c>
      <c r="BN63" s="114">
        <f>+BN58-BN61</f>
        <v>55896.495529421329</v>
      </c>
      <c r="BO63" s="118">
        <f>IFERROR(BN63/BN$25,0)</f>
        <v>0.11166785086571196</v>
      </c>
      <c r="BP63" s="116">
        <f>IFERROR(BN63/BN$12,0)</f>
        <v>13.43749500000002</v>
      </c>
      <c r="BQ63" s="124">
        <f>IFERROR(BN63/BN$10,0)</f>
        <v>846.91659893062615</v>
      </c>
      <c r="BR63" s="114">
        <f>+BR58-BR61</f>
        <v>547279.63124999998</v>
      </c>
      <c r="BS63" s="118">
        <f>IFERROR(BR63/BR$25,0)</f>
        <v>0.3112071917808219</v>
      </c>
      <c r="BT63" s="116">
        <f>IFERROR(BR63/BR$12,0)</f>
        <v>90.872500000000002</v>
      </c>
      <c r="BU63" s="124">
        <f>IFERROR(BR63/BR$10,0)</f>
        <v>8292.1156250000004</v>
      </c>
      <c r="BV63" s="114">
        <f>+BV58-BV61</f>
        <v>2222235.7492499999</v>
      </c>
      <c r="BW63" s="118">
        <f>IFERROR(BV63/BV$25,0)</f>
        <v>0.4168714314845024</v>
      </c>
      <c r="BX63" s="116">
        <f>IFERROR(BV63/BV$12,0)</f>
        <v>153.3253125</v>
      </c>
      <c r="BY63" s="124">
        <f>IFERROR(BV63/BV$10,0)</f>
        <v>33670.238624999998</v>
      </c>
      <c r="BZ63" s="114">
        <f>+BZ58-BZ61</f>
        <v>2286410.6197968749</v>
      </c>
      <c r="CA63" s="118">
        <f>IFERROR(BZ63/BZ$25,0)</f>
        <v>0.41812571450755975</v>
      </c>
      <c r="CB63" s="116">
        <f>IFERROR(BZ63/BZ$12,0)</f>
        <v>158.18532031249998</v>
      </c>
      <c r="CC63" s="124">
        <f>IFERROR(BZ63/BZ$10,0)</f>
        <v>34642.585148437502</v>
      </c>
      <c r="CD63" s="125">
        <f>+CD58-CD61</f>
        <v>2358858.6100792969</v>
      </c>
      <c r="CE63" s="118">
        <f>IFERROR(CD63/CD$25,0)</f>
        <v>0.41937729681540392</v>
      </c>
      <c r="CF63" s="116">
        <f>IFERROR(CD63/CD$12,0)</f>
        <v>163.19763457031249</v>
      </c>
      <c r="CG63" s="124">
        <f>IFERROR(CD63/CD$10,0)</f>
        <v>35740.281970898439</v>
      </c>
      <c r="CH63" s="125">
        <f>+CH58-CH61</f>
        <v>2433576.4318624055</v>
      </c>
      <c r="CI63" s="115">
        <f>IFERROR(CH63/CH$25,0)</f>
        <v>0.42062617235071198</v>
      </c>
      <c r="CJ63" s="116">
        <f>IFERROR(CH63/CH$12,0)</f>
        <v>168.36698712207038</v>
      </c>
      <c r="CK63" s="124">
        <f>IFERROR(CH63/CH$10,0)</f>
        <v>36872.370179733414</v>
      </c>
      <c r="CL63" s="114">
        <f>+CL58-CL61</f>
        <v>2517513.0408172188</v>
      </c>
      <c r="CM63" s="115">
        <f>IFERROR(CL63/CL$25,0)</f>
        <v>0.42187233514628913</v>
      </c>
      <c r="CN63" s="116">
        <f>IFERROR(CL63/CL$12,0)</f>
        <v>173.69825583824715</v>
      </c>
      <c r="CO63" s="124">
        <f>IFERROR(CL63/CL$10,0)</f>
        <v>38144.136982079071</v>
      </c>
      <c r="CP63" s="114">
        <f>+CP58-CP61</f>
        <v>2805947.9113001325</v>
      </c>
      <c r="CQ63" s="115">
        <f>IFERROR(CP63/CP$25,0)</f>
        <v>0.42311577932493299</v>
      </c>
      <c r="CR63" s="116">
        <f>IFERROR(CP63/CP$12,0)</f>
        <v>179.19646909347207</v>
      </c>
      <c r="CS63" s="124">
        <f>IFERROR(CP63/CP$10,0)</f>
        <v>42514.362292426253</v>
      </c>
      <c r="CT63" s="114">
        <f>+CT58-CT61</f>
        <v>2894736.9504269212</v>
      </c>
      <c r="CU63" s="115">
        <f>IFERROR(CT63/CT$25,0)</f>
        <v>0.4243564990992918</v>
      </c>
      <c r="CV63" s="116">
        <f>IFERROR(CT63/CT$12,0)</f>
        <v>184.86681038585567</v>
      </c>
      <c r="CW63" s="124">
        <f>IFERROR(CT63/CT$10,0)</f>
        <v>43859.650764044258</v>
      </c>
      <c r="CX63" s="114">
        <f>+CX58-CX61</f>
        <v>2986304.9257722101</v>
      </c>
      <c r="CY63" s="118">
        <f>IFERROR(CX63/CX$25,0)</f>
        <v>0.42559448877171746</v>
      </c>
      <c r="CZ63" s="116">
        <f>IFERROR(CX63/CX$12,0)</f>
        <v>190.71462309750041</v>
      </c>
      <c r="DA63" s="124">
        <f>IFERROR(CX63/CX$10,0)</f>
        <v>45247.044329881974</v>
      </c>
      <c r="DB63" s="114">
        <f>+DB58-DB61</f>
        <v>3089178.4653693475</v>
      </c>
      <c r="DC63" s="115">
        <f>IFERROR(DB63/DB$25,0)</f>
        <v>0.42682974273411384</v>
      </c>
      <c r="DD63" s="116">
        <f>IFERROR(DB63/DB$12,0)</f>
        <v>196.74541540049597</v>
      </c>
      <c r="DE63" s="124">
        <f>IFERROR(DB63/DB$10,0)</f>
        <v>46805.734323777993</v>
      </c>
    </row>
    <row r="64" spans="3:109" s="100" customFormat="1" x14ac:dyDescent="0.2">
      <c r="C64" s="99" t="s">
        <v>26</v>
      </c>
      <c r="E64" s="101"/>
      <c r="F64" s="102" t="str">
        <f>IFERROR(F63/B63-1,"-")</f>
        <v>-</v>
      </c>
      <c r="G64" s="103"/>
      <c r="H64" s="104" t="str">
        <f>IFERROR(H63/D63-1,"-")</f>
        <v>-</v>
      </c>
      <c r="I64" s="105" t="str">
        <f>IFERROR(I63/E63-1,"-")</f>
        <v>-</v>
      </c>
      <c r="J64" s="102" t="str">
        <f>IFERROR(J63/F63-1,"-")</f>
        <v>-</v>
      </c>
      <c r="K64" s="103"/>
      <c r="L64" s="104"/>
      <c r="M64" s="105"/>
      <c r="N64" s="102" t="str">
        <f>IFERROR(N63/J63-1,"-")</f>
        <v>-</v>
      </c>
      <c r="O64" s="103"/>
      <c r="P64" s="104"/>
      <c r="Q64" s="105"/>
      <c r="R64" s="102" t="str">
        <f>IFERROR(R63/N63-1,"-")</f>
        <v>-</v>
      </c>
      <c r="S64" s="103"/>
      <c r="T64" s="104"/>
      <c r="U64" s="105"/>
      <c r="V64" s="102" t="str">
        <f>IFERROR(V63/R63-1,"-")</f>
        <v>-</v>
      </c>
      <c r="W64" s="103"/>
      <c r="X64" s="104"/>
      <c r="Y64" s="105"/>
      <c r="Z64" s="102" t="str">
        <f>IFERROR(Z63/V63-1,"-")</f>
        <v>-</v>
      </c>
      <c r="AA64" s="103"/>
      <c r="AB64" s="104"/>
      <c r="AC64" s="105"/>
      <c r="AD64" s="102" t="str">
        <f>IFERROR(AD63/Z63-1,"-")</f>
        <v>-</v>
      </c>
      <c r="AE64" s="103"/>
      <c r="AF64" s="104"/>
      <c r="AG64" s="105"/>
      <c r="AH64" s="102" t="str">
        <f>IFERROR(AH63/AD63-1,"-")</f>
        <v>-</v>
      </c>
      <c r="AI64" s="106"/>
      <c r="AJ64" s="104"/>
      <c r="AK64" s="105"/>
      <c r="AL64" s="102" t="str">
        <f>IFERROR(AL63/AH63-1,"-")</f>
        <v>-</v>
      </c>
      <c r="AM64" s="103"/>
      <c r="AN64" s="104"/>
      <c r="AO64" s="105"/>
      <c r="AP64" s="102" t="str">
        <f>IFERROR(AP63/AL63-1,"-")</f>
        <v>-</v>
      </c>
      <c r="AQ64" s="106"/>
      <c r="AR64" s="104"/>
      <c r="AS64" s="105"/>
      <c r="AT64" s="102" t="str">
        <f>IFERROR(AT63/AP63-1,"-")</f>
        <v>-</v>
      </c>
      <c r="AU64" s="106"/>
      <c r="AV64" s="104"/>
      <c r="AW64" s="105"/>
      <c r="AX64" s="102" t="str">
        <f>IFERROR(AX63/AT63-1,"-")</f>
        <v>-</v>
      </c>
      <c r="AY64" s="106"/>
      <c r="AZ64" s="104"/>
      <c r="BA64" s="105"/>
      <c r="BB64" s="102" t="str">
        <f>IFERROR(BB63/AT63-1,"-")</f>
        <v>-</v>
      </c>
      <c r="BC64" s="106"/>
      <c r="BD64" s="104"/>
      <c r="BE64" s="105"/>
      <c r="BF64" s="102" t="str">
        <f>IFERROR(BF63/BB63-1,"-")</f>
        <v>-</v>
      </c>
      <c r="BG64" s="106"/>
      <c r="BH64" s="104"/>
      <c r="BI64" s="105"/>
      <c r="BJ64" s="102" t="str">
        <f>IFERROR(BJ63/AT63-1,"-")</f>
        <v>-</v>
      </c>
      <c r="BK64" s="106"/>
      <c r="BL64" s="104"/>
      <c r="BM64" s="105"/>
      <c r="BN64" s="102" t="str">
        <f>IFERROR(BN63/BJ63-1,"-")</f>
        <v>-</v>
      </c>
      <c r="BO64" s="106"/>
      <c r="BP64" s="104"/>
      <c r="BQ64" s="105"/>
      <c r="BR64" s="102">
        <f>IFERROR(BR63/BN63-1,"-")</f>
        <v>8.790947107979914</v>
      </c>
      <c r="BS64" s="106"/>
      <c r="BT64" s="104"/>
      <c r="BU64" s="105"/>
      <c r="BV64" s="102">
        <f>IFERROR(BV63/BR63-1,"-")</f>
        <v>3.0605124370778416</v>
      </c>
      <c r="BW64" s="106"/>
      <c r="BX64" s="104"/>
      <c r="BY64" s="105"/>
      <c r="BZ64" s="102">
        <f>IFERROR(BZ63/BV63-1,"-")</f>
        <v>2.8878515957874384E-2</v>
      </c>
      <c r="CA64" s="106"/>
      <c r="CB64" s="104"/>
      <c r="CC64" s="105"/>
      <c r="CD64" s="104">
        <f>IFERROR(CD63/BZ63-1,"-")</f>
        <v>3.1686342625918185E-2</v>
      </c>
      <c r="CE64" s="106"/>
      <c r="CF64" s="104"/>
      <c r="CG64" s="105"/>
      <c r="CH64" s="104">
        <f>IFERROR(CH63/CD63-1,"-")</f>
        <v>3.1675413466429436E-2</v>
      </c>
      <c r="CI64" s="103"/>
      <c r="CJ64" s="104"/>
      <c r="CK64" s="105"/>
      <c r="CL64" s="102">
        <f>IFERROR(CL63/CH63-1,"-")</f>
        <v>3.4491051053850308E-2</v>
      </c>
      <c r="CM64" s="103"/>
      <c r="CN64" s="104"/>
      <c r="CO64" s="105"/>
      <c r="CP64" s="102">
        <f>IFERROR(CP63/CL63-1,"-")</f>
        <v>0.11457135109388905</v>
      </c>
      <c r="CQ64" s="103"/>
      <c r="CR64" s="104"/>
      <c r="CS64" s="105"/>
      <c r="CT64" s="102">
        <f>IFERROR(CT63/CP63-1,"-")</f>
        <v>3.1643153021200687E-2</v>
      </c>
      <c r="CU64" s="103"/>
      <c r="CV64" s="104"/>
      <c r="CW64" s="105"/>
      <c r="CX64" s="102">
        <f>IFERROR(CX63/CT63-1,"-")</f>
        <v>3.1632572117402225E-2</v>
      </c>
      <c r="CY64" s="106"/>
      <c r="CZ64" s="104"/>
      <c r="DA64" s="105"/>
      <c r="DB64" s="102">
        <f>IFERROR(DB63/CX63-1,"-")</f>
        <v>3.4448437836781087E-2</v>
      </c>
      <c r="DC64" s="103"/>
      <c r="DD64" s="104"/>
      <c r="DE64" s="105"/>
    </row>
    <row r="65" spans="3:109" x14ac:dyDescent="0.2">
      <c r="C65" s="77"/>
      <c r="F65" s="54"/>
      <c r="G65" s="107"/>
      <c r="H65" s="107"/>
      <c r="I65" s="108"/>
      <c r="J65" s="54"/>
      <c r="K65" s="107"/>
      <c r="L65" s="107"/>
      <c r="M65" s="108"/>
      <c r="N65" s="54"/>
      <c r="O65" s="107"/>
      <c r="P65" s="107"/>
      <c r="Q65" s="108"/>
      <c r="R65" s="54"/>
      <c r="S65" s="107"/>
      <c r="T65" s="107"/>
      <c r="U65" s="108"/>
      <c r="V65" s="54"/>
      <c r="W65" s="107"/>
      <c r="X65" s="107"/>
      <c r="Y65" s="108"/>
      <c r="Z65" s="54"/>
      <c r="AA65" s="107"/>
      <c r="AB65" s="107"/>
      <c r="AC65" s="108"/>
      <c r="AD65" s="54"/>
      <c r="AE65" s="107"/>
      <c r="AF65" s="107"/>
      <c r="AG65" s="108"/>
      <c r="AH65" s="54"/>
      <c r="AI65" s="107"/>
      <c r="AJ65" s="107"/>
      <c r="AK65" s="108"/>
      <c r="AL65" s="54"/>
      <c r="AM65" s="107"/>
      <c r="AN65" s="107"/>
      <c r="AO65" s="108"/>
      <c r="AP65" s="54"/>
      <c r="AQ65" s="107"/>
      <c r="AR65" s="107"/>
      <c r="AS65" s="108"/>
      <c r="AT65" s="54"/>
      <c r="AU65" s="107"/>
      <c r="AV65" s="107"/>
      <c r="AW65" s="108"/>
      <c r="AX65" s="54"/>
      <c r="AY65" s="107"/>
      <c r="AZ65" s="107"/>
      <c r="BA65" s="108"/>
      <c r="BB65" s="54"/>
      <c r="BC65" s="107"/>
      <c r="BD65" s="107"/>
      <c r="BE65" s="108"/>
      <c r="BF65" s="54"/>
      <c r="BG65" s="107"/>
      <c r="BH65" s="107"/>
      <c r="BI65" s="108"/>
      <c r="BJ65" s="54"/>
      <c r="BK65" s="107"/>
      <c r="BL65" s="107"/>
      <c r="BM65" s="108"/>
      <c r="BN65" s="54"/>
      <c r="BO65" s="107"/>
      <c r="BP65" s="107"/>
      <c r="BQ65" s="108"/>
      <c r="BR65" s="54"/>
      <c r="BS65" s="107"/>
      <c r="BT65" s="107"/>
      <c r="BU65" s="108"/>
      <c r="BV65" s="54"/>
      <c r="BW65" s="107"/>
      <c r="BX65" s="107"/>
      <c r="BY65" s="108"/>
      <c r="BZ65" s="54"/>
      <c r="CA65" s="107"/>
      <c r="CB65" s="107"/>
      <c r="CC65" s="108"/>
      <c r="CD65" s="21"/>
      <c r="CE65" s="107"/>
      <c r="CF65" s="107"/>
      <c r="CG65" s="108"/>
      <c r="CH65" s="21"/>
      <c r="CI65" s="107"/>
      <c r="CJ65" s="107"/>
      <c r="CK65" s="108"/>
      <c r="CL65" s="54"/>
      <c r="CM65" s="107"/>
      <c r="CN65" s="107"/>
      <c r="CO65" s="108"/>
      <c r="CP65" s="54"/>
      <c r="CQ65" s="107"/>
      <c r="CR65" s="107"/>
      <c r="CS65" s="108"/>
      <c r="CT65" s="54"/>
      <c r="CU65" s="107"/>
      <c r="CV65" s="107"/>
      <c r="CW65" s="108"/>
      <c r="CX65" s="54"/>
      <c r="CY65" s="107"/>
      <c r="CZ65" s="107"/>
      <c r="DA65" s="108"/>
      <c r="DB65" s="54"/>
      <c r="DC65" s="107"/>
      <c r="DD65" s="107"/>
      <c r="DE65" s="108"/>
    </row>
    <row r="66" spans="3:109" x14ac:dyDescent="0.2">
      <c r="C66" s="71" t="s">
        <v>41</v>
      </c>
      <c r="F66" s="54"/>
      <c r="G66" s="107"/>
      <c r="H66" s="107"/>
      <c r="I66" s="108"/>
      <c r="J66" s="54"/>
      <c r="K66" s="107"/>
      <c r="L66" s="107"/>
      <c r="M66" s="108"/>
      <c r="N66" s="54"/>
      <c r="O66" s="107"/>
      <c r="P66" s="107"/>
      <c r="Q66" s="108"/>
      <c r="R66" s="54"/>
      <c r="S66" s="107"/>
      <c r="T66" s="107"/>
      <c r="U66" s="108"/>
      <c r="V66" s="54"/>
      <c r="W66" s="107"/>
      <c r="X66" s="107"/>
      <c r="Y66" s="108"/>
      <c r="Z66" s="54"/>
      <c r="AA66" s="107"/>
      <c r="AB66" s="107"/>
      <c r="AC66" s="108"/>
      <c r="AD66" s="54"/>
      <c r="AE66" s="107"/>
      <c r="AF66" s="107"/>
      <c r="AG66" s="108"/>
      <c r="AH66" s="54"/>
      <c r="AI66" s="107"/>
      <c r="AJ66" s="107"/>
      <c r="AK66" s="108"/>
      <c r="AL66" s="54"/>
      <c r="AM66" s="107"/>
      <c r="AN66" s="107"/>
      <c r="AO66" s="108"/>
      <c r="AP66" s="54"/>
      <c r="AQ66" s="107"/>
      <c r="AR66" s="107"/>
      <c r="AS66" s="108"/>
      <c r="AT66" s="54"/>
      <c r="AU66" s="107"/>
      <c r="AV66" s="107"/>
      <c r="AW66" s="108"/>
      <c r="AX66" s="54"/>
      <c r="AY66" s="107"/>
      <c r="AZ66" s="107"/>
      <c r="BA66" s="108"/>
      <c r="BB66" s="54"/>
      <c r="BC66" s="107"/>
      <c r="BD66" s="107"/>
      <c r="BE66" s="108"/>
      <c r="BF66" s="54"/>
      <c r="BG66" s="107"/>
      <c r="BH66" s="107"/>
      <c r="BI66" s="108"/>
      <c r="BJ66" s="54"/>
      <c r="BK66" s="107"/>
      <c r="BL66" s="107"/>
      <c r="BM66" s="108"/>
      <c r="BN66" s="54"/>
      <c r="BO66" s="107"/>
      <c r="BP66" s="107"/>
      <c r="BQ66" s="108"/>
      <c r="BR66" s="54"/>
      <c r="BS66" s="107"/>
      <c r="BT66" s="107"/>
      <c r="BU66" s="108"/>
      <c r="BV66" s="54"/>
      <c r="BW66" s="107"/>
      <c r="BX66" s="107"/>
      <c r="BY66" s="108"/>
      <c r="BZ66" s="54"/>
      <c r="CA66" s="107"/>
      <c r="CB66" s="107"/>
      <c r="CC66" s="108"/>
      <c r="CD66" s="21"/>
      <c r="CE66" s="107"/>
      <c r="CF66" s="107"/>
      <c r="CG66" s="108"/>
      <c r="CH66" s="21"/>
      <c r="CI66" s="107"/>
      <c r="CJ66" s="107"/>
      <c r="CK66" s="108"/>
      <c r="CL66" s="54"/>
      <c r="CM66" s="107"/>
      <c r="CN66" s="107"/>
      <c r="CO66" s="108"/>
      <c r="CP66" s="54"/>
      <c r="CQ66" s="107"/>
      <c r="CR66" s="107"/>
      <c r="CS66" s="108"/>
      <c r="CT66" s="54"/>
      <c r="CU66" s="107"/>
      <c r="CV66" s="107"/>
      <c r="CW66" s="108"/>
      <c r="CX66" s="54"/>
      <c r="CY66" s="107"/>
      <c r="CZ66" s="107"/>
      <c r="DA66" s="108"/>
      <c r="DB66" s="54"/>
      <c r="DC66" s="107"/>
      <c r="DD66" s="107"/>
      <c r="DE66" s="108"/>
    </row>
    <row r="67" spans="3:109" x14ac:dyDescent="0.2">
      <c r="C67" s="77" t="s">
        <v>42</v>
      </c>
      <c r="F67" s="75">
        <v>0</v>
      </c>
      <c r="G67" s="79">
        <f t="shared" ref="G67:G72" si="285">IFERROR(F67/F$25,0)</f>
        <v>0</v>
      </c>
      <c r="H67" s="80">
        <f t="shared" ref="H67:H72" si="286">IFERROR(F67/F$12,0)</f>
        <v>0</v>
      </c>
      <c r="I67" s="81">
        <f t="shared" ref="I67:I72" si="287">IFERROR(F67/F$10,0)</f>
        <v>0</v>
      </c>
      <c r="J67" s="75">
        <v>0</v>
      </c>
      <c r="K67" s="79">
        <f t="shared" ref="K67:K72" si="288">IFERROR(J67/J$25,0)</f>
        <v>0</v>
      </c>
      <c r="L67" s="80">
        <f t="shared" ref="L67:L72" si="289">IFERROR(J67/J$12,0)</f>
        <v>0</v>
      </c>
      <c r="M67" s="81">
        <f t="shared" ref="M67:M72" si="290">IFERROR(J67/J$10,0)</f>
        <v>0</v>
      </c>
      <c r="N67" s="75">
        <v>0</v>
      </c>
      <c r="O67" s="79">
        <f t="shared" ref="O67:O72" si="291">IFERROR(N67/N$25,0)</f>
        <v>0</v>
      </c>
      <c r="P67" s="80">
        <f t="shared" ref="P67:P72" si="292">IFERROR(N67/N$12,0)</f>
        <v>0</v>
      </c>
      <c r="Q67" s="81">
        <f t="shared" ref="Q67:Q72" si="293">IFERROR(N67/N$10,0)</f>
        <v>0</v>
      </c>
      <c r="R67" s="75">
        <v>0</v>
      </c>
      <c r="S67" s="79">
        <f t="shared" ref="S67:S72" si="294">IFERROR(R67/R$25,0)</f>
        <v>0</v>
      </c>
      <c r="T67" s="80">
        <f t="shared" ref="T67:T72" si="295">IFERROR(R67/R$12,0)</f>
        <v>0</v>
      </c>
      <c r="U67" s="81">
        <f t="shared" ref="U67:U72" si="296">IFERROR(R67/R$10,0)</f>
        <v>0</v>
      </c>
      <c r="V67" s="75">
        <v>0</v>
      </c>
      <c r="W67" s="79">
        <f t="shared" ref="W67:W72" si="297">IFERROR(V67/V$25,0)</f>
        <v>0</v>
      </c>
      <c r="X67" s="80">
        <f t="shared" ref="X67:X72" si="298">IFERROR(V67/V$12,0)</f>
        <v>0</v>
      </c>
      <c r="Y67" s="81">
        <f t="shared" ref="Y67:Y72" si="299">IFERROR(V67/V$10,0)</f>
        <v>0</v>
      </c>
      <c r="Z67" s="75">
        <v>0</v>
      </c>
      <c r="AA67" s="79">
        <f t="shared" ref="AA67:AA72" si="300">IFERROR(Z67/Z$25,0)</f>
        <v>0</v>
      </c>
      <c r="AB67" s="80">
        <f t="shared" ref="AB67:AB72" si="301">IFERROR(Z67/Z$12,0)</f>
        <v>0</v>
      </c>
      <c r="AC67" s="81">
        <f t="shared" ref="AC67:AC72" si="302">IFERROR(Z67/Z$10,0)</f>
        <v>0</v>
      </c>
      <c r="AD67" s="75">
        <v>0</v>
      </c>
      <c r="AE67" s="79">
        <f t="shared" ref="AE67:AE72" si="303">IFERROR(AD67/AD$25,0)</f>
        <v>0</v>
      </c>
      <c r="AF67" s="80">
        <f t="shared" ref="AF67:AF72" si="304">IFERROR(AD67/AD$12,0)</f>
        <v>0</v>
      </c>
      <c r="AG67" s="81">
        <f t="shared" ref="AG67:AG72" si="305">IFERROR(AD67/AD$10,0)</f>
        <v>0</v>
      </c>
      <c r="AH67" s="75">
        <v>0</v>
      </c>
      <c r="AI67" s="82">
        <f t="shared" ref="AI67:AI72" si="306">IFERROR(AH67/AH$25,0)</f>
        <v>0</v>
      </c>
      <c r="AJ67" s="80">
        <f t="shared" ref="AJ67:AJ72" si="307">IFERROR(AH67/AH$12,0)</f>
        <v>0</v>
      </c>
      <c r="AK67" s="83">
        <f t="shared" ref="AK67:AK72" si="308">IFERROR(AH67/AH$10,0)</f>
        <v>0</v>
      </c>
      <c r="AL67" s="75">
        <v>0</v>
      </c>
      <c r="AM67" s="79">
        <f t="shared" ref="AM67:AM72" si="309">IFERROR(AL67/AL$25,0)</f>
        <v>0</v>
      </c>
      <c r="AN67" s="80">
        <f t="shared" ref="AN67:AN72" si="310">IFERROR(AL67/AL$12,0)</f>
        <v>0</v>
      </c>
      <c r="AO67" s="81">
        <f t="shared" ref="AO67:AO72" si="311">IFERROR(AL67/AL$10,0)</f>
        <v>0</v>
      </c>
      <c r="AP67" s="75">
        <v>0</v>
      </c>
      <c r="AQ67" s="82">
        <f t="shared" ref="AQ67:AQ72" si="312">IFERROR(AP67/AP$25,0)</f>
        <v>0</v>
      </c>
      <c r="AR67" s="80">
        <f t="shared" ref="AR67:AR72" si="313">IFERROR(AP67/AP$12,0)</f>
        <v>0</v>
      </c>
      <c r="AS67" s="83">
        <f t="shared" ref="AS67:AS72" si="314">IFERROR(AP67/AP$10,0)</f>
        <v>0</v>
      </c>
      <c r="AT67" s="75">
        <v>0</v>
      </c>
      <c r="AU67" s="82">
        <f t="shared" ref="AU67:AU72" si="315">IFERROR(AT67/AT$25,0)</f>
        <v>0</v>
      </c>
      <c r="AV67" s="80">
        <f t="shared" ref="AV67:AV72" si="316">IFERROR(AT67/AT$12,0)</f>
        <v>0</v>
      </c>
      <c r="AW67" s="83">
        <f t="shared" ref="AW67:AW72" si="317">IFERROR(AT67/AT$10,0)</f>
        <v>0</v>
      </c>
      <c r="AX67" s="75">
        <v>0</v>
      </c>
      <c r="AY67" s="82">
        <f t="shared" ref="AY67:AY72" si="318">IFERROR(AX67/AX$25,0)</f>
        <v>0</v>
      </c>
      <c r="AZ67" s="80">
        <f t="shared" ref="AZ67:AZ72" si="319">IFERROR(AX67/AX$12,0)</f>
        <v>0</v>
      </c>
      <c r="BA67" s="83">
        <f t="shared" ref="BA67:BA72" si="320">IFERROR(AX67/AX$10,0)</f>
        <v>0</v>
      </c>
      <c r="BB67" s="87"/>
      <c r="BC67" s="82">
        <f t="shared" ref="BC67:BC72" si="321">IFERROR(BB67/BB$25,0)</f>
        <v>0</v>
      </c>
      <c r="BD67" s="80">
        <f t="shared" ref="BD67:BD72" si="322">IFERROR(BB67/BB$12,0)</f>
        <v>0</v>
      </c>
      <c r="BE67" s="83">
        <f t="shared" ref="BE67:BE72" si="323">IFERROR(BB67/BB$10,0)</f>
        <v>0</v>
      </c>
      <c r="BF67" s="75">
        <v>0</v>
      </c>
      <c r="BG67" s="82">
        <f t="shared" ref="BG67:BG72" si="324">IFERROR(BF67/BF$25,0)</f>
        <v>0</v>
      </c>
      <c r="BH67" s="80">
        <f t="shared" ref="BH67:BH72" si="325">IFERROR(BF67/BF$12,0)</f>
        <v>0</v>
      </c>
      <c r="BI67" s="83">
        <f t="shared" ref="BI67:BI72" si="326">IFERROR(BF67/BF$10,0)</f>
        <v>0</v>
      </c>
      <c r="BJ67" s="121">
        <f>68750/4</f>
        <v>17187.5</v>
      </c>
      <c r="BK67" s="82">
        <f t="shared" ref="BK67:BK72" si="327">IFERROR(BJ67/BJ$25,0)</f>
        <v>0</v>
      </c>
      <c r="BL67" s="80">
        <f t="shared" ref="BL67:BL72" si="328">IFERROR(BJ67/BJ$12,0)</f>
        <v>0</v>
      </c>
      <c r="BM67" s="83">
        <f>IFERROR(BJ67/BJ$10,0)</f>
        <v>260.41666666666669</v>
      </c>
      <c r="BN67" s="121">
        <v>78867.460000000006</v>
      </c>
      <c r="BO67" s="82">
        <f t="shared" ref="BO67:BO72" si="329">IFERROR(BN67/BN$25,0)</f>
        <v>0.15755835277368915</v>
      </c>
      <c r="BP67" s="80">
        <f t="shared" ref="BP67:BP72" si="330">IFERROR(BN67/BN$12,0)</f>
        <v>18.959705601845503</v>
      </c>
      <c r="BQ67" s="83">
        <f>IFERROR(BN67/BN$10,0)</f>
        <v>1194.9615151515152</v>
      </c>
      <c r="BR67" s="129">
        <f>BN67*(1+BR$91)</f>
        <v>80444.809200000003</v>
      </c>
      <c r="BS67" s="82">
        <f t="shared" ref="BS67:BS72" si="331">IFERROR(BR67/BR$25,0)</f>
        <v>4.5744445316365005E-2</v>
      </c>
      <c r="BT67" s="80">
        <f t="shared" ref="BT67:BT72" si="332">IFERROR(BR67/BR$12,0)</f>
        <v>13.35737803237858</v>
      </c>
      <c r="BU67" s="83">
        <f>IFERROR(BR67/BR$10,0)</f>
        <v>1218.8607454545454</v>
      </c>
      <c r="BV67" s="129">
        <f>BR67*(1+BV$91)</f>
        <v>82053.705384000001</v>
      </c>
      <c r="BW67" s="82">
        <f t="shared" ref="BW67:BW72" si="333">IFERROR(BV67/BV$25,0)</f>
        <v>1.5392536833043077E-2</v>
      </c>
      <c r="BX67" s="80">
        <f t="shared" ref="BX67:BX72" si="334">IFERROR(BV67/BV$12,0)</f>
        <v>5.6613750471932436</v>
      </c>
      <c r="BY67" s="83">
        <f>IFERROR(BV67/BV$10,0)</f>
        <v>1243.2379603636364</v>
      </c>
      <c r="BZ67" s="129">
        <f>BV67*(1+BZ$91)</f>
        <v>83694.779491680005</v>
      </c>
      <c r="CA67" s="82">
        <f t="shared" ref="CA67:CA72" si="335">IFERROR(BZ67/BZ$25,0)</f>
        <v>1.5305623221178144E-2</v>
      </c>
      <c r="CB67" s="80">
        <f t="shared" ref="CB67:CB72" si="336">IFERROR(BZ67/BZ$12,0)</f>
        <v>5.7904233770361149</v>
      </c>
      <c r="CC67" s="83">
        <f>IFERROR(BZ67/BZ$10,0)</f>
        <v>1268.1027195709091</v>
      </c>
      <c r="CD67" s="129">
        <f>BZ67*(1+CD$91)</f>
        <v>85368.675081513604</v>
      </c>
      <c r="CE67" s="82">
        <f t="shared" ref="CE67:CE72" si="337">IFERROR(CD67/CD$25,0)</f>
        <v>1.5177545629661192E-2</v>
      </c>
      <c r="CF67" s="80">
        <f t="shared" ref="CF67:CF72" si="338">IFERROR(CD67/CD$12,0)</f>
        <v>5.9062318445768369</v>
      </c>
      <c r="CG67" s="83">
        <f>IFERROR(CD67/CD$10,0)</f>
        <v>1293.4647739623274</v>
      </c>
      <c r="CH67" s="129">
        <f>CD67*(1+CH$91)</f>
        <v>87076.048583143871</v>
      </c>
      <c r="CI67" s="82">
        <f t="shared" ref="CI67:CI72" si="339">IFERROR(CH67/CH$25,0)</f>
        <v>1.5050468331057254E-2</v>
      </c>
      <c r="CJ67" s="80">
        <f t="shared" ref="CJ67:CJ72" si="340">IFERROR(CH67/CH$12,0)</f>
        <v>6.0243564814683737</v>
      </c>
      <c r="CK67" s="83">
        <f>IFERROR(CH67/CH$10,0)</f>
        <v>1319.3340694415738</v>
      </c>
      <c r="CL67" s="129">
        <f>CH67*(1+CL$91)</f>
        <v>88817.569554806745</v>
      </c>
      <c r="CM67" s="82">
        <f t="shared" ref="CM67:CM72" si="341">IFERROR(CL67/CL$25,0)</f>
        <v>1.4883607299186467E-2</v>
      </c>
      <c r="CN67" s="80">
        <f t="shared" ref="CN67:CN72" si="342">IFERROR(CL67/CL$12,0)</f>
        <v>6.1280544209034842</v>
      </c>
      <c r="CO67" s="83">
        <f>IFERROR(CL67/CL$10,0)</f>
        <v>1345.7207508304052</v>
      </c>
      <c r="CP67" s="129">
        <f>CL67*(1+CP$91)</f>
        <v>90593.920945902879</v>
      </c>
      <c r="CQ67" s="82">
        <f t="shared" ref="CQ67:CQ72" si="343">IFERROR(CP67/CP$25,0)</f>
        <v>1.3660879914683134E-2</v>
      </c>
      <c r="CR67" s="80">
        <f t="shared" ref="CR67:CR72" si="344">IFERROR(CP67/CP$12,0)</f>
        <v>5.7856065999874113</v>
      </c>
      <c r="CS67" s="83">
        <f>IFERROR(CP67/CP$10,0)</f>
        <v>1372.6351658470132</v>
      </c>
      <c r="CT67" s="129">
        <f>CP67*(1+CT$91)</f>
        <v>92405.799364820938</v>
      </c>
      <c r="CU67" s="82">
        <f t="shared" ref="CU67:CU72" si="345">IFERROR(CT67/CT$25,0)</f>
        <v>1.3546309107341779E-2</v>
      </c>
      <c r="CV67" s="80">
        <f t="shared" ref="CV67:CV72" si="346">IFERROR(CT67/CT$12,0)</f>
        <v>5.9013187319871596</v>
      </c>
      <c r="CW67" s="83">
        <f>IFERROR(CT67/CT$10,0)</f>
        <v>1400.0878691639537</v>
      </c>
      <c r="CX67" s="129">
        <f>CT67*(1+CX$91)</f>
        <v>94253.915352117358</v>
      </c>
      <c r="CY67" s="82">
        <f t="shared" ref="CY67:CY72" si="347">IFERROR(CX67/CX$25,0)</f>
        <v>1.3432635955165998E-2</v>
      </c>
      <c r="CZ67" s="80">
        <f t="shared" ref="CZ67:CZ72" si="348">IFERROR(CX67/CX$12,0)</f>
        <v>6.0193451066269024</v>
      </c>
      <c r="DA67" s="83">
        <f>IFERROR(CX67/CX$10,0)</f>
        <v>1428.0896265472327</v>
      </c>
      <c r="DB67" s="129">
        <f>CX67*(1+DB$91)</f>
        <v>96138.993659159707</v>
      </c>
      <c r="DC67" s="82">
        <f t="shared" ref="DC67:DC72" si="349">IFERROR(DB67/DB$25,0)</f>
        <v>1.3283461085291983E-2</v>
      </c>
      <c r="DD67" s="80">
        <f t="shared" ref="DD67:DD72" si="350">IFERROR(DB67/DB$12,0)</f>
        <v>6.1229567846917927</v>
      </c>
      <c r="DE67" s="83">
        <f>IFERROR(DB67/DB$10,0)</f>
        <v>1456.6514190781775</v>
      </c>
    </row>
    <row r="68" spans="3:109" x14ac:dyDescent="0.2">
      <c r="C68" s="77" t="s">
        <v>43</v>
      </c>
      <c r="F68" s="75">
        <v>0</v>
      </c>
      <c r="G68" s="79">
        <f t="shared" si="285"/>
        <v>0</v>
      </c>
      <c r="H68" s="80">
        <f t="shared" si="286"/>
        <v>0</v>
      </c>
      <c r="I68" s="81">
        <f t="shared" si="287"/>
        <v>0</v>
      </c>
      <c r="J68" s="75">
        <v>0</v>
      </c>
      <c r="K68" s="79">
        <f t="shared" si="288"/>
        <v>0</v>
      </c>
      <c r="L68" s="80">
        <f t="shared" si="289"/>
        <v>0</v>
      </c>
      <c r="M68" s="81">
        <f t="shared" si="290"/>
        <v>0</v>
      </c>
      <c r="N68" s="75">
        <v>0</v>
      </c>
      <c r="O68" s="79">
        <f t="shared" si="291"/>
        <v>0</v>
      </c>
      <c r="P68" s="80">
        <f t="shared" si="292"/>
        <v>0</v>
      </c>
      <c r="Q68" s="81">
        <f t="shared" si="293"/>
        <v>0</v>
      </c>
      <c r="R68" s="75">
        <v>0</v>
      </c>
      <c r="S68" s="79">
        <f t="shared" si="294"/>
        <v>0</v>
      </c>
      <c r="T68" s="80">
        <f t="shared" si="295"/>
        <v>0</v>
      </c>
      <c r="U68" s="81">
        <f t="shared" si="296"/>
        <v>0</v>
      </c>
      <c r="V68" s="75">
        <v>0</v>
      </c>
      <c r="W68" s="79">
        <f t="shared" si="297"/>
        <v>0</v>
      </c>
      <c r="X68" s="80">
        <f t="shared" si="298"/>
        <v>0</v>
      </c>
      <c r="Y68" s="81">
        <f t="shared" si="299"/>
        <v>0</v>
      </c>
      <c r="Z68" s="75">
        <v>0</v>
      </c>
      <c r="AA68" s="79">
        <f t="shared" si="300"/>
        <v>0</v>
      </c>
      <c r="AB68" s="80">
        <f t="shared" si="301"/>
        <v>0</v>
      </c>
      <c r="AC68" s="81">
        <f t="shared" si="302"/>
        <v>0</v>
      </c>
      <c r="AD68" s="75">
        <v>0</v>
      </c>
      <c r="AE68" s="79">
        <f t="shared" si="303"/>
        <v>0</v>
      </c>
      <c r="AF68" s="80">
        <f t="shared" si="304"/>
        <v>0</v>
      </c>
      <c r="AG68" s="81">
        <f t="shared" si="305"/>
        <v>0</v>
      </c>
      <c r="AH68" s="75">
        <v>0</v>
      </c>
      <c r="AI68" s="82">
        <f t="shared" si="306"/>
        <v>0</v>
      </c>
      <c r="AJ68" s="80">
        <f t="shared" si="307"/>
        <v>0</v>
      </c>
      <c r="AK68" s="83">
        <f t="shared" si="308"/>
        <v>0</v>
      </c>
      <c r="AL68" s="75">
        <v>0</v>
      </c>
      <c r="AM68" s="79">
        <f t="shared" si="309"/>
        <v>0</v>
      </c>
      <c r="AN68" s="80">
        <f t="shared" si="310"/>
        <v>0</v>
      </c>
      <c r="AO68" s="81">
        <f t="shared" si="311"/>
        <v>0</v>
      </c>
      <c r="AP68" s="75">
        <v>0</v>
      </c>
      <c r="AQ68" s="82">
        <f t="shared" si="312"/>
        <v>0</v>
      </c>
      <c r="AR68" s="80">
        <f t="shared" si="313"/>
        <v>0</v>
      </c>
      <c r="AS68" s="83">
        <f t="shared" si="314"/>
        <v>0</v>
      </c>
      <c r="AT68" s="75">
        <v>0</v>
      </c>
      <c r="AU68" s="82">
        <f t="shared" si="315"/>
        <v>0</v>
      </c>
      <c r="AV68" s="80">
        <f t="shared" si="316"/>
        <v>0</v>
      </c>
      <c r="AW68" s="83">
        <f t="shared" si="317"/>
        <v>0</v>
      </c>
      <c r="AX68" s="75">
        <v>0</v>
      </c>
      <c r="AY68" s="82">
        <f t="shared" si="318"/>
        <v>0</v>
      </c>
      <c r="AZ68" s="80">
        <f t="shared" si="319"/>
        <v>0</v>
      </c>
      <c r="BA68" s="83">
        <f t="shared" si="320"/>
        <v>0</v>
      </c>
      <c r="BB68" s="87"/>
      <c r="BC68" s="82">
        <f t="shared" si="321"/>
        <v>0</v>
      </c>
      <c r="BD68" s="80">
        <f t="shared" si="322"/>
        <v>0</v>
      </c>
      <c r="BE68" s="83">
        <f t="shared" si="323"/>
        <v>0</v>
      </c>
      <c r="BF68" s="75">
        <v>0</v>
      </c>
      <c r="BG68" s="82">
        <f t="shared" si="324"/>
        <v>0</v>
      </c>
      <c r="BH68" s="80">
        <f t="shared" si="325"/>
        <v>0</v>
      </c>
      <c r="BI68" s="83">
        <f t="shared" si="326"/>
        <v>0</v>
      </c>
      <c r="BJ68" s="121">
        <f>51000/4</f>
        <v>12750</v>
      </c>
      <c r="BK68" s="82">
        <f t="shared" si="327"/>
        <v>0</v>
      </c>
      <c r="BL68" s="80">
        <f t="shared" si="328"/>
        <v>0</v>
      </c>
      <c r="BM68" s="83">
        <f>IFERROR(BJ68/BJ$10,0)</f>
        <v>193.18181818181819</v>
      </c>
      <c r="BN68" s="121">
        <v>100000</v>
      </c>
      <c r="BO68" s="82">
        <f>IFERROR(BN68/BN$25,0)</f>
        <v>0.19977612157623581</v>
      </c>
      <c r="BP68" s="80">
        <f>IFERROR(BN68/BN$12,0)</f>
        <v>24.039959701815551</v>
      </c>
      <c r="BQ68" s="83">
        <f>IFERROR(BN68/BN$10,0)</f>
        <v>1515.1515151515152</v>
      </c>
      <c r="BR68" s="129">
        <f>BN68*(1+BR$92)</f>
        <v>102499.99999999999</v>
      </c>
      <c r="BS68" s="82">
        <f t="shared" si="331"/>
        <v>5.8285993733544858E-2</v>
      </c>
      <c r="BT68" s="80">
        <f t="shared" si="332"/>
        <v>17.019510170195101</v>
      </c>
      <c r="BU68" s="83">
        <f>IFERROR(BR68/BR$10,0)</f>
        <v>1553.0303030303028</v>
      </c>
      <c r="BV68" s="129">
        <f>BR68*(1+BV$92)</f>
        <v>105062.49999999997</v>
      </c>
      <c r="BW68" s="82">
        <f t="shared" si="333"/>
        <v>1.9708779676108672E-2</v>
      </c>
      <c r="BX68" s="80">
        <f t="shared" si="334"/>
        <v>7.2488891648727689</v>
      </c>
      <c r="BY68" s="83">
        <f>IFERROR(BV68/BV$10,0)</f>
        <v>1591.8560606060601</v>
      </c>
      <c r="BZ68" s="129">
        <f>BV68*(1+BZ$92)</f>
        <v>107689.06249999996</v>
      </c>
      <c r="CA68" s="82">
        <f t="shared" si="335"/>
        <v>1.9693560645927196E-2</v>
      </c>
      <c r="CB68" s="80">
        <f t="shared" si="336"/>
        <v>7.4504678635671757</v>
      </c>
      <c r="CC68" s="83">
        <f>IFERROR(BZ68/BZ$10,0)</f>
        <v>1631.6524621212116</v>
      </c>
      <c r="CD68" s="129">
        <f>BZ68*(1+CD$92)</f>
        <v>110381.28906249994</v>
      </c>
      <c r="CE68" s="82">
        <f t="shared" si="337"/>
        <v>1.9624493993929876E-2</v>
      </c>
      <c r="CF68" s="80">
        <f t="shared" si="338"/>
        <v>7.6367295601563541</v>
      </c>
      <c r="CG68" s="83">
        <f>IFERROR(CD68/CD$10,0)</f>
        <v>1672.4437736742416</v>
      </c>
      <c r="CH68" s="129">
        <f>CD68*(1+CH$92)</f>
        <v>113140.82128906243</v>
      </c>
      <c r="CI68" s="82">
        <f t="shared" si="339"/>
        <v>1.9555576711027672E-2</v>
      </c>
      <c r="CJ68" s="80">
        <f t="shared" si="340"/>
        <v>7.8276477991602622</v>
      </c>
      <c r="CK68" s="83">
        <f>IFERROR(CH68/CH$10,0)</f>
        <v>1714.2548680160974</v>
      </c>
      <c r="CL68" s="129">
        <f>CH68*(1+CL$92)</f>
        <v>115969.34182128898</v>
      </c>
      <c r="CM68" s="82">
        <f t="shared" si="341"/>
        <v>1.9433566478624442E-2</v>
      </c>
      <c r="CN68" s="80">
        <f t="shared" si="342"/>
        <v>8.0014173028984494</v>
      </c>
      <c r="CO68" s="83">
        <f>IFERROR(CL68/CL$10,0)</f>
        <v>1757.1112397164998</v>
      </c>
      <c r="CP68" s="129">
        <f>CL68*(1+CP$92)</f>
        <v>118868.5753668212</v>
      </c>
      <c r="CQ68" s="82">
        <f t="shared" si="343"/>
        <v>1.7924484521265716E-2</v>
      </c>
      <c r="CR68" s="80">
        <f t="shared" si="344"/>
        <v>7.5913130483009992</v>
      </c>
      <c r="CS68" s="83">
        <f>IFERROR(CP68/CP$10,0)</f>
        <v>1801.0390207094122</v>
      </c>
      <c r="CT68" s="129">
        <f>CP68*(1+CT$92)</f>
        <v>121840.28975099172</v>
      </c>
      <c r="CU68" s="82">
        <f t="shared" si="345"/>
        <v>1.7861284010745365E-2</v>
      </c>
      <c r="CV68" s="80">
        <f t="shared" si="346"/>
        <v>7.7810958745085239</v>
      </c>
      <c r="CW68" s="83">
        <f>IFERROR(CT68/CT$10,0)</f>
        <v>1846.0649962271473</v>
      </c>
      <c r="CX68" s="129">
        <f>CT68*(1+CX$92)</f>
        <v>124886.29699476651</v>
      </c>
      <c r="CY68" s="82">
        <f t="shared" si="347"/>
        <v>1.7798222567756223E-2</v>
      </c>
      <c r="CZ68" s="80">
        <f t="shared" si="348"/>
        <v>7.9756232713712372</v>
      </c>
      <c r="DA68" s="83">
        <f>IFERROR(CX68/CX$10,0)</f>
        <v>1892.2166211328258</v>
      </c>
      <c r="DB68" s="129">
        <f>CX68*(1+DB$92)</f>
        <v>128008.45441963566</v>
      </c>
      <c r="DC68" s="82">
        <f t="shared" si="349"/>
        <v>1.7686843372835707E-2</v>
      </c>
      <c r="DD68" s="80">
        <f t="shared" si="350"/>
        <v>8.1526777497315948</v>
      </c>
      <c r="DE68" s="83">
        <f>IFERROR(DB68/DB$10,0)</f>
        <v>1939.5220366611463</v>
      </c>
    </row>
    <row r="69" spans="3:109" x14ac:dyDescent="0.2">
      <c r="C69" s="77" t="s">
        <v>44</v>
      </c>
      <c r="F69" s="75">
        <v>0</v>
      </c>
      <c r="G69" s="79">
        <f t="shared" si="285"/>
        <v>0</v>
      </c>
      <c r="H69" s="80">
        <f t="shared" si="286"/>
        <v>0</v>
      </c>
      <c r="I69" s="81">
        <f t="shared" si="287"/>
        <v>0</v>
      </c>
      <c r="J69" s="75">
        <v>0</v>
      </c>
      <c r="K69" s="79">
        <f t="shared" si="288"/>
        <v>0</v>
      </c>
      <c r="L69" s="80">
        <f t="shared" si="289"/>
        <v>0</v>
      </c>
      <c r="M69" s="81">
        <f t="shared" si="290"/>
        <v>0</v>
      </c>
      <c r="N69" s="75">
        <v>0</v>
      </c>
      <c r="O69" s="79">
        <f t="shared" si="291"/>
        <v>0</v>
      </c>
      <c r="P69" s="80">
        <f t="shared" si="292"/>
        <v>0</v>
      </c>
      <c r="Q69" s="81">
        <f t="shared" si="293"/>
        <v>0</v>
      </c>
      <c r="R69" s="75">
        <v>0</v>
      </c>
      <c r="S69" s="79">
        <f t="shared" si="294"/>
        <v>0</v>
      </c>
      <c r="T69" s="80">
        <f t="shared" si="295"/>
        <v>0</v>
      </c>
      <c r="U69" s="81">
        <f t="shared" si="296"/>
        <v>0</v>
      </c>
      <c r="V69" s="75">
        <v>0</v>
      </c>
      <c r="W69" s="79">
        <f t="shared" si="297"/>
        <v>0</v>
      </c>
      <c r="X69" s="80">
        <f t="shared" si="298"/>
        <v>0</v>
      </c>
      <c r="Y69" s="81">
        <f t="shared" si="299"/>
        <v>0</v>
      </c>
      <c r="Z69" s="75">
        <v>0</v>
      </c>
      <c r="AA69" s="79">
        <f t="shared" si="300"/>
        <v>0</v>
      </c>
      <c r="AB69" s="80">
        <f t="shared" si="301"/>
        <v>0</v>
      </c>
      <c r="AC69" s="81">
        <f t="shared" si="302"/>
        <v>0</v>
      </c>
      <c r="AD69" s="75">
        <v>0</v>
      </c>
      <c r="AE69" s="79">
        <f t="shared" si="303"/>
        <v>0</v>
      </c>
      <c r="AF69" s="80">
        <f t="shared" si="304"/>
        <v>0</v>
      </c>
      <c r="AG69" s="81">
        <f t="shared" si="305"/>
        <v>0</v>
      </c>
      <c r="AH69" s="75">
        <v>0</v>
      </c>
      <c r="AI69" s="82">
        <f t="shared" si="306"/>
        <v>0</v>
      </c>
      <c r="AJ69" s="80">
        <f t="shared" si="307"/>
        <v>0</v>
      </c>
      <c r="AK69" s="83">
        <f t="shared" si="308"/>
        <v>0</v>
      </c>
      <c r="AL69" s="75">
        <v>0</v>
      </c>
      <c r="AM69" s="79">
        <f t="shared" si="309"/>
        <v>0</v>
      </c>
      <c r="AN69" s="80">
        <f t="shared" si="310"/>
        <v>0</v>
      </c>
      <c r="AO69" s="81">
        <f t="shared" si="311"/>
        <v>0</v>
      </c>
      <c r="AP69" s="75">
        <v>0</v>
      </c>
      <c r="AQ69" s="82">
        <f t="shared" si="312"/>
        <v>0</v>
      </c>
      <c r="AR69" s="80">
        <f t="shared" si="313"/>
        <v>0</v>
      </c>
      <c r="AS69" s="83">
        <f t="shared" si="314"/>
        <v>0</v>
      </c>
      <c r="AT69" s="75">
        <v>0</v>
      </c>
      <c r="AU69" s="82">
        <f t="shared" si="315"/>
        <v>0</v>
      </c>
      <c r="AV69" s="80">
        <f t="shared" si="316"/>
        <v>0</v>
      </c>
      <c r="AW69" s="83">
        <f t="shared" si="317"/>
        <v>0</v>
      </c>
      <c r="AX69" s="75">
        <v>0</v>
      </c>
      <c r="AY69" s="82">
        <f t="shared" si="318"/>
        <v>0</v>
      </c>
      <c r="AZ69" s="80">
        <f t="shared" si="319"/>
        <v>0</v>
      </c>
      <c r="BA69" s="83">
        <f t="shared" si="320"/>
        <v>0</v>
      </c>
      <c r="BB69" s="87"/>
      <c r="BC69" s="82">
        <f t="shared" si="321"/>
        <v>0</v>
      </c>
      <c r="BD69" s="80">
        <f t="shared" si="322"/>
        <v>0</v>
      </c>
      <c r="BE69" s="83">
        <f t="shared" si="323"/>
        <v>0</v>
      </c>
      <c r="BF69" s="75">
        <v>0</v>
      </c>
      <c r="BG69" s="82">
        <f t="shared" si="324"/>
        <v>0</v>
      </c>
      <c r="BH69" s="80">
        <f t="shared" si="325"/>
        <v>0</v>
      </c>
      <c r="BI69" s="83">
        <f t="shared" si="326"/>
        <v>0</v>
      </c>
      <c r="BJ69" s="88">
        <f>BM69*BJ$10</f>
        <v>0</v>
      </c>
      <c r="BK69" s="82">
        <f t="shared" si="327"/>
        <v>0</v>
      </c>
      <c r="BL69" s="80">
        <f t="shared" si="328"/>
        <v>0</v>
      </c>
      <c r="BM69" s="130">
        <f>AW69*(1+BJ$92)</f>
        <v>0</v>
      </c>
      <c r="BN69" s="88">
        <f>BQ69*BN$10</f>
        <v>0</v>
      </c>
      <c r="BO69" s="82">
        <f t="shared" si="329"/>
        <v>0</v>
      </c>
      <c r="BP69" s="80">
        <f t="shared" si="330"/>
        <v>0</v>
      </c>
      <c r="BQ69" s="130">
        <f>BM69*(1+BN$92)</f>
        <v>0</v>
      </c>
      <c r="BR69" s="88">
        <f>BU69*BR$10</f>
        <v>0</v>
      </c>
      <c r="BS69" s="82">
        <f t="shared" si="331"/>
        <v>0</v>
      </c>
      <c r="BT69" s="80">
        <f t="shared" si="332"/>
        <v>0</v>
      </c>
      <c r="BU69" s="130">
        <f>BQ69*(1+BR$92)</f>
        <v>0</v>
      </c>
      <c r="BV69" s="88">
        <f>BY69*BV$10</f>
        <v>0</v>
      </c>
      <c r="BW69" s="82">
        <f t="shared" si="333"/>
        <v>0</v>
      </c>
      <c r="BX69" s="80">
        <f t="shared" si="334"/>
        <v>0</v>
      </c>
      <c r="BY69" s="130">
        <f>BU69*(1+BV$92)</f>
        <v>0</v>
      </c>
      <c r="BZ69" s="88">
        <f>CC69*BZ$10</f>
        <v>0</v>
      </c>
      <c r="CA69" s="82">
        <f t="shared" si="335"/>
        <v>0</v>
      </c>
      <c r="CB69" s="80">
        <f t="shared" si="336"/>
        <v>0</v>
      </c>
      <c r="CC69" s="130">
        <f>BY69*(1+BZ$92)</f>
        <v>0</v>
      </c>
      <c r="CD69" s="91">
        <f>CG69*CD$10</f>
        <v>0</v>
      </c>
      <c r="CE69" s="82">
        <f t="shared" si="337"/>
        <v>0</v>
      </c>
      <c r="CF69" s="80">
        <f t="shared" si="338"/>
        <v>0</v>
      </c>
      <c r="CG69" s="130">
        <f>CC69*(1+CD$92)</f>
        <v>0</v>
      </c>
      <c r="CH69" s="91">
        <f>CK69*CH$10</f>
        <v>0</v>
      </c>
      <c r="CI69" s="79">
        <f t="shared" si="339"/>
        <v>0</v>
      </c>
      <c r="CJ69" s="80">
        <f t="shared" si="340"/>
        <v>0</v>
      </c>
      <c r="CK69" s="130">
        <f>CG69*(1+CH$92)</f>
        <v>0</v>
      </c>
      <c r="CL69" s="88">
        <f>CO69*CL$10</f>
        <v>0</v>
      </c>
      <c r="CM69" s="79">
        <f t="shared" si="341"/>
        <v>0</v>
      </c>
      <c r="CN69" s="80">
        <f t="shared" si="342"/>
        <v>0</v>
      </c>
      <c r="CO69" s="130">
        <f>CK69*(1+CL$92)</f>
        <v>0</v>
      </c>
      <c r="CP69" s="88">
        <f>CS69*CP$10</f>
        <v>0</v>
      </c>
      <c r="CQ69" s="79">
        <f t="shared" si="343"/>
        <v>0</v>
      </c>
      <c r="CR69" s="80">
        <f t="shared" si="344"/>
        <v>0</v>
      </c>
      <c r="CS69" s="130">
        <f>CO69*(1+CP$92)</f>
        <v>0</v>
      </c>
      <c r="CT69" s="88">
        <f>CW69*CT$10</f>
        <v>0</v>
      </c>
      <c r="CU69" s="79">
        <f t="shared" si="345"/>
        <v>0</v>
      </c>
      <c r="CV69" s="80">
        <f t="shared" si="346"/>
        <v>0</v>
      </c>
      <c r="CW69" s="130">
        <f>CS69*(1+CT$92)</f>
        <v>0</v>
      </c>
      <c r="CX69" s="88">
        <f>DA69*CX$10</f>
        <v>0</v>
      </c>
      <c r="CY69" s="82">
        <f t="shared" si="347"/>
        <v>0</v>
      </c>
      <c r="CZ69" s="80">
        <f t="shared" si="348"/>
        <v>0</v>
      </c>
      <c r="DA69" s="130">
        <f>CW69*(1+CX$92)</f>
        <v>0</v>
      </c>
      <c r="DB69" s="88">
        <f>DE69*DB$10</f>
        <v>0</v>
      </c>
      <c r="DC69" s="79">
        <f t="shared" si="349"/>
        <v>0</v>
      </c>
      <c r="DD69" s="80">
        <f t="shared" si="350"/>
        <v>0</v>
      </c>
      <c r="DE69" s="130">
        <f>DA69*(1+DB$92)</f>
        <v>0</v>
      </c>
    </row>
    <row r="70" spans="3:109" x14ac:dyDescent="0.2">
      <c r="C70" s="77" t="s">
        <v>45</v>
      </c>
      <c r="F70" s="75">
        <v>0</v>
      </c>
      <c r="G70" s="79">
        <f t="shared" si="285"/>
        <v>0</v>
      </c>
      <c r="H70" s="80">
        <f t="shared" si="286"/>
        <v>0</v>
      </c>
      <c r="I70" s="81">
        <f t="shared" si="287"/>
        <v>0</v>
      </c>
      <c r="J70" s="75">
        <v>0</v>
      </c>
      <c r="K70" s="79">
        <f t="shared" si="288"/>
        <v>0</v>
      </c>
      <c r="L70" s="80">
        <f t="shared" si="289"/>
        <v>0</v>
      </c>
      <c r="M70" s="81">
        <f t="shared" si="290"/>
        <v>0</v>
      </c>
      <c r="N70" s="75">
        <v>0</v>
      </c>
      <c r="O70" s="79">
        <f t="shared" si="291"/>
        <v>0</v>
      </c>
      <c r="P70" s="80">
        <f t="shared" si="292"/>
        <v>0</v>
      </c>
      <c r="Q70" s="81">
        <f t="shared" si="293"/>
        <v>0</v>
      </c>
      <c r="R70" s="75">
        <v>0</v>
      </c>
      <c r="S70" s="79">
        <f t="shared" si="294"/>
        <v>0</v>
      </c>
      <c r="T70" s="80">
        <f t="shared" si="295"/>
        <v>0</v>
      </c>
      <c r="U70" s="81">
        <f t="shared" si="296"/>
        <v>0</v>
      </c>
      <c r="V70" s="75">
        <v>0</v>
      </c>
      <c r="W70" s="79">
        <f t="shared" si="297"/>
        <v>0</v>
      </c>
      <c r="X70" s="80">
        <f t="shared" si="298"/>
        <v>0</v>
      </c>
      <c r="Y70" s="81">
        <f t="shared" si="299"/>
        <v>0</v>
      </c>
      <c r="Z70" s="75">
        <v>0</v>
      </c>
      <c r="AA70" s="79">
        <f t="shared" si="300"/>
        <v>0</v>
      </c>
      <c r="AB70" s="80">
        <f t="shared" si="301"/>
        <v>0</v>
      </c>
      <c r="AC70" s="81">
        <f t="shared" si="302"/>
        <v>0</v>
      </c>
      <c r="AD70" s="75">
        <v>0</v>
      </c>
      <c r="AE70" s="79">
        <f t="shared" si="303"/>
        <v>0</v>
      </c>
      <c r="AF70" s="80">
        <f t="shared" si="304"/>
        <v>0</v>
      </c>
      <c r="AG70" s="81">
        <f t="shared" si="305"/>
        <v>0</v>
      </c>
      <c r="AH70" s="75">
        <v>0</v>
      </c>
      <c r="AI70" s="82">
        <f t="shared" si="306"/>
        <v>0</v>
      </c>
      <c r="AJ70" s="80">
        <f t="shared" si="307"/>
        <v>0</v>
      </c>
      <c r="AK70" s="83">
        <f t="shared" si="308"/>
        <v>0</v>
      </c>
      <c r="AL70" s="75">
        <v>0</v>
      </c>
      <c r="AM70" s="79">
        <f t="shared" si="309"/>
        <v>0</v>
      </c>
      <c r="AN70" s="80">
        <f t="shared" si="310"/>
        <v>0</v>
      </c>
      <c r="AO70" s="81">
        <f t="shared" si="311"/>
        <v>0</v>
      </c>
      <c r="AP70" s="75">
        <v>0</v>
      </c>
      <c r="AQ70" s="82">
        <f t="shared" si="312"/>
        <v>0</v>
      </c>
      <c r="AR70" s="80">
        <f t="shared" si="313"/>
        <v>0</v>
      </c>
      <c r="AS70" s="83">
        <f t="shared" si="314"/>
        <v>0</v>
      </c>
      <c r="AT70" s="75">
        <v>0</v>
      </c>
      <c r="AU70" s="82">
        <f t="shared" si="315"/>
        <v>0</v>
      </c>
      <c r="AV70" s="80">
        <f t="shared" si="316"/>
        <v>0</v>
      </c>
      <c r="AW70" s="83">
        <f t="shared" si="317"/>
        <v>0</v>
      </c>
      <c r="AX70" s="75">
        <v>0</v>
      </c>
      <c r="AY70" s="82">
        <f t="shared" si="318"/>
        <v>0</v>
      </c>
      <c r="AZ70" s="80">
        <f t="shared" si="319"/>
        <v>0</v>
      </c>
      <c r="BA70" s="83">
        <f t="shared" si="320"/>
        <v>0</v>
      </c>
      <c r="BB70" s="87"/>
      <c r="BC70" s="82">
        <f t="shared" si="321"/>
        <v>0</v>
      </c>
      <c r="BD70" s="80">
        <f t="shared" si="322"/>
        <v>0</v>
      </c>
      <c r="BE70" s="83">
        <f t="shared" si="323"/>
        <v>0</v>
      </c>
      <c r="BF70" s="75">
        <v>0</v>
      </c>
      <c r="BG70" s="82">
        <f t="shared" si="324"/>
        <v>0</v>
      </c>
      <c r="BH70" s="80">
        <f t="shared" si="325"/>
        <v>0</v>
      </c>
      <c r="BI70" s="83">
        <f t="shared" si="326"/>
        <v>0</v>
      </c>
      <c r="BJ70" s="88">
        <f>BM70*BJ$10</f>
        <v>0</v>
      </c>
      <c r="BK70" s="82">
        <f t="shared" si="327"/>
        <v>0</v>
      </c>
      <c r="BL70" s="80">
        <f t="shared" si="328"/>
        <v>0</v>
      </c>
      <c r="BM70" s="130">
        <f>AW70*(1+BJ$92)</f>
        <v>0</v>
      </c>
      <c r="BN70" s="88">
        <f>BQ70*BN$10</f>
        <v>0</v>
      </c>
      <c r="BO70" s="82">
        <f t="shared" si="329"/>
        <v>0</v>
      </c>
      <c r="BP70" s="80">
        <f t="shared" si="330"/>
        <v>0</v>
      </c>
      <c r="BQ70" s="130">
        <f>BM70*(1+BN$92)</f>
        <v>0</v>
      </c>
      <c r="BR70" s="88">
        <f>BU70*BR$10</f>
        <v>0</v>
      </c>
      <c r="BS70" s="82">
        <f t="shared" si="331"/>
        <v>0</v>
      </c>
      <c r="BT70" s="80">
        <f t="shared" si="332"/>
        <v>0</v>
      </c>
      <c r="BU70" s="130">
        <f>BQ70*(1+BR$92)</f>
        <v>0</v>
      </c>
      <c r="BV70" s="88">
        <f>BY70*BV$10</f>
        <v>0</v>
      </c>
      <c r="BW70" s="82">
        <f t="shared" si="333"/>
        <v>0</v>
      </c>
      <c r="BX70" s="80">
        <f t="shared" si="334"/>
        <v>0</v>
      </c>
      <c r="BY70" s="130">
        <f>BU70*(1+BV$92)</f>
        <v>0</v>
      </c>
      <c r="BZ70" s="88">
        <f>CC70*BZ$10</f>
        <v>0</v>
      </c>
      <c r="CA70" s="82">
        <f t="shared" si="335"/>
        <v>0</v>
      </c>
      <c r="CB70" s="80">
        <f t="shared" si="336"/>
        <v>0</v>
      </c>
      <c r="CC70" s="130">
        <f>BY70*(1+BZ$92)</f>
        <v>0</v>
      </c>
      <c r="CD70" s="91">
        <f>CG70*CD$10</f>
        <v>0</v>
      </c>
      <c r="CE70" s="82">
        <f t="shared" si="337"/>
        <v>0</v>
      </c>
      <c r="CF70" s="80">
        <f t="shared" si="338"/>
        <v>0</v>
      </c>
      <c r="CG70" s="130">
        <f>CC70*(1+CD$92)</f>
        <v>0</v>
      </c>
      <c r="CH70" s="91">
        <f>CK70*CH$10</f>
        <v>0</v>
      </c>
      <c r="CI70" s="79">
        <f t="shared" si="339"/>
        <v>0</v>
      </c>
      <c r="CJ70" s="80">
        <f t="shared" si="340"/>
        <v>0</v>
      </c>
      <c r="CK70" s="130">
        <f>CG70*(1+CH$92)</f>
        <v>0</v>
      </c>
      <c r="CL70" s="88">
        <f>CO70*CL$10</f>
        <v>0</v>
      </c>
      <c r="CM70" s="79">
        <f t="shared" si="341"/>
        <v>0</v>
      </c>
      <c r="CN70" s="80">
        <f t="shared" si="342"/>
        <v>0</v>
      </c>
      <c r="CO70" s="130">
        <f>CK70*(1+CL$92)</f>
        <v>0</v>
      </c>
      <c r="CP70" s="88">
        <f>CS70*CP$10</f>
        <v>0</v>
      </c>
      <c r="CQ70" s="79">
        <f t="shared" si="343"/>
        <v>0</v>
      </c>
      <c r="CR70" s="80">
        <f t="shared" si="344"/>
        <v>0</v>
      </c>
      <c r="CS70" s="130">
        <f>CO70*(1+CP$92)</f>
        <v>0</v>
      </c>
      <c r="CT70" s="88">
        <f>CW70*CT$10</f>
        <v>0</v>
      </c>
      <c r="CU70" s="79">
        <f t="shared" si="345"/>
        <v>0</v>
      </c>
      <c r="CV70" s="80">
        <f t="shared" si="346"/>
        <v>0</v>
      </c>
      <c r="CW70" s="130">
        <f>CS70*(1+CT$92)</f>
        <v>0</v>
      </c>
      <c r="CX70" s="88">
        <f>DA70*CX$10</f>
        <v>0</v>
      </c>
      <c r="CY70" s="82">
        <f t="shared" si="347"/>
        <v>0</v>
      </c>
      <c r="CZ70" s="80">
        <f t="shared" si="348"/>
        <v>0</v>
      </c>
      <c r="DA70" s="130">
        <f>CW70*(1+CX$92)</f>
        <v>0</v>
      </c>
      <c r="DB70" s="88">
        <f>DE70*DB$10</f>
        <v>0</v>
      </c>
      <c r="DC70" s="79">
        <f t="shared" si="349"/>
        <v>0</v>
      </c>
      <c r="DD70" s="80">
        <f t="shared" si="350"/>
        <v>0</v>
      </c>
      <c r="DE70" s="130">
        <f>DA70*(1+DB$92)</f>
        <v>0</v>
      </c>
    </row>
    <row r="71" spans="3:109" x14ac:dyDescent="0.2">
      <c r="C71" s="77" t="s">
        <v>46</v>
      </c>
      <c r="F71" s="131">
        <v>0</v>
      </c>
      <c r="G71" s="132">
        <f t="shared" si="285"/>
        <v>0</v>
      </c>
      <c r="H71" s="80">
        <f t="shared" si="286"/>
        <v>0</v>
      </c>
      <c r="I71" s="81">
        <f t="shared" si="287"/>
        <v>0</v>
      </c>
      <c r="J71" s="131">
        <v>0</v>
      </c>
      <c r="K71" s="132">
        <f t="shared" si="288"/>
        <v>0</v>
      </c>
      <c r="L71" s="80">
        <f t="shared" si="289"/>
        <v>0</v>
      </c>
      <c r="M71" s="81">
        <f t="shared" si="290"/>
        <v>0</v>
      </c>
      <c r="N71" s="131">
        <v>0</v>
      </c>
      <c r="O71" s="132">
        <f t="shared" si="291"/>
        <v>0</v>
      </c>
      <c r="P71" s="80">
        <f t="shared" si="292"/>
        <v>0</v>
      </c>
      <c r="Q71" s="81">
        <f t="shared" si="293"/>
        <v>0</v>
      </c>
      <c r="R71" s="131">
        <v>0</v>
      </c>
      <c r="S71" s="132">
        <f t="shared" si="294"/>
        <v>0</v>
      </c>
      <c r="T71" s="80">
        <f t="shared" si="295"/>
        <v>0</v>
      </c>
      <c r="U71" s="81">
        <f t="shared" si="296"/>
        <v>0</v>
      </c>
      <c r="V71" s="131">
        <v>0</v>
      </c>
      <c r="W71" s="132">
        <f t="shared" si="297"/>
        <v>0</v>
      </c>
      <c r="X71" s="80">
        <f t="shared" si="298"/>
        <v>0</v>
      </c>
      <c r="Y71" s="81">
        <f t="shared" si="299"/>
        <v>0</v>
      </c>
      <c r="Z71" s="131">
        <v>0</v>
      </c>
      <c r="AA71" s="132">
        <f t="shared" si="300"/>
        <v>0</v>
      </c>
      <c r="AB71" s="80">
        <f t="shared" si="301"/>
        <v>0</v>
      </c>
      <c r="AC71" s="81">
        <f t="shared" si="302"/>
        <v>0</v>
      </c>
      <c r="AD71" s="131">
        <v>0</v>
      </c>
      <c r="AE71" s="132">
        <f t="shared" si="303"/>
        <v>0</v>
      </c>
      <c r="AF71" s="80">
        <f t="shared" si="304"/>
        <v>0</v>
      </c>
      <c r="AG71" s="81">
        <f t="shared" si="305"/>
        <v>0</v>
      </c>
      <c r="AH71" s="131">
        <v>0</v>
      </c>
      <c r="AI71" s="132">
        <f t="shared" si="306"/>
        <v>0</v>
      </c>
      <c r="AJ71" s="80">
        <f t="shared" si="307"/>
        <v>0</v>
      </c>
      <c r="AK71" s="83">
        <f t="shared" si="308"/>
        <v>0</v>
      </c>
      <c r="AL71" s="131">
        <v>0</v>
      </c>
      <c r="AM71" s="132">
        <f t="shared" si="309"/>
        <v>0</v>
      </c>
      <c r="AN71" s="80">
        <f t="shared" si="310"/>
        <v>0</v>
      </c>
      <c r="AO71" s="81">
        <f t="shared" si="311"/>
        <v>0</v>
      </c>
      <c r="AP71" s="131">
        <v>0</v>
      </c>
      <c r="AQ71" s="132">
        <f t="shared" si="312"/>
        <v>0</v>
      </c>
      <c r="AR71" s="80">
        <f t="shared" si="313"/>
        <v>0</v>
      </c>
      <c r="AS71" s="83">
        <f t="shared" si="314"/>
        <v>0</v>
      </c>
      <c r="AT71" s="131">
        <v>0</v>
      </c>
      <c r="AU71" s="132">
        <f t="shared" si="315"/>
        <v>0</v>
      </c>
      <c r="AV71" s="80">
        <f t="shared" si="316"/>
        <v>0</v>
      </c>
      <c r="AW71" s="83">
        <f t="shared" si="317"/>
        <v>0</v>
      </c>
      <c r="AX71" s="131">
        <v>0</v>
      </c>
      <c r="AY71" s="132">
        <f t="shared" si="318"/>
        <v>0</v>
      </c>
      <c r="AZ71" s="80">
        <f t="shared" si="319"/>
        <v>0</v>
      </c>
      <c r="BA71" s="83">
        <f t="shared" si="320"/>
        <v>0</v>
      </c>
      <c r="BB71" s="87"/>
      <c r="BC71" s="132">
        <f t="shared" si="321"/>
        <v>0</v>
      </c>
      <c r="BD71" s="80">
        <f t="shared" si="322"/>
        <v>0</v>
      </c>
      <c r="BE71" s="83">
        <f t="shared" si="323"/>
        <v>0</v>
      </c>
      <c r="BF71" s="131">
        <v>0</v>
      </c>
      <c r="BG71" s="132">
        <f t="shared" si="324"/>
        <v>0</v>
      </c>
      <c r="BH71" s="80">
        <f t="shared" si="325"/>
        <v>0</v>
      </c>
      <c r="BI71" s="83">
        <f t="shared" si="326"/>
        <v>0</v>
      </c>
      <c r="BJ71" s="88">
        <f>BM71*BJ$10</f>
        <v>0</v>
      </c>
      <c r="BK71" s="132">
        <f t="shared" si="327"/>
        <v>0</v>
      </c>
      <c r="BL71" s="80">
        <f t="shared" si="328"/>
        <v>0</v>
      </c>
      <c r="BM71" s="133">
        <f>AW71*(1+BJ$92)</f>
        <v>0</v>
      </c>
      <c r="BN71" s="134">
        <f>BQ71*BN$10</f>
        <v>0</v>
      </c>
      <c r="BO71" s="132">
        <f t="shared" si="329"/>
        <v>0</v>
      </c>
      <c r="BP71" s="80">
        <f t="shared" si="330"/>
        <v>0</v>
      </c>
      <c r="BQ71" s="133">
        <f>BM71*(1+BN$92)</f>
        <v>0</v>
      </c>
      <c r="BR71" s="134">
        <f>BU71*BR$10</f>
        <v>0</v>
      </c>
      <c r="BS71" s="132">
        <f t="shared" si="331"/>
        <v>0</v>
      </c>
      <c r="BT71" s="80">
        <f t="shared" si="332"/>
        <v>0</v>
      </c>
      <c r="BU71" s="133">
        <f>BQ71*(1+BR$92)</f>
        <v>0</v>
      </c>
      <c r="BV71" s="134">
        <f>BY71*BV$10</f>
        <v>0</v>
      </c>
      <c r="BW71" s="132">
        <f t="shared" si="333"/>
        <v>0</v>
      </c>
      <c r="BX71" s="80">
        <f t="shared" si="334"/>
        <v>0</v>
      </c>
      <c r="BY71" s="133">
        <f>BU71*(1+BV$92)</f>
        <v>0</v>
      </c>
      <c r="BZ71" s="134">
        <f>CC71*BZ$10</f>
        <v>0</v>
      </c>
      <c r="CA71" s="132">
        <f t="shared" si="335"/>
        <v>0</v>
      </c>
      <c r="CB71" s="80">
        <f t="shared" si="336"/>
        <v>0</v>
      </c>
      <c r="CC71" s="133">
        <f>BY71*(1+BZ$92)</f>
        <v>0</v>
      </c>
      <c r="CD71" s="135">
        <f>CG71*CD$10</f>
        <v>0</v>
      </c>
      <c r="CE71" s="132">
        <f t="shared" si="337"/>
        <v>0</v>
      </c>
      <c r="CF71" s="80">
        <f t="shared" si="338"/>
        <v>0</v>
      </c>
      <c r="CG71" s="133">
        <f>CC71*(1+CD$92)</f>
        <v>0</v>
      </c>
      <c r="CH71" s="135">
        <f>CK71*CH$10</f>
        <v>0</v>
      </c>
      <c r="CI71" s="132">
        <f t="shared" si="339"/>
        <v>0</v>
      </c>
      <c r="CJ71" s="80">
        <f t="shared" si="340"/>
        <v>0</v>
      </c>
      <c r="CK71" s="136">
        <f>CG71*(1+CH$92)</f>
        <v>0</v>
      </c>
      <c r="CL71" s="134">
        <f>CO71*CL$10</f>
        <v>0</v>
      </c>
      <c r="CM71" s="132">
        <f t="shared" si="341"/>
        <v>0</v>
      </c>
      <c r="CN71" s="80">
        <f t="shared" si="342"/>
        <v>0</v>
      </c>
      <c r="CO71" s="136">
        <f>CK71*(1+CL$92)</f>
        <v>0</v>
      </c>
      <c r="CP71" s="134">
        <f>CS71*CP$10</f>
        <v>0</v>
      </c>
      <c r="CQ71" s="132">
        <f t="shared" si="343"/>
        <v>0</v>
      </c>
      <c r="CR71" s="80">
        <f t="shared" si="344"/>
        <v>0</v>
      </c>
      <c r="CS71" s="136">
        <f>CO71*(1+CP$92)</f>
        <v>0</v>
      </c>
      <c r="CT71" s="134">
        <f>CW71*CT$10</f>
        <v>0</v>
      </c>
      <c r="CU71" s="132">
        <f t="shared" si="345"/>
        <v>0</v>
      </c>
      <c r="CV71" s="80">
        <f t="shared" si="346"/>
        <v>0</v>
      </c>
      <c r="CW71" s="136">
        <f>CS71*(1+CT$92)</f>
        <v>0</v>
      </c>
      <c r="CX71" s="134">
        <f>DA71*CX$10</f>
        <v>0</v>
      </c>
      <c r="CY71" s="132">
        <f t="shared" si="347"/>
        <v>0</v>
      </c>
      <c r="CZ71" s="80">
        <f t="shared" si="348"/>
        <v>0</v>
      </c>
      <c r="DA71" s="136">
        <f>CW71*(1+CX$92)</f>
        <v>0</v>
      </c>
      <c r="DB71" s="134">
        <f>DE71*DB$10</f>
        <v>0</v>
      </c>
      <c r="DC71" s="132">
        <f t="shared" si="349"/>
        <v>0</v>
      </c>
      <c r="DD71" s="80">
        <f t="shared" si="350"/>
        <v>0</v>
      </c>
      <c r="DE71" s="136">
        <f>DA71*(1+DB$92)</f>
        <v>0</v>
      </c>
    </row>
    <row r="72" spans="3:109" s="71" customFormat="1" x14ac:dyDescent="0.2">
      <c r="C72" s="92" t="s">
        <v>6</v>
      </c>
      <c r="D72" s="92"/>
      <c r="E72" s="137"/>
      <c r="F72" s="138">
        <f>SUM(F67:F71)</f>
        <v>0</v>
      </c>
      <c r="G72" s="139">
        <f t="shared" si="285"/>
        <v>0</v>
      </c>
      <c r="H72" s="96">
        <f t="shared" si="286"/>
        <v>0</v>
      </c>
      <c r="I72" s="98">
        <f t="shared" si="287"/>
        <v>0</v>
      </c>
      <c r="J72" s="138">
        <f>SUM(J67:J71)</f>
        <v>0</v>
      </c>
      <c r="K72" s="139">
        <f t="shared" si="288"/>
        <v>0</v>
      </c>
      <c r="L72" s="96">
        <f t="shared" si="289"/>
        <v>0</v>
      </c>
      <c r="M72" s="98">
        <f t="shared" si="290"/>
        <v>0</v>
      </c>
      <c r="N72" s="138">
        <f>SUM(N67:N71)</f>
        <v>0</v>
      </c>
      <c r="O72" s="139">
        <f t="shared" si="291"/>
        <v>0</v>
      </c>
      <c r="P72" s="96">
        <f t="shared" si="292"/>
        <v>0</v>
      </c>
      <c r="Q72" s="98">
        <f t="shared" si="293"/>
        <v>0</v>
      </c>
      <c r="R72" s="138">
        <f>SUM(R67:R71)</f>
        <v>0</v>
      </c>
      <c r="S72" s="139">
        <f t="shared" si="294"/>
        <v>0</v>
      </c>
      <c r="T72" s="96">
        <f t="shared" si="295"/>
        <v>0</v>
      </c>
      <c r="U72" s="98">
        <f t="shared" si="296"/>
        <v>0</v>
      </c>
      <c r="V72" s="138">
        <f>SUM(V67:V71)</f>
        <v>0</v>
      </c>
      <c r="W72" s="139">
        <f t="shared" si="297"/>
        <v>0</v>
      </c>
      <c r="X72" s="96">
        <f t="shared" si="298"/>
        <v>0</v>
      </c>
      <c r="Y72" s="98">
        <f t="shared" si="299"/>
        <v>0</v>
      </c>
      <c r="Z72" s="138">
        <f>SUM(Z67:Z71)</f>
        <v>0</v>
      </c>
      <c r="AA72" s="139">
        <f t="shared" si="300"/>
        <v>0</v>
      </c>
      <c r="AB72" s="96">
        <f t="shared" si="301"/>
        <v>0</v>
      </c>
      <c r="AC72" s="98">
        <f t="shared" si="302"/>
        <v>0</v>
      </c>
      <c r="AD72" s="138">
        <f>SUM(AD67:AD71)</f>
        <v>0</v>
      </c>
      <c r="AE72" s="139">
        <f t="shared" si="303"/>
        <v>0</v>
      </c>
      <c r="AF72" s="96">
        <f t="shared" si="304"/>
        <v>0</v>
      </c>
      <c r="AG72" s="98">
        <f t="shared" si="305"/>
        <v>0</v>
      </c>
      <c r="AH72" s="138">
        <f>SUM(AH67:AH71)</f>
        <v>0</v>
      </c>
      <c r="AI72" s="140">
        <f t="shared" si="306"/>
        <v>0</v>
      </c>
      <c r="AJ72" s="96">
        <f t="shared" si="307"/>
        <v>0</v>
      </c>
      <c r="AK72" s="98">
        <f t="shared" si="308"/>
        <v>0</v>
      </c>
      <c r="AL72" s="138">
        <f>SUM(AL67:AL71)</f>
        <v>0</v>
      </c>
      <c r="AM72" s="139">
        <f t="shared" si="309"/>
        <v>0</v>
      </c>
      <c r="AN72" s="96">
        <f t="shared" si="310"/>
        <v>0</v>
      </c>
      <c r="AO72" s="98">
        <f t="shared" si="311"/>
        <v>0</v>
      </c>
      <c r="AP72" s="138">
        <f>SUM(AP67:AP71)</f>
        <v>0</v>
      </c>
      <c r="AQ72" s="95">
        <f t="shared" si="312"/>
        <v>0</v>
      </c>
      <c r="AR72" s="96">
        <f t="shared" si="313"/>
        <v>0</v>
      </c>
      <c r="AS72" s="98">
        <f t="shared" si="314"/>
        <v>0</v>
      </c>
      <c r="AT72" s="138">
        <f>SUM(AT67:AT71)</f>
        <v>0</v>
      </c>
      <c r="AU72" s="95">
        <f t="shared" si="315"/>
        <v>0</v>
      </c>
      <c r="AV72" s="96">
        <f t="shared" si="316"/>
        <v>0</v>
      </c>
      <c r="AW72" s="98">
        <f t="shared" si="317"/>
        <v>0</v>
      </c>
      <c r="AX72" s="138">
        <f>SUM(AX67:AX71)</f>
        <v>0</v>
      </c>
      <c r="AY72" s="95">
        <f t="shared" si="318"/>
        <v>0</v>
      </c>
      <c r="AZ72" s="96">
        <f t="shared" si="319"/>
        <v>0</v>
      </c>
      <c r="BA72" s="98">
        <f t="shared" si="320"/>
        <v>0</v>
      </c>
      <c r="BB72" s="122">
        <f>SUM(BB67:BB71)</f>
        <v>0</v>
      </c>
      <c r="BC72" s="95">
        <f t="shared" si="321"/>
        <v>0</v>
      </c>
      <c r="BD72" s="96">
        <f t="shared" si="322"/>
        <v>0</v>
      </c>
      <c r="BE72" s="98">
        <f t="shared" si="323"/>
        <v>0</v>
      </c>
      <c r="BF72" s="138">
        <f>SUM(BF67:BF71)</f>
        <v>0</v>
      </c>
      <c r="BG72" s="95">
        <f t="shared" si="324"/>
        <v>0</v>
      </c>
      <c r="BH72" s="96">
        <f t="shared" si="325"/>
        <v>0</v>
      </c>
      <c r="BI72" s="98">
        <f t="shared" si="326"/>
        <v>0</v>
      </c>
      <c r="BJ72" s="122">
        <f>SUM(BJ67:BJ71)</f>
        <v>29937.5</v>
      </c>
      <c r="BK72" s="95">
        <f t="shared" si="327"/>
        <v>0</v>
      </c>
      <c r="BL72" s="96">
        <f t="shared" si="328"/>
        <v>0</v>
      </c>
      <c r="BM72" s="98">
        <f>IFERROR(BJ72/BJ$10,0)</f>
        <v>453.59848484848487</v>
      </c>
      <c r="BN72" s="122">
        <f>SUM(BN67:BN71)</f>
        <v>178867.46000000002</v>
      </c>
      <c r="BO72" s="95">
        <f t="shared" si="329"/>
        <v>0.35733447434992499</v>
      </c>
      <c r="BP72" s="96">
        <f t="shared" si="330"/>
        <v>42.999665303661054</v>
      </c>
      <c r="BQ72" s="98">
        <f>IFERROR(BN72/BN$10,0)</f>
        <v>2710.1130303030304</v>
      </c>
      <c r="BR72" s="122">
        <f>SUM(BR67:BR71)</f>
        <v>182944.80919999999</v>
      </c>
      <c r="BS72" s="95">
        <f t="shared" si="331"/>
        <v>0.10403043904990987</v>
      </c>
      <c r="BT72" s="96">
        <f t="shared" si="332"/>
        <v>30.376888202573681</v>
      </c>
      <c r="BU72" s="98">
        <f>IFERROR(BR72/BR$10,0)</f>
        <v>2771.8910484848484</v>
      </c>
      <c r="BV72" s="122">
        <f>SUM(BV67:BV71)</f>
        <v>187116.20538399997</v>
      </c>
      <c r="BW72" s="95">
        <f t="shared" si="333"/>
        <v>3.5101316509151749E-2</v>
      </c>
      <c r="BX72" s="96">
        <f t="shared" si="334"/>
        <v>12.910264212066012</v>
      </c>
      <c r="BY72" s="98">
        <f>IFERROR(BV72/BV$10,0)</f>
        <v>2835.0940209696964</v>
      </c>
      <c r="BZ72" s="122">
        <f>SUM(BZ67:BZ71)</f>
        <v>191383.84199167998</v>
      </c>
      <c r="CA72" s="95">
        <f t="shared" si="335"/>
        <v>3.4999183867105342E-2</v>
      </c>
      <c r="CB72" s="96">
        <f t="shared" si="336"/>
        <v>13.240891240603291</v>
      </c>
      <c r="CC72" s="98">
        <f>IFERROR(BZ72/BZ$10,0)</f>
        <v>2899.7551816921209</v>
      </c>
      <c r="CD72" s="123">
        <f>SUM(CD67:CD71)</f>
        <v>195749.96414401353</v>
      </c>
      <c r="CE72" s="95">
        <f t="shared" si="337"/>
        <v>3.4802039623591068E-2</v>
      </c>
      <c r="CF72" s="96">
        <f t="shared" si="338"/>
        <v>13.542961404733191</v>
      </c>
      <c r="CG72" s="98">
        <f>IFERROR(CD72/CD$10,0)</f>
        <v>2965.9085476365685</v>
      </c>
      <c r="CH72" s="123">
        <f>SUM(CH67:CH71)</f>
        <v>200216.8698722063</v>
      </c>
      <c r="CI72" s="95">
        <f t="shared" si="339"/>
        <v>3.4606045042084921E-2</v>
      </c>
      <c r="CJ72" s="96">
        <f t="shared" si="340"/>
        <v>13.852004280628636</v>
      </c>
      <c r="CK72" s="98">
        <f>IFERROR(CH72/CH$10,0)</f>
        <v>3033.5889374576714</v>
      </c>
      <c r="CL72" s="122">
        <f>SUM(CL67:CL71)</f>
        <v>204786.91137609573</v>
      </c>
      <c r="CM72" s="95">
        <f t="shared" si="341"/>
        <v>3.4317173777810912E-2</v>
      </c>
      <c r="CN72" s="96">
        <f t="shared" si="342"/>
        <v>14.129471723801935</v>
      </c>
      <c r="CO72" s="98">
        <f>IFERROR(CL72/CL$10,0)</f>
        <v>3102.8319905469048</v>
      </c>
      <c r="CP72" s="122">
        <f>SUM(CP67:CP71)</f>
        <v>209462.49631272408</v>
      </c>
      <c r="CQ72" s="95">
        <f t="shared" si="343"/>
        <v>3.1585364435948844E-2</v>
      </c>
      <c r="CR72" s="96">
        <f t="shared" si="344"/>
        <v>13.376919648288411</v>
      </c>
      <c r="CS72" s="98">
        <f>IFERROR(CP72/CP$10,0)</f>
        <v>3173.6741865564254</v>
      </c>
      <c r="CT72" s="122">
        <f>SUM(CT67:CT71)</f>
        <v>214246.08911581268</v>
      </c>
      <c r="CU72" s="95">
        <f t="shared" si="345"/>
        <v>3.1407593118087149E-2</v>
      </c>
      <c r="CV72" s="96">
        <f t="shared" si="346"/>
        <v>13.682414606495685</v>
      </c>
      <c r="CW72" s="98">
        <f>IFERROR(CT72/CT$10,0)</f>
        <v>3246.1528653911009</v>
      </c>
      <c r="CX72" s="122">
        <f>SUM(CX67:CX71)</f>
        <v>219140.21234688387</v>
      </c>
      <c r="CY72" s="95">
        <f t="shared" si="347"/>
        <v>3.1230858522922223E-2</v>
      </c>
      <c r="CZ72" s="96">
        <f t="shared" si="348"/>
        <v>13.99496837799814</v>
      </c>
      <c r="DA72" s="98">
        <f>IFERROR(CX72/CX$10,0)</f>
        <v>3320.3062476800587</v>
      </c>
      <c r="DB72" s="122">
        <f>SUM(DB67:DB71)</f>
        <v>224147.44807879537</v>
      </c>
      <c r="DC72" s="95">
        <f t="shared" si="349"/>
        <v>3.0970304458127689E-2</v>
      </c>
      <c r="DD72" s="96">
        <f t="shared" si="350"/>
        <v>14.275634534423387</v>
      </c>
      <c r="DE72" s="98">
        <f>IFERROR(DB72/DB$10,0)</f>
        <v>3396.1734557393238</v>
      </c>
    </row>
    <row r="73" spans="3:109" s="142" customFormat="1" ht="12" x14ac:dyDescent="0.2">
      <c r="C73" s="141" t="s">
        <v>26</v>
      </c>
      <c r="E73" s="143"/>
      <c r="F73" s="144" t="str">
        <f>IFERROR(F72/B72-1,"-")</f>
        <v>-</v>
      </c>
      <c r="G73" s="145"/>
      <c r="H73" s="146"/>
      <c r="I73" s="147"/>
      <c r="J73" s="144" t="str">
        <f>IFERROR(J72/F72-1,"-")</f>
        <v>-</v>
      </c>
      <c r="K73" s="145"/>
      <c r="L73" s="146"/>
      <c r="M73" s="147"/>
      <c r="N73" s="144" t="str">
        <f>IFERROR(N72/J72-1,"-")</f>
        <v>-</v>
      </c>
      <c r="O73" s="145"/>
      <c r="P73" s="146"/>
      <c r="Q73" s="147"/>
      <c r="R73" s="144" t="str">
        <f>IFERROR(R72/N72-1,"-")</f>
        <v>-</v>
      </c>
      <c r="S73" s="145"/>
      <c r="T73" s="146"/>
      <c r="U73" s="147"/>
      <c r="V73" s="144" t="str">
        <f>IFERROR(V72/R72-1,"-")</f>
        <v>-</v>
      </c>
      <c r="W73" s="145"/>
      <c r="X73" s="146"/>
      <c r="Y73" s="147"/>
      <c r="Z73" s="144" t="str">
        <f>IFERROR(Z72/V72-1,"-")</f>
        <v>-</v>
      </c>
      <c r="AA73" s="145"/>
      <c r="AB73" s="146"/>
      <c r="AC73" s="147"/>
      <c r="AD73" s="144" t="str">
        <f>IFERROR(AD72/Z72-1,"-")</f>
        <v>-</v>
      </c>
      <c r="AE73" s="145"/>
      <c r="AF73" s="146"/>
      <c r="AG73" s="147"/>
      <c r="AH73" s="144" t="str">
        <f>IFERROR(AH72/AD72-1,"-")</f>
        <v>-</v>
      </c>
      <c r="AI73" s="148"/>
      <c r="AJ73" s="146"/>
      <c r="AK73" s="147"/>
      <c r="AL73" s="144" t="str">
        <f>IFERROR(AL72/AH72-1,"-")</f>
        <v>-</v>
      </c>
      <c r="AM73" s="145"/>
      <c r="AN73" s="146"/>
      <c r="AO73" s="147"/>
      <c r="AP73" s="144" t="str">
        <f>IFERROR(AP72/AL72-1,"-")</f>
        <v>-</v>
      </c>
      <c r="AQ73" s="148"/>
      <c r="AR73" s="146"/>
      <c r="AS73" s="147"/>
      <c r="AT73" s="144" t="str">
        <f>IFERROR(AT72/AP72-1,"-")</f>
        <v>-</v>
      </c>
      <c r="AU73" s="148"/>
      <c r="AV73" s="146"/>
      <c r="AW73" s="147"/>
      <c r="AX73" s="144" t="str">
        <f>IFERROR(AX72/AT72-1,"-")</f>
        <v>-</v>
      </c>
      <c r="AY73" s="148"/>
      <c r="AZ73" s="146"/>
      <c r="BA73" s="147"/>
      <c r="BB73" s="144" t="str">
        <f>IFERROR(BB72/AT72-1,"-")</f>
        <v>-</v>
      </c>
      <c r="BC73" s="148"/>
      <c r="BD73" s="146"/>
      <c r="BE73" s="147"/>
      <c r="BF73" s="144" t="str">
        <f>IFERROR(BF72/BB72-1,"-")</f>
        <v>-</v>
      </c>
      <c r="BG73" s="148"/>
      <c r="BH73" s="146"/>
      <c r="BI73" s="147"/>
      <c r="BJ73" s="144" t="str">
        <f>IFERROR(BJ72/AT72-1,"-")</f>
        <v>-</v>
      </c>
      <c r="BK73" s="148"/>
      <c r="BL73" s="146"/>
      <c r="BM73" s="147"/>
      <c r="BN73" s="144">
        <f>IFERROR(BN72/BJ72-1,"-")</f>
        <v>4.9746959498956169</v>
      </c>
      <c r="BO73" s="148"/>
      <c r="BP73" s="146"/>
      <c r="BQ73" s="147"/>
      <c r="BR73" s="144">
        <f>IFERROR(BR72/BN72-1,"-")</f>
        <v>2.2795365909483944E-2</v>
      </c>
      <c r="BS73" s="148"/>
      <c r="BT73" s="146"/>
      <c r="BU73" s="147"/>
      <c r="BV73" s="144">
        <f>IFERROR(BV72/BR72-1,"-")</f>
        <v>2.2801391317092357E-2</v>
      </c>
      <c r="BW73" s="148"/>
      <c r="BX73" s="146"/>
      <c r="BY73" s="147"/>
      <c r="BZ73" s="144">
        <f>IFERROR(BZ72/BV72-1,"-")</f>
        <v>2.280741317365842E-2</v>
      </c>
      <c r="CA73" s="148"/>
      <c r="CB73" s="146"/>
      <c r="CC73" s="147"/>
      <c r="CD73" s="146">
        <f>IFERROR(CD72/BZ72-1,"-")</f>
        <v>2.2813431410387164E-2</v>
      </c>
      <c r="CE73" s="148"/>
      <c r="CF73" s="146"/>
      <c r="CG73" s="147"/>
      <c r="CH73" s="146">
        <f>IFERROR(CH72/CD72-1,"-")</f>
        <v>2.2819445958653928E-2</v>
      </c>
      <c r="CI73" s="145"/>
      <c r="CJ73" s="146"/>
      <c r="CK73" s="147"/>
      <c r="CL73" s="144">
        <f>IFERROR(CL72/CH72-1,"-")</f>
        <v>2.2825456750005024E-2</v>
      </c>
      <c r="CM73" s="145"/>
      <c r="CN73" s="146"/>
      <c r="CO73" s="147"/>
      <c r="CP73" s="144">
        <f>IFERROR(CP72/CL72-1,"-")</f>
        <v>2.2831463716162625E-2</v>
      </c>
      <c r="CQ73" s="145"/>
      <c r="CR73" s="146"/>
      <c r="CS73" s="147"/>
      <c r="CT73" s="144">
        <f>IFERROR(CT72/CP72-1,"-")</f>
        <v>2.2837466789027427E-2</v>
      </c>
      <c r="CU73" s="145"/>
      <c r="CV73" s="146"/>
      <c r="CW73" s="147"/>
      <c r="CX73" s="144">
        <f>IFERROR(CX72/CT72-1,"-")</f>
        <v>2.2843465900680426E-2</v>
      </c>
      <c r="CY73" s="148"/>
      <c r="CZ73" s="146"/>
      <c r="DA73" s="147"/>
      <c r="DB73" s="144">
        <f>IFERROR(DB72/CX72-1,"-")</f>
        <v>2.2849460983388026E-2</v>
      </c>
      <c r="DC73" s="145"/>
      <c r="DD73" s="146"/>
      <c r="DE73" s="147"/>
    </row>
    <row r="74" spans="3:109" x14ac:dyDescent="0.2">
      <c r="C74" s="71"/>
      <c r="F74" s="54"/>
      <c r="G74" s="107"/>
      <c r="H74" s="107"/>
      <c r="I74" s="108"/>
      <c r="J74" s="54"/>
      <c r="K74" s="107"/>
      <c r="L74" s="107"/>
      <c r="M74" s="108"/>
      <c r="N74" s="54"/>
      <c r="O74" s="107"/>
      <c r="P74" s="107"/>
      <c r="Q74" s="108"/>
      <c r="R74" s="54"/>
      <c r="S74" s="107"/>
      <c r="T74" s="107"/>
      <c r="U74" s="108"/>
      <c r="V74" s="54"/>
      <c r="W74" s="107"/>
      <c r="X74" s="107"/>
      <c r="Y74" s="108"/>
      <c r="Z74" s="54"/>
      <c r="AA74" s="107"/>
      <c r="AB74" s="107"/>
      <c r="AC74" s="108"/>
      <c r="AD74" s="54"/>
      <c r="AE74" s="107"/>
      <c r="AF74" s="107"/>
      <c r="AG74" s="108"/>
      <c r="AH74" s="54"/>
      <c r="AI74" s="107"/>
      <c r="AJ74" s="107"/>
      <c r="AK74" s="108"/>
      <c r="AL74" s="54"/>
      <c r="AM74" s="107"/>
      <c r="AN74" s="107"/>
      <c r="AO74" s="108"/>
      <c r="AP74" s="54"/>
      <c r="AQ74" s="107"/>
      <c r="AR74" s="107"/>
      <c r="AS74" s="108"/>
      <c r="AT74" s="54"/>
      <c r="AU74" s="107"/>
      <c r="AV74" s="107"/>
      <c r="AW74" s="108"/>
      <c r="AX74" s="54"/>
      <c r="AY74" s="107"/>
      <c r="AZ74" s="107"/>
      <c r="BA74" s="108"/>
      <c r="BB74" s="54"/>
      <c r="BC74" s="107"/>
      <c r="BD74" s="107"/>
      <c r="BE74" s="108"/>
      <c r="BF74" s="54"/>
      <c r="BG74" s="107"/>
      <c r="BH74" s="107"/>
      <c r="BI74" s="108"/>
      <c r="BJ74" s="54"/>
      <c r="BK74" s="107"/>
      <c r="BL74" s="107"/>
      <c r="BM74" s="108"/>
      <c r="BN74" s="54"/>
      <c r="BO74" s="107"/>
      <c r="BP74" s="107"/>
      <c r="BQ74" s="108"/>
      <c r="BR74" s="54"/>
      <c r="BS74" s="107"/>
      <c r="BT74" s="107"/>
      <c r="BU74" s="108"/>
      <c r="BV74" s="54"/>
      <c r="BW74" s="107"/>
      <c r="BX74" s="107"/>
      <c r="BY74" s="108"/>
      <c r="BZ74" s="54"/>
      <c r="CA74" s="107"/>
      <c r="CB74" s="107"/>
      <c r="CC74" s="108"/>
      <c r="CD74" s="21"/>
      <c r="CE74" s="107"/>
      <c r="CF74" s="107"/>
      <c r="CG74" s="108"/>
      <c r="CH74" s="21"/>
      <c r="CI74" s="107"/>
      <c r="CJ74" s="107"/>
      <c r="CK74" s="108"/>
      <c r="CL74" s="54"/>
      <c r="CM74" s="107"/>
      <c r="CN74" s="107"/>
      <c r="CO74" s="108"/>
      <c r="CP74" s="54"/>
      <c r="CQ74" s="107"/>
      <c r="CR74" s="107"/>
      <c r="CS74" s="108"/>
      <c r="CT74" s="54"/>
      <c r="CU74" s="107"/>
      <c r="CV74" s="107"/>
      <c r="CW74" s="108"/>
      <c r="CX74" s="54"/>
      <c r="CY74" s="107"/>
      <c r="CZ74" s="107"/>
      <c r="DA74" s="108"/>
      <c r="DB74" s="54"/>
      <c r="DC74" s="107"/>
      <c r="DD74" s="107"/>
      <c r="DE74" s="108"/>
    </row>
    <row r="75" spans="3:109" x14ac:dyDescent="0.2">
      <c r="C75" s="112" t="s">
        <v>47</v>
      </c>
      <c r="D75" s="113"/>
      <c r="E75" s="113"/>
      <c r="F75" s="114">
        <f>+F63-F72</f>
        <v>0</v>
      </c>
      <c r="G75" s="115">
        <f>IFERROR(F75/F$25,0)</f>
        <v>0</v>
      </c>
      <c r="H75" s="116">
        <f>IFERROR(F75/F$12,0)</f>
        <v>0</v>
      </c>
      <c r="I75" s="124">
        <f>IFERROR(F75/F$10,0)</f>
        <v>0</v>
      </c>
      <c r="J75" s="114">
        <f>+J63-J72</f>
        <v>0</v>
      </c>
      <c r="K75" s="115">
        <f>IFERROR(J75/J$25,0)</f>
        <v>0</v>
      </c>
      <c r="L75" s="116">
        <f>IFERROR(J75/J$12,0)</f>
        <v>0</v>
      </c>
      <c r="M75" s="124">
        <f>IFERROR(J75/J$10,0)</f>
        <v>0</v>
      </c>
      <c r="N75" s="114">
        <f>+N63-N72</f>
        <v>0</v>
      </c>
      <c r="O75" s="115">
        <f>IFERROR(N75/N$25,0)</f>
        <v>0</v>
      </c>
      <c r="P75" s="116">
        <f>IFERROR(N75/N$12,0)</f>
        <v>0</v>
      </c>
      <c r="Q75" s="124">
        <f>IFERROR(N75/N$10,0)</f>
        <v>0</v>
      </c>
      <c r="R75" s="114">
        <f>+R63-R72</f>
        <v>0</v>
      </c>
      <c r="S75" s="115">
        <f>IFERROR(R75/R$25,0)</f>
        <v>0</v>
      </c>
      <c r="T75" s="116">
        <f>IFERROR(R75/R$12,0)</f>
        <v>0</v>
      </c>
      <c r="U75" s="124">
        <f>IFERROR(R75/R$10,0)</f>
        <v>0</v>
      </c>
      <c r="V75" s="114">
        <f>+V63-V72</f>
        <v>0</v>
      </c>
      <c r="W75" s="115">
        <f>IFERROR(V75/V$25,0)</f>
        <v>0</v>
      </c>
      <c r="X75" s="116">
        <f>IFERROR(V75/V$12,0)</f>
        <v>0</v>
      </c>
      <c r="Y75" s="124">
        <f>IFERROR(V75/V$10,0)</f>
        <v>0</v>
      </c>
      <c r="Z75" s="114">
        <f>+Z63-Z72</f>
        <v>0</v>
      </c>
      <c r="AA75" s="115">
        <f>IFERROR(Z75/Z$25,0)</f>
        <v>0</v>
      </c>
      <c r="AB75" s="116">
        <f>IFERROR(Z75/Z$12,0)</f>
        <v>0</v>
      </c>
      <c r="AC75" s="124">
        <f>IFERROR(Z75/Z$10,0)</f>
        <v>0</v>
      </c>
      <c r="AD75" s="114">
        <f>+AD63-AD72</f>
        <v>0</v>
      </c>
      <c r="AE75" s="115">
        <f>IFERROR(AD75/AD$25,0)</f>
        <v>0</v>
      </c>
      <c r="AF75" s="116">
        <f>IFERROR(AD75/AD$12,0)</f>
        <v>0</v>
      </c>
      <c r="AG75" s="124">
        <f>IFERROR(AD75/AD$10,0)</f>
        <v>0</v>
      </c>
      <c r="AH75" s="114">
        <f>+AH63-AH72</f>
        <v>0</v>
      </c>
      <c r="AI75" s="118">
        <f>IFERROR(AH75/AH$25,0)</f>
        <v>0</v>
      </c>
      <c r="AJ75" s="116">
        <f>IFERROR(AH75/AH$12,0)</f>
        <v>0</v>
      </c>
      <c r="AK75" s="124">
        <f>IFERROR(AH75/AH$10,0)</f>
        <v>0</v>
      </c>
      <c r="AL75" s="114">
        <f>+AL63-AL72</f>
        <v>0</v>
      </c>
      <c r="AM75" s="115">
        <f>IFERROR(AL75/AL$25,0)</f>
        <v>0</v>
      </c>
      <c r="AN75" s="116">
        <f>IFERROR(AL75/AL$12,0)</f>
        <v>0</v>
      </c>
      <c r="AO75" s="124">
        <f>IFERROR(AL75/AL$10,0)</f>
        <v>0</v>
      </c>
      <c r="AP75" s="114">
        <f>+AP63-AP72</f>
        <v>0</v>
      </c>
      <c r="AQ75" s="118">
        <f>IFERROR(AP75/AP$25,0)</f>
        <v>0</v>
      </c>
      <c r="AR75" s="116">
        <f>IFERROR(AP75/AP$12,0)</f>
        <v>0</v>
      </c>
      <c r="AS75" s="124">
        <f>IFERROR(AP75/AP$10,0)</f>
        <v>0</v>
      </c>
      <c r="AT75" s="114">
        <f>+AT63-AT72</f>
        <v>0</v>
      </c>
      <c r="AU75" s="118">
        <f>IFERROR(AT75/AT$25,0)</f>
        <v>0</v>
      </c>
      <c r="AV75" s="116">
        <f>IFERROR(AT75/AT$12,0)</f>
        <v>0</v>
      </c>
      <c r="AW75" s="124">
        <f>IFERROR(AT75/AT$10,0)</f>
        <v>0</v>
      </c>
      <c r="AX75" s="114">
        <f>+AX63-AX72</f>
        <v>0</v>
      </c>
      <c r="AY75" s="118">
        <f>IFERROR(AX75/AX$25,0)</f>
        <v>0</v>
      </c>
      <c r="AZ75" s="116">
        <f>IFERROR(AX75/AX$12,0)</f>
        <v>0</v>
      </c>
      <c r="BA75" s="124">
        <f>IFERROR(AX75/AX$10,0)</f>
        <v>0</v>
      </c>
      <c r="BB75" s="114">
        <f>+BB63-BB72</f>
        <v>0</v>
      </c>
      <c r="BC75" s="118">
        <f>IFERROR(BB75/BB$25,0)</f>
        <v>0</v>
      </c>
      <c r="BD75" s="116">
        <f>IFERROR(BB75/BB$12,0)</f>
        <v>0</v>
      </c>
      <c r="BE75" s="124">
        <f>IFERROR(BB75/BB$10,0)</f>
        <v>0</v>
      </c>
      <c r="BF75" s="114">
        <f>+BF63-BF72</f>
        <v>0</v>
      </c>
      <c r="BG75" s="118">
        <f>IFERROR(BF75/BF$25,0)</f>
        <v>0</v>
      </c>
      <c r="BH75" s="116">
        <f>IFERROR(BF75/BF$12,0)</f>
        <v>0</v>
      </c>
      <c r="BI75" s="124">
        <f>IFERROR(BF75/BF$10,0)</f>
        <v>0</v>
      </c>
      <c r="BJ75" s="114">
        <f>+BJ63-BJ72</f>
        <v>-29937.5</v>
      </c>
      <c r="BK75" s="118">
        <f>IFERROR(BJ75/BJ$25,0)</f>
        <v>0</v>
      </c>
      <c r="BL75" s="116">
        <f>IFERROR(BJ75/BJ$12,0)</f>
        <v>0</v>
      </c>
      <c r="BM75" s="124">
        <f>IFERROR(BJ75/BJ$10,0)</f>
        <v>-453.59848484848487</v>
      </c>
      <c r="BN75" s="114">
        <f>+BN63-BN72</f>
        <v>-122970.96447057869</v>
      </c>
      <c r="BO75" s="118">
        <f>IFERROR(BN75/BN$25,0)</f>
        <v>-0.24566662348421303</v>
      </c>
      <c r="BP75" s="116">
        <f>IFERROR(BN75/BN$12,0)</f>
        <v>-29.562170303661038</v>
      </c>
      <c r="BQ75" s="124">
        <f>IFERROR(BN75/BN$10,0)</f>
        <v>-1863.1964313724045</v>
      </c>
      <c r="BR75" s="114">
        <f>+BR63-BR72</f>
        <v>364334.82204999996</v>
      </c>
      <c r="BS75" s="118">
        <f>IFERROR(BR75/BR$25,0)</f>
        <v>0.20717675273091202</v>
      </c>
      <c r="BT75" s="116">
        <f>IFERROR(BR75/BR$12,0)</f>
        <v>60.495611797426314</v>
      </c>
      <c r="BU75" s="124">
        <f>IFERROR(BR75/BR$10,0)</f>
        <v>5520.2245765151511</v>
      </c>
      <c r="BV75" s="114">
        <f>+BV63-BV72</f>
        <v>2035119.5438659999</v>
      </c>
      <c r="BW75" s="118">
        <f>IFERROR(BV75/BV$25,0)</f>
        <v>0.38177011497535068</v>
      </c>
      <c r="BX75" s="116">
        <f>IFERROR(BV75/BV$12,0)</f>
        <v>140.41504828793398</v>
      </c>
      <c r="BY75" s="124">
        <f>IFERROR(BV75/BV$10,0)</f>
        <v>30835.144604030302</v>
      </c>
      <c r="BZ75" s="114">
        <f>+BZ63-BZ72</f>
        <v>2095026.777805195</v>
      </c>
      <c r="CA75" s="118">
        <f>IFERROR(BZ75/BZ$25,0)</f>
        <v>0.38312653064045443</v>
      </c>
      <c r="CB75" s="116">
        <f>IFERROR(BZ75/BZ$12,0)</f>
        <v>144.94442907189671</v>
      </c>
      <c r="CC75" s="124">
        <f>IFERROR(BZ75/BZ$10,0)</f>
        <v>31742.829966745379</v>
      </c>
      <c r="CD75" s="125">
        <f>+CD63-CD72</f>
        <v>2163108.6459352835</v>
      </c>
      <c r="CE75" s="118">
        <f>IFERROR(CD75/CD$25,0)</f>
        <v>0.38457525719181285</v>
      </c>
      <c r="CF75" s="116">
        <f>IFERROR(CD75/CD$12,0)</f>
        <v>149.65467316557931</v>
      </c>
      <c r="CG75" s="124">
        <f>IFERROR(CD75/CD$10,0)</f>
        <v>32774.373423261874</v>
      </c>
      <c r="CH75" s="125">
        <f>+CH63-CH72</f>
        <v>2233359.5619901991</v>
      </c>
      <c r="CI75" s="115">
        <f>IFERROR(CH75/CH$25,0)</f>
        <v>0.38602012730862706</v>
      </c>
      <c r="CJ75" s="116">
        <f>IFERROR(CH75/CH$12,0)</f>
        <v>154.51498284144176</v>
      </c>
      <c r="CK75" s="124">
        <f>IFERROR(CH75/CH$10,0)</f>
        <v>33838.781242275742</v>
      </c>
      <c r="CL75" s="114">
        <f>+CL63-CL72</f>
        <v>2312726.129441123</v>
      </c>
      <c r="CM75" s="115">
        <f>IFERROR(CL75/CL$25,0)</f>
        <v>0.38755516136847823</v>
      </c>
      <c r="CN75" s="116">
        <f>IFERROR(CL75/CL$12,0)</f>
        <v>159.56878411444521</v>
      </c>
      <c r="CO75" s="124">
        <f>IFERROR(CL75/CL$10,0)</f>
        <v>35041.304991532168</v>
      </c>
      <c r="CP75" s="114">
        <f>+CP63-CP72</f>
        <v>2596485.4149874086</v>
      </c>
      <c r="CQ75" s="115">
        <f>IFERROR(CP75/CP$25,0)</f>
        <v>0.39153041488898421</v>
      </c>
      <c r="CR75" s="116">
        <f>IFERROR(CP75/CP$12,0)</f>
        <v>165.81954944518367</v>
      </c>
      <c r="CS75" s="124">
        <f>IFERROR(CP75/CP$10,0)</f>
        <v>39340.688105869827</v>
      </c>
      <c r="CT75" s="114">
        <f>+CT63-CT72</f>
        <v>2680490.8613111088</v>
      </c>
      <c r="CU75" s="115">
        <f>IFERROR(CT75/CT$25,0)</f>
        <v>0.39294890598120463</v>
      </c>
      <c r="CV75" s="116">
        <f>IFERROR(CT75/CT$12,0)</f>
        <v>171.18439577936002</v>
      </c>
      <c r="CW75" s="124">
        <f>IFERROR(CT75/CT$10,0)</f>
        <v>40613.497898653164</v>
      </c>
      <c r="CX75" s="114">
        <f>+CX63-CX72</f>
        <v>2767164.7134253262</v>
      </c>
      <c r="CY75" s="118">
        <f>IFERROR(CX75/CX$25,0)</f>
        <v>0.39436363024879523</v>
      </c>
      <c r="CZ75" s="116">
        <f>IFERROR(CX75/CX$12,0)</f>
        <v>176.71965471950227</v>
      </c>
      <c r="DA75" s="124">
        <f>IFERROR(CX75/CX$10,0)</f>
        <v>41926.738082201911</v>
      </c>
      <c r="DB75" s="114">
        <f>+DB63-DB72</f>
        <v>2865031.0172905521</v>
      </c>
      <c r="DC75" s="115">
        <f>IFERROR(DB75/DB$25,0)</f>
        <v>0.39585943827598613</v>
      </c>
      <c r="DD75" s="116">
        <f>IFERROR(DB75/DB$12,0)</f>
        <v>182.4697808660726</v>
      </c>
      <c r="DE75" s="124">
        <f>IFERROR(DB75/DB$10,0)</f>
        <v>43409.560868038672</v>
      </c>
    </row>
    <row r="76" spans="3:109" s="142" customFormat="1" ht="12" x14ac:dyDescent="0.2">
      <c r="C76" s="141" t="s">
        <v>26</v>
      </c>
      <c r="E76" s="143"/>
      <c r="F76" s="144" t="str">
        <f>IFERROR(F75/B75-1,"-")</f>
        <v>-</v>
      </c>
      <c r="G76" s="145"/>
      <c r="H76" s="146"/>
      <c r="I76" s="147"/>
      <c r="J76" s="144" t="str">
        <f>IFERROR(J75/F75-1,"-")</f>
        <v>-</v>
      </c>
      <c r="K76" s="145"/>
      <c r="L76" s="146" t="str">
        <f>IFERROR(L75/H75-1,"-")</f>
        <v>-</v>
      </c>
      <c r="M76" s="147" t="str">
        <f>IFERROR(M75/I75-1,"-")</f>
        <v>-</v>
      </c>
      <c r="N76" s="144" t="str">
        <f>IFERROR(N75/J75-1,"-")</f>
        <v>-</v>
      </c>
      <c r="O76" s="145"/>
      <c r="P76" s="146" t="str">
        <f>IFERROR(P75/L75-1,"-")</f>
        <v>-</v>
      </c>
      <c r="Q76" s="147" t="str">
        <f>IFERROR(Q75/M75-1,"-")</f>
        <v>-</v>
      </c>
      <c r="R76" s="144" t="str">
        <f>IFERROR(R75/N75-1,"-")</f>
        <v>-</v>
      </c>
      <c r="S76" s="145"/>
      <c r="T76" s="146" t="str">
        <f>IFERROR(T75/P75-1,"-")</f>
        <v>-</v>
      </c>
      <c r="U76" s="147" t="str">
        <f>IFERROR(U75/Q75-1,"-")</f>
        <v>-</v>
      </c>
      <c r="V76" s="144" t="str">
        <f>IFERROR(V75/R75-1,"-")</f>
        <v>-</v>
      </c>
      <c r="W76" s="145"/>
      <c r="X76" s="146" t="str">
        <f>IFERROR(X75/T75-1,"-")</f>
        <v>-</v>
      </c>
      <c r="Y76" s="147" t="str">
        <f>IFERROR(Y75/U75-1,"-")</f>
        <v>-</v>
      </c>
      <c r="Z76" s="144" t="str">
        <f>IFERROR(Z75/V75-1,"-")</f>
        <v>-</v>
      </c>
      <c r="AA76" s="145"/>
      <c r="AB76" s="146" t="str">
        <f>IFERROR(AB75/X75-1,"-")</f>
        <v>-</v>
      </c>
      <c r="AC76" s="147" t="str">
        <f>IFERROR(AC75/Y75-1,"-")</f>
        <v>-</v>
      </c>
      <c r="AD76" s="144" t="str">
        <f>IFERROR(AD75/Z75-1,"-")</f>
        <v>-</v>
      </c>
      <c r="AE76" s="145"/>
      <c r="AF76" s="146"/>
      <c r="AG76" s="147"/>
      <c r="AH76" s="144" t="str">
        <f>IFERROR(AH75/AD75-1,"-")</f>
        <v>-</v>
      </c>
      <c r="AI76" s="148"/>
      <c r="AJ76" s="146"/>
      <c r="AK76" s="147"/>
      <c r="AL76" s="144" t="str">
        <f>IFERROR(AL75/AH75-1,"-")</f>
        <v>-</v>
      </c>
      <c r="AM76" s="145"/>
      <c r="AN76" s="146"/>
      <c r="AO76" s="147"/>
      <c r="AP76" s="144" t="str">
        <f>IFERROR(AP75/AL75-1,"-")</f>
        <v>-</v>
      </c>
      <c r="AQ76" s="148"/>
      <c r="AR76" s="146"/>
      <c r="AS76" s="147"/>
      <c r="AT76" s="144" t="str">
        <f>IFERROR(AT75/AP75-1,"-")</f>
        <v>-</v>
      </c>
      <c r="AU76" s="148"/>
      <c r="AV76" s="146"/>
      <c r="AW76" s="147"/>
      <c r="AX76" s="144" t="str">
        <f>IFERROR(AX75/AT75-1,"-")</f>
        <v>-</v>
      </c>
      <c r="AY76" s="148"/>
      <c r="AZ76" s="146"/>
      <c r="BA76" s="147"/>
      <c r="BB76" s="144" t="str">
        <f>IFERROR(BB75/AT75-1,"-")</f>
        <v>-</v>
      </c>
      <c r="BC76" s="148"/>
      <c r="BD76" s="146"/>
      <c r="BE76" s="147"/>
      <c r="BF76" s="144" t="str">
        <f>IFERROR(BF75/BB75-1,"-")</f>
        <v>-</v>
      </c>
      <c r="BG76" s="148"/>
      <c r="BH76" s="146"/>
      <c r="BI76" s="147"/>
      <c r="BJ76" s="144" t="str">
        <f>IFERROR(BJ75/AT75-1,"-")</f>
        <v>-</v>
      </c>
      <c r="BK76" s="148"/>
      <c r="BL76" s="146"/>
      <c r="BM76" s="147"/>
      <c r="BN76" s="144">
        <f>IFERROR(BN75/BJ75-1,"-")</f>
        <v>3.1075896274097268</v>
      </c>
      <c r="BO76" s="148"/>
      <c r="BP76" s="146"/>
      <c r="BQ76" s="147"/>
      <c r="BR76" s="144">
        <f>IFERROR(BR75/BN75-1,"-")</f>
        <v>-3.9627711193333655</v>
      </c>
      <c r="BS76" s="148"/>
      <c r="BT76" s="146"/>
      <c r="BU76" s="147"/>
      <c r="BV76" s="144">
        <f>IFERROR(BV75/BR75-1,"-")</f>
        <v>4.5858496654670784</v>
      </c>
      <c r="BW76" s="148"/>
      <c r="BX76" s="146"/>
      <c r="BY76" s="147"/>
      <c r="BZ76" s="144">
        <f>IFERROR(BZ75/BV75-1,"-")</f>
        <v>2.9436714968297473E-2</v>
      </c>
      <c r="CA76" s="148"/>
      <c r="CB76" s="146"/>
      <c r="CC76" s="147"/>
      <c r="CD76" s="146">
        <f>IFERROR(CD75/BZ75-1,"-")</f>
        <v>3.2496896388795937E-2</v>
      </c>
      <c r="CE76" s="148"/>
      <c r="CF76" s="146"/>
      <c r="CG76" s="147"/>
      <c r="CH76" s="146">
        <f>IFERROR(CH75/CD75-1,"-")</f>
        <v>3.2476831982954035E-2</v>
      </c>
      <c r="CI76" s="145"/>
      <c r="CJ76" s="146"/>
      <c r="CK76" s="147"/>
      <c r="CL76" s="144">
        <f>IFERROR(CL75/CH75-1,"-")</f>
        <v>3.5536851656881696E-2</v>
      </c>
      <c r="CM76" s="145"/>
      <c r="CN76" s="146"/>
      <c r="CO76" s="147"/>
      <c r="CP76" s="144">
        <f>IFERROR(CP75/CL75-1,"-")</f>
        <v>0.12269472028443618</v>
      </c>
      <c r="CQ76" s="145"/>
      <c r="CR76" s="146"/>
      <c r="CS76" s="147"/>
      <c r="CT76" s="144">
        <f>IFERROR(CT75/CP75-1,"-")</f>
        <v>3.2353521355754422E-2</v>
      </c>
      <c r="CU76" s="145"/>
      <c r="CV76" s="146"/>
      <c r="CW76" s="147"/>
      <c r="CX76" s="144">
        <f>IFERROR(CX75/CT75-1,"-")</f>
        <v>3.23350671943059E-2</v>
      </c>
      <c r="CY76" s="148"/>
      <c r="CZ76" s="146"/>
      <c r="DA76" s="147"/>
      <c r="DB76" s="144">
        <f>IFERROR(DB75/CX75-1,"-")</f>
        <v>3.5366996185811628E-2</v>
      </c>
      <c r="DC76" s="145"/>
      <c r="DD76" s="146"/>
      <c r="DE76" s="147"/>
    </row>
    <row r="77" spans="3:109" x14ac:dyDescent="0.2">
      <c r="C77" s="149"/>
      <c r="F77" s="150"/>
      <c r="G77" s="151"/>
      <c r="H77" s="151"/>
      <c r="I77" s="152"/>
      <c r="J77" s="150"/>
      <c r="K77" s="151"/>
      <c r="L77" s="151"/>
      <c r="M77" s="152"/>
      <c r="N77" s="150"/>
      <c r="O77" s="151"/>
      <c r="P77" s="151"/>
      <c r="Q77" s="152"/>
      <c r="R77" s="150"/>
      <c r="S77" s="151"/>
      <c r="T77" s="151"/>
      <c r="U77" s="152"/>
      <c r="V77" s="150"/>
      <c r="W77" s="151"/>
      <c r="X77" s="151"/>
      <c r="Y77" s="152"/>
      <c r="Z77" s="150"/>
      <c r="AA77" s="151"/>
      <c r="AB77" s="151"/>
      <c r="AC77" s="152"/>
      <c r="AD77" s="150"/>
      <c r="AE77" s="151"/>
      <c r="AF77" s="151"/>
      <c r="AG77" s="152"/>
      <c r="AH77" s="150"/>
      <c r="AI77" s="153"/>
      <c r="AJ77" s="153"/>
      <c r="AK77" s="152"/>
      <c r="AL77" s="150"/>
      <c r="AM77" s="151"/>
      <c r="AN77" s="151"/>
      <c r="AO77" s="152"/>
      <c r="AP77" s="150"/>
      <c r="AQ77" s="153"/>
      <c r="AR77" s="153"/>
      <c r="AS77" s="152"/>
      <c r="AT77" s="150"/>
      <c r="AU77" s="153"/>
      <c r="AV77" s="153"/>
      <c r="AW77" s="152"/>
      <c r="AX77" s="150"/>
      <c r="AY77" s="153"/>
      <c r="AZ77" s="153"/>
      <c r="BA77" s="152"/>
      <c r="BB77" s="150"/>
      <c r="BC77" s="153"/>
      <c r="BD77" s="153"/>
      <c r="BE77" s="152"/>
      <c r="BF77" s="150"/>
      <c r="BG77" s="153"/>
      <c r="BH77" s="153"/>
      <c r="BI77" s="152"/>
      <c r="BJ77" s="150"/>
      <c r="BK77" s="153"/>
      <c r="BL77" s="153"/>
      <c r="BM77" s="152"/>
      <c r="BN77" s="150"/>
      <c r="BO77" s="153"/>
      <c r="BP77" s="153"/>
      <c r="BQ77" s="152"/>
      <c r="BR77" s="150"/>
      <c r="BS77" s="153"/>
      <c r="BT77" s="153"/>
      <c r="BU77" s="152"/>
      <c r="BV77" s="150"/>
      <c r="BW77" s="153"/>
      <c r="BX77" s="153"/>
      <c r="BY77" s="152"/>
      <c r="BZ77" s="150"/>
      <c r="CA77" s="153"/>
      <c r="CB77" s="153"/>
      <c r="CC77" s="152"/>
      <c r="CD77" s="154"/>
      <c r="CE77" s="153"/>
      <c r="CF77" s="153"/>
      <c r="CG77" s="152"/>
      <c r="CH77" s="154"/>
      <c r="CI77" s="151"/>
      <c r="CJ77" s="151"/>
      <c r="CK77" s="152"/>
      <c r="CL77" s="150"/>
      <c r="CM77" s="151"/>
      <c r="CN77" s="151"/>
      <c r="CO77" s="152"/>
      <c r="CP77" s="150"/>
      <c r="CQ77" s="151"/>
      <c r="CR77" s="151"/>
      <c r="CS77" s="152"/>
      <c r="CT77" s="150"/>
      <c r="CU77" s="151"/>
      <c r="CV77" s="151"/>
      <c r="CW77" s="152"/>
      <c r="CX77" s="150"/>
      <c r="CY77" s="153"/>
      <c r="CZ77" s="153"/>
      <c r="DA77" s="152"/>
      <c r="DB77" s="150"/>
      <c r="DC77" s="151"/>
      <c r="DD77" s="151"/>
      <c r="DE77" s="152"/>
    </row>
    <row r="78" spans="3:109" x14ac:dyDescent="0.2">
      <c r="C78" s="77" t="s">
        <v>48</v>
      </c>
      <c r="F78" s="88">
        <f>G78*F25</f>
        <v>0</v>
      </c>
      <c r="G78" s="126">
        <v>0.04</v>
      </c>
      <c r="H78" s="80">
        <f>IFERROR(F78/F$12,0)</f>
        <v>0</v>
      </c>
      <c r="I78" s="83">
        <f>IFERROR(F78/F$10,0)</f>
        <v>0</v>
      </c>
      <c r="J78" s="88">
        <f>K78*J25</f>
        <v>0</v>
      </c>
      <c r="K78" s="126">
        <v>0.04</v>
      </c>
      <c r="L78" s="80">
        <f>IFERROR(J78/J$12,0)</f>
        <v>0</v>
      </c>
      <c r="M78" s="83">
        <f>IFERROR(J78/J$10,0)</f>
        <v>0</v>
      </c>
      <c r="N78" s="88">
        <f>O78*N25</f>
        <v>0</v>
      </c>
      <c r="O78" s="126">
        <v>0.04</v>
      </c>
      <c r="P78" s="80">
        <f>IFERROR(N78/N$12,0)</f>
        <v>0</v>
      </c>
      <c r="Q78" s="83">
        <f>IFERROR(N78/N$10,0)</f>
        <v>0</v>
      </c>
      <c r="R78" s="88">
        <f>S78*R25</f>
        <v>0</v>
      </c>
      <c r="S78" s="126">
        <v>0.04</v>
      </c>
      <c r="T78" s="80">
        <f>IFERROR(R78/R$12,0)</f>
        <v>0</v>
      </c>
      <c r="U78" s="83">
        <f>IFERROR(R78/R$10,0)</f>
        <v>0</v>
      </c>
      <c r="V78" s="88">
        <f>W78*V25</f>
        <v>0</v>
      </c>
      <c r="W78" s="126">
        <v>0.04</v>
      </c>
      <c r="X78" s="80">
        <f>IFERROR(V78/V$12,0)</f>
        <v>0</v>
      </c>
      <c r="Y78" s="83">
        <f>IFERROR(V78/V$10,0)</f>
        <v>0</v>
      </c>
      <c r="Z78" s="88">
        <f>AA78*Z25</f>
        <v>0</v>
      </c>
      <c r="AA78" s="126">
        <v>0.04</v>
      </c>
      <c r="AB78" s="80">
        <f>IFERROR(Z78/Z$12,0)</f>
        <v>0</v>
      </c>
      <c r="AC78" s="83">
        <f>IFERROR(Z78/Z$10,0)</f>
        <v>0</v>
      </c>
      <c r="AD78" s="88">
        <f>AE78*AD25</f>
        <v>0</v>
      </c>
      <c r="AE78" s="126">
        <v>0.04</v>
      </c>
      <c r="AF78" s="80">
        <f>IFERROR(AD78/AD$12,0)</f>
        <v>0</v>
      </c>
      <c r="AG78" s="83">
        <f>IFERROR(AD78/AD$10,0)</f>
        <v>0</v>
      </c>
      <c r="AH78" s="88">
        <f>AI78*AH25</f>
        <v>0</v>
      </c>
      <c r="AI78" s="155">
        <v>0.04</v>
      </c>
      <c r="AJ78" s="80">
        <f>IFERROR(AH78/AH$12,0)</f>
        <v>0</v>
      </c>
      <c r="AK78" s="83">
        <f>IFERROR(AH78/AH$10,0)</f>
        <v>0</v>
      </c>
      <c r="AL78" s="88">
        <f>AM78*AL25</f>
        <v>0</v>
      </c>
      <c r="AM78" s="126">
        <v>0.04</v>
      </c>
      <c r="AN78" s="80">
        <f>IFERROR(AL78/AL$12,0)</f>
        <v>0</v>
      </c>
      <c r="AO78" s="83">
        <f>IFERROR(AL78/AL$10,0)</f>
        <v>0</v>
      </c>
      <c r="AP78" s="88">
        <f>AQ78*AP25</f>
        <v>0</v>
      </c>
      <c r="AQ78" s="126">
        <v>0.04</v>
      </c>
      <c r="AR78" s="80">
        <f>IFERROR(AP78/AP$12,0)</f>
        <v>0</v>
      </c>
      <c r="AS78" s="83">
        <f>IFERROR(AP78/AP$10,0)</f>
        <v>0</v>
      </c>
      <c r="AT78" s="88">
        <f>AU78*AT25</f>
        <v>0</v>
      </c>
      <c r="AU78" s="126">
        <v>0.04</v>
      </c>
      <c r="AV78" s="80">
        <f>IFERROR(AT78/AT$12,0)</f>
        <v>0</v>
      </c>
      <c r="AW78" s="83">
        <f>IFERROR(AT78/AT$10,0)</f>
        <v>0</v>
      </c>
      <c r="AX78" s="88">
        <f>AY78*AX25</f>
        <v>0</v>
      </c>
      <c r="AY78" s="126">
        <v>0.04</v>
      </c>
      <c r="AZ78" s="80">
        <f>IFERROR(AX78/AX$12,0)</f>
        <v>0</v>
      </c>
      <c r="BA78" s="83">
        <f>IFERROR(AX78/AX$10,0)</f>
        <v>0</v>
      </c>
      <c r="BB78" s="88">
        <f>BC78*BB25</f>
        <v>0</v>
      </c>
      <c r="BC78" s="155">
        <v>0.04</v>
      </c>
      <c r="BD78" s="80">
        <f>IFERROR(BB78/BB$12,0)</f>
        <v>0</v>
      </c>
      <c r="BE78" s="83">
        <f>IFERROR(BB78/BB$10,0)</f>
        <v>0</v>
      </c>
      <c r="BF78" s="88">
        <f>BG78*BF25</f>
        <v>0</v>
      </c>
      <c r="BG78" s="155">
        <v>0.04</v>
      </c>
      <c r="BH78" s="80">
        <f>IFERROR(BF78/BF$12,0)</f>
        <v>0</v>
      </c>
      <c r="BI78" s="83">
        <f>IFERROR(BF78/BF$10,0)</f>
        <v>0</v>
      </c>
      <c r="BJ78" s="88">
        <f>BK78*BJ25</f>
        <v>0</v>
      </c>
      <c r="BK78" s="109">
        <v>0</v>
      </c>
      <c r="BL78" s="80">
        <f>IFERROR(BJ78/BJ$12,0)</f>
        <v>0</v>
      </c>
      <c r="BM78" s="83">
        <f>IFERROR(BJ78/BJ$10,0)</f>
        <v>0</v>
      </c>
      <c r="BN78" s="88">
        <f>BO78*BN25</f>
        <v>0</v>
      </c>
      <c r="BO78" s="128">
        <f>+BK78</f>
        <v>0</v>
      </c>
      <c r="BP78" s="80">
        <f>IFERROR(BN78/BN$12,0)</f>
        <v>0</v>
      </c>
      <c r="BQ78" s="83">
        <f>IFERROR(BN78/BN$10,0)</f>
        <v>0</v>
      </c>
      <c r="BR78" s="88">
        <f>BS78*BR25</f>
        <v>0</v>
      </c>
      <c r="BS78" s="110">
        <f>BO78</f>
        <v>0</v>
      </c>
      <c r="BT78" s="80">
        <f>IFERROR(BR78/BR$12,0)</f>
        <v>0</v>
      </c>
      <c r="BU78" s="83">
        <f>IFERROR(BR78/BR$10,0)</f>
        <v>0</v>
      </c>
      <c r="BV78" s="88">
        <f>BW78*BV25</f>
        <v>0</v>
      </c>
      <c r="BW78" s="110">
        <f>BS78</f>
        <v>0</v>
      </c>
      <c r="BX78" s="80">
        <f>IFERROR(BV78/BV$12,0)</f>
        <v>0</v>
      </c>
      <c r="BY78" s="83">
        <f>IFERROR(BV78/BV$10,0)</f>
        <v>0</v>
      </c>
      <c r="BZ78" s="88">
        <f>CA78*BZ25</f>
        <v>0</v>
      </c>
      <c r="CA78" s="110">
        <f>BW78</f>
        <v>0</v>
      </c>
      <c r="CB78" s="80">
        <f>IFERROR(BZ78/BZ$12,0)</f>
        <v>0</v>
      </c>
      <c r="CC78" s="83">
        <f>IFERROR(BZ78/BZ$10,0)</f>
        <v>0</v>
      </c>
      <c r="CD78" s="91">
        <f>CE78*CD25</f>
        <v>0</v>
      </c>
      <c r="CE78" s="110">
        <f>CA78</f>
        <v>0</v>
      </c>
      <c r="CF78" s="80">
        <f>IFERROR(CD78/CD$12,0)</f>
        <v>0</v>
      </c>
      <c r="CG78" s="83">
        <f>IFERROR(CD78/CD$10,0)</f>
        <v>0</v>
      </c>
      <c r="CH78" s="91">
        <f>CI78*CH25</f>
        <v>0</v>
      </c>
      <c r="CI78" s="111">
        <f>CE78</f>
        <v>0</v>
      </c>
      <c r="CJ78" s="80">
        <f>IFERROR(CH78/CH$12,0)</f>
        <v>0</v>
      </c>
      <c r="CK78" s="83">
        <f>IFERROR(CH78/CH$10,0)</f>
        <v>0</v>
      </c>
      <c r="CL78" s="88">
        <f>CM78*CL25</f>
        <v>0</v>
      </c>
      <c r="CM78" s="111">
        <f>CI78</f>
        <v>0</v>
      </c>
      <c r="CN78" s="80">
        <f>IFERROR(CL78/CL$12,0)</f>
        <v>0</v>
      </c>
      <c r="CO78" s="83">
        <f>IFERROR(CL78/CL$10,0)</f>
        <v>0</v>
      </c>
      <c r="CP78" s="88">
        <f>CQ78*CP25</f>
        <v>0</v>
      </c>
      <c r="CQ78" s="111">
        <f>CM78</f>
        <v>0</v>
      </c>
      <c r="CR78" s="80">
        <f>IFERROR(CP78/CP$12,0)</f>
        <v>0</v>
      </c>
      <c r="CS78" s="83">
        <f>IFERROR(CP78/CP$10,0)</f>
        <v>0</v>
      </c>
      <c r="CT78" s="88">
        <f>CU78*CT25</f>
        <v>0</v>
      </c>
      <c r="CU78" s="111">
        <f>CQ78</f>
        <v>0</v>
      </c>
      <c r="CV78" s="80">
        <f>IFERROR(CT78/CT$12,0)</f>
        <v>0</v>
      </c>
      <c r="CW78" s="83">
        <f>IFERROR(CT78/CT$10,0)</f>
        <v>0</v>
      </c>
      <c r="CX78" s="88">
        <f>CY78*CX25</f>
        <v>0</v>
      </c>
      <c r="CY78" s="110">
        <f>CU78</f>
        <v>0</v>
      </c>
      <c r="CZ78" s="80">
        <f>IFERROR(CX78/CX$12,0)</f>
        <v>0</v>
      </c>
      <c r="DA78" s="83">
        <f>IFERROR(CX78/CX$10,0)</f>
        <v>0</v>
      </c>
      <c r="DB78" s="88">
        <f>DC78*DB25</f>
        <v>0</v>
      </c>
      <c r="DC78" s="111">
        <f>CY78</f>
        <v>0</v>
      </c>
      <c r="DD78" s="80">
        <f>IFERROR(DB78/DB$12,0)</f>
        <v>0</v>
      </c>
      <c r="DE78" s="83">
        <f>IFERROR(DB78/DB$10,0)</f>
        <v>0</v>
      </c>
    </row>
    <row r="79" spans="3:109" x14ac:dyDescent="0.2">
      <c r="C79" s="112" t="s">
        <v>0</v>
      </c>
      <c r="D79" s="113"/>
      <c r="E79" s="113"/>
      <c r="F79" s="114">
        <f>+F75-F78</f>
        <v>0</v>
      </c>
      <c r="G79" s="115">
        <f>IFERROR(F79/F$25,0)</f>
        <v>0</v>
      </c>
      <c r="H79" s="116">
        <f>IFERROR(F79/F$12,0)</f>
        <v>0</v>
      </c>
      <c r="I79" s="124">
        <f>IFERROR(F79/F$10,0)</f>
        <v>0</v>
      </c>
      <c r="J79" s="114">
        <f>+J75-J78</f>
        <v>0</v>
      </c>
      <c r="K79" s="115">
        <f>IFERROR(J79/J$25,0)</f>
        <v>0</v>
      </c>
      <c r="L79" s="116">
        <f>IFERROR(J79/J$12,0)</f>
        <v>0</v>
      </c>
      <c r="M79" s="124">
        <f>IFERROR(J79/J$10,0)</f>
        <v>0</v>
      </c>
      <c r="N79" s="114">
        <f>+N75-N78</f>
        <v>0</v>
      </c>
      <c r="O79" s="115">
        <f>IFERROR(N79/N$25,0)</f>
        <v>0</v>
      </c>
      <c r="P79" s="116">
        <f>IFERROR(N79/N$12,0)</f>
        <v>0</v>
      </c>
      <c r="Q79" s="124">
        <f>IFERROR(N79/N$10,0)</f>
        <v>0</v>
      </c>
      <c r="R79" s="114">
        <f>+R75-R78</f>
        <v>0</v>
      </c>
      <c r="S79" s="115">
        <f>IFERROR(R79/R$25,0)</f>
        <v>0</v>
      </c>
      <c r="T79" s="116">
        <f>IFERROR(R79/R$12,0)</f>
        <v>0</v>
      </c>
      <c r="U79" s="124">
        <f>IFERROR(R79/R$10,0)</f>
        <v>0</v>
      </c>
      <c r="V79" s="114">
        <f>+V75-V78</f>
        <v>0</v>
      </c>
      <c r="W79" s="115">
        <f>IFERROR(V79/V$25,0)</f>
        <v>0</v>
      </c>
      <c r="X79" s="116">
        <f>IFERROR(V79/V$12,0)</f>
        <v>0</v>
      </c>
      <c r="Y79" s="124">
        <f>IFERROR(V79/V$10,0)</f>
        <v>0</v>
      </c>
      <c r="Z79" s="114">
        <f>+Z75-Z78</f>
        <v>0</v>
      </c>
      <c r="AA79" s="115">
        <f>IFERROR(Z79/Z$25,0)</f>
        <v>0</v>
      </c>
      <c r="AB79" s="116">
        <f>IFERROR(Z79/Z$12,0)</f>
        <v>0</v>
      </c>
      <c r="AC79" s="124">
        <f>IFERROR(Z79/Z$10,0)</f>
        <v>0</v>
      </c>
      <c r="AD79" s="114">
        <f>+AD75-AD78</f>
        <v>0</v>
      </c>
      <c r="AE79" s="115">
        <f>IFERROR(AD79/AD$25,0)</f>
        <v>0</v>
      </c>
      <c r="AF79" s="116">
        <f>IFERROR(AD79/AD$12,0)</f>
        <v>0</v>
      </c>
      <c r="AG79" s="124">
        <f>IFERROR(AD79/AD$10,0)</f>
        <v>0</v>
      </c>
      <c r="AH79" s="114">
        <f>+AH75-AH78</f>
        <v>0</v>
      </c>
      <c r="AI79" s="118">
        <f>IFERROR(AH79/AH$25,0)</f>
        <v>0</v>
      </c>
      <c r="AJ79" s="116">
        <f>IFERROR(AH79/AH$12,0)</f>
        <v>0</v>
      </c>
      <c r="AK79" s="124">
        <f>IFERROR(AH79/AH$10,0)</f>
        <v>0</v>
      </c>
      <c r="AL79" s="114">
        <f>+AL75-AL78</f>
        <v>0</v>
      </c>
      <c r="AM79" s="115">
        <f>IFERROR(AL79/AL$25,0)</f>
        <v>0</v>
      </c>
      <c r="AN79" s="116">
        <f>IFERROR(AL79/AL$12,0)</f>
        <v>0</v>
      </c>
      <c r="AO79" s="124">
        <f>IFERROR(AL79/AL$10,0)</f>
        <v>0</v>
      </c>
      <c r="AP79" s="114">
        <f>+AP75-AP78</f>
        <v>0</v>
      </c>
      <c r="AQ79" s="118">
        <f>IFERROR(AP79/AP$25,0)</f>
        <v>0</v>
      </c>
      <c r="AR79" s="116">
        <f>IFERROR(AP79/AP$12,0)</f>
        <v>0</v>
      </c>
      <c r="AS79" s="124">
        <f>IFERROR(AP79/AP$10,0)</f>
        <v>0</v>
      </c>
      <c r="AT79" s="114">
        <f>+AT75-AT78</f>
        <v>0</v>
      </c>
      <c r="AU79" s="118">
        <f>IFERROR(AT79/AT$25,0)</f>
        <v>0</v>
      </c>
      <c r="AV79" s="116">
        <f>IFERROR(AT79/AT$12,0)</f>
        <v>0</v>
      </c>
      <c r="AW79" s="124">
        <f>IFERROR(AT79/AT$10,0)</f>
        <v>0</v>
      </c>
      <c r="AX79" s="114">
        <f>+AX75-AX78</f>
        <v>0</v>
      </c>
      <c r="AY79" s="118">
        <f>IFERROR(AX79/AX$25,0)</f>
        <v>0</v>
      </c>
      <c r="AZ79" s="116">
        <f>IFERROR(AX79/AX$12,0)</f>
        <v>0</v>
      </c>
      <c r="BA79" s="124">
        <f>IFERROR(AX79/AX$10,0)</f>
        <v>0</v>
      </c>
      <c r="BB79" s="114">
        <f>+BB75-BB78</f>
        <v>0</v>
      </c>
      <c r="BC79" s="118">
        <f>IFERROR(BB79/BB$25,0)</f>
        <v>0</v>
      </c>
      <c r="BD79" s="116">
        <f>IFERROR(BB79/BB$12,0)</f>
        <v>0</v>
      </c>
      <c r="BE79" s="124">
        <f>IFERROR(BB79/BB$10,0)</f>
        <v>0</v>
      </c>
      <c r="BF79" s="114">
        <f>+BF75-BF78</f>
        <v>0</v>
      </c>
      <c r="BG79" s="118">
        <f>IFERROR(BF79/BF$25,0)</f>
        <v>0</v>
      </c>
      <c r="BH79" s="116">
        <f>IFERROR(BF79/BF$12,0)</f>
        <v>0</v>
      </c>
      <c r="BI79" s="124">
        <f>IFERROR(BF79/BF$10,0)</f>
        <v>0</v>
      </c>
      <c r="BJ79" s="114">
        <f>+BJ75-BJ78</f>
        <v>-29937.5</v>
      </c>
      <c r="BK79" s="118">
        <f>IFERROR(BJ79/BJ$25,0)</f>
        <v>0</v>
      </c>
      <c r="BL79" s="116">
        <f>IFERROR(BJ79/BJ$12,0)</f>
        <v>0</v>
      </c>
      <c r="BM79" s="124">
        <f>IFERROR(BJ79/BJ$10,0)</f>
        <v>-453.59848484848487</v>
      </c>
      <c r="BN79" s="114">
        <f>+BN75-BN78</f>
        <v>-122970.96447057869</v>
      </c>
      <c r="BO79" s="118">
        <f>IFERROR(BN79/BN$25,0)</f>
        <v>-0.24566662348421303</v>
      </c>
      <c r="BP79" s="116">
        <f>IFERROR(BN79/BN$12,0)</f>
        <v>-29.562170303661038</v>
      </c>
      <c r="BQ79" s="124">
        <f>IFERROR(BN79/BN$10,0)</f>
        <v>-1863.1964313724045</v>
      </c>
      <c r="BR79" s="114">
        <f>+BR75-BR78</f>
        <v>364334.82204999996</v>
      </c>
      <c r="BS79" s="118">
        <f>IFERROR(BR79/BR$25,0)</f>
        <v>0.20717675273091202</v>
      </c>
      <c r="BT79" s="116">
        <f>IFERROR(BR79/BR$12,0)</f>
        <v>60.495611797426314</v>
      </c>
      <c r="BU79" s="124">
        <f>IFERROR(BR79/BR$10,0)</f>
        <v>5520.2245765151511</v>
      </c>
      <c r="BV79" s="114">
        <f>+BV75-BV78</f>
        <v>2035119.5438659999</v>
      </c>
      <c r="BW79" s="118">
        <f>IFERROR(BV79/BV$25,0)</f>
        <v>0.38177011497535068</v>
      </c>
      <c r="BX79" s="116">
        <f>IFERROR(BV79/BV$12,0)</f>
        <v>140.41504828793398</v>
      </c>
      <c r="BY79" s="124">
        <f>IFERROR(BV79/BV$10,0)</f>
        <v>30835.144604030302</v>
      </c>
      <c r="BZ79" s="114">
        <f>+BZ75-BZ78</f>
        <v>2095026.777805195</v>
      </c>
      <c r="CA79" s="118">
        <f>IFERROR(BZ79/BZ$25,0)</f>
        <v>0.38312653064045443</v>
      </c>
      <c r="CB79" s="116">
        <f>IFERROR(BZ79/BZ$12,0)</f>
        <v>144.94442907189671</v>
      </c>
      <c r="CC79" s="124">
        <f>IFERROR(BZ79/BZ$10,0)</f>
        <v>31742.829966745379</v>
      </c>
      <c r="CD79" s="125">
        <f>+CD75-CD78</f>
        <v>2163108.6459352835</v>
      </c>
      <c r="CE79" s="118">
        <f>IFERROR(CD79/CD$25,0)</f>
        <v>0.38457525719181285</v>
      </c>
      <c r="CF79" s="116">
        <f>IFERROR(CD79/CD$12,0)</f>
        <v>149.65467316557931</v>
      </c>
      <c r="CG79" s="124">
        <f>IFERROR(CD79/CD$10,0)</f>
        <v>32774.373423261874</v>
      </c>
      <c r="CH79" s="125">
        <f>+CH75-CH78</f>
        <v>2233359.5619901991</v>
      </c>
      <c r="CI79" s="115">
        <f>IFERROR(CH79/CH$25,0)</f>
        <v>0.38602012730862706</v>
      </c>
      <c r="CJ79" s="116">
        <f>IFERROR(CH79/CH$12,0)</f>
        <v>154.51498284144176</v>
      </c>
      <c r="CK79" s="124">
        <f>IFERROR(CH79/CH$10,0)</f>
        <v>33838.781242275742</v>
      </c>
      <c r="CL79" s="114">
        <f>+CL75-CL78</f>
        <v>2312726.129441123</v>
      </c>
      <c r="CM79" s="115">
        <f>IFERROR(CL79/CL$25,0)</f>
        <v>0.38755516136847823</v>
      </c>
      <c r="CN79" s="116">
        <f>IFERROR(CL79/CL$12,0)</f>
        <v>159.56878411444521</v>
      </c>
      <c r="CO79" s="124">
        <f>IFERROR(CL79/CL$10,0)</f>
        <v>35041.304991532168</v>
      </c>
      <c r="CP79" s="114">
        <f>+CP75-CP78</f>
        <v>2596485.4149874086</v>
      </c>
      <c r="CQ79" s="115">
        <f>IFERROR(CP79/CP$25,0)</f>
        <v>0.39153041488898421</v>
      </c>
      <c r="CR79" s="116">
        <f>IFERROR(CP79/CP$12,0)</f>
        <v>165.81954944518367</v>
      </c>
      <c r="CS79" s="124">
        <f>IFERROR(CP79/CP$10,0)</f>
        <v>39340.688105869827</v>
      </c>
      <c r="CT79" s="114">
        <f>+CT75-CT78</f>
        <v>2680490.8613111088</v>
      </c>
      <c r="CU79" s="115">
        <f>IFERROR(CT79/CT$25,0)</f>
        <v>0.39294890598120463</v>
      </c>
      <c r="CV79" s="116">
        <f>IFERROR(CT79/CT$12,0)</f>
        <v>171.18439577936002</v>
      </c>
      <c r="CW79" s="124">
        <f>IFERROR(CT79/CT$10,0)</f>
        <v>40613.497898653164</v>
      </c>
      <c r="CX79" s="114">
        <f>+CX75-CX78</f>
        <v>2767164.7134253262</v>
      </c>
      <c r="CY79" s="118">
        <f>IFERROR(CX79/CX$25,0)</f>
        <v>0.39436363024879523</v>
      </c>
      <c r="CZ79" s="116">
        <f>IFERROR(CX79/CX$12,0)</f>
        <v>176.71965471950227</v>
      </c>
      <c r="DA79" s="124">
        <f>IFERROR(CX79/CX$10,0)</f>
        <v>41926.738082201911</v>
      </c>
      <c r="DB79" s="114">
        <f>+DB75-DB78</f>
        <v>2865031.0172905521</v>
      </c>
      <c r="DC79" s="115">
        <f>IFERROR(DB79/DB$25,0)</f>
        <v>0.39585943827598613</v>
      </c>
      <c r="DD79" s="116">
        <f>IFERROR(DB79/DB$12,0)</f>
        <v>182.4697808660726</v>
      </c>
      <c r="DE79" s="124">
        <f>IFERROR(DB79/DB$10,0)</f>
        <v>43409.560868038672</v>
      </c>
    </row>
    <row r="80" spans="3:109" x14ac:dyDescent="0.2">
      <c r="C80" s="149" t="s">
        <v>49</v>
      </c>
      <c r="F80" s="156" t="str">
        <f>IFERROR((F79-B79)/(F25-B25),"-")</f>
        <v>-</v>
      </c>
      <c r="G80" s="157"/>
      <c r="H80" s="157"/>
      <c r="I80" s="158"/>
      <c r="J80" s="156" t="str">
        <f>IFERROR((J79-F79)/(J25-F25),"-")</f>
        <v>-</v>
      </c>
      <c r="K80" s="157"/>
      <c r="L80" s="157"/>
      <c r="M80" s="158"/>
      <c r="N80" s="156" t="str">
        <f>IFERROR((N79-J79)/(N25-J25),"-")</f>
        <v>-</v>
      </c>
      <c r="O80" s="157"/>
      <c r="P80" s="157"/>
      <c r="Q80" s="158"/>
      <c r="R80" s="156" t="str">
        <f>IFERROR((R79-N79)/(R25-N25),"-")</f>
        <v>-</v>
      </c>
      <c r="S80" s="157"/>
      <c r="T80" s="157"/>
      <c r="U80" s="158"/>
      <c r="V80" s="156" t="str">
        <f>IFERROR((V79-R79)/(V25-R25),"-")</f>
        <v>-</v>
      </c>
      <c r="W80" s="157"/>
      <c r="X80" s="157"/>
      <c r="Y80" s="158"/>
      <c r="Z80" s="156" t="str">
        <f>IFERROR((Z79-V79)/(Z25-V25),"-")</f>
        <v>-</v>
      </c>
      <c r="AA80" s="157"/>
      <c r="AB80" s="157"/>
      <c r="AC80" s="158"/>
      <c r="AD80" s="156" t="str">
        <f>IFERROR((AD79-Z79)/(AD25-Z25),"-")</f>
        <v>-</v>
      </c>
      <c r="AE80" s="157"/>
      <c r="AF80" s="157"/>
      <c r="AG80" s="158"/>
      <c r="AH80" s="156" t="str">
        <f>IFERROR((AH79-AD79)/(AH25-AD25),"-")</f>
        <v>-</v>
      </c>
      <c r="AI80" s="159"/>
      <c r="AJ80" s="159"/>
      <c r="AK80" s="158"/>
      <c r="AL80" s="156" t="str">
        <f>IFERROR((AL79-AH79)/(AL25-AH25),"-")</f>
        <v>-</v>
      </c>
      <c r="AM80" s="157"/>
      <c r="AN80" s="157"/>
      <c r="AO80" s="158"/>
      <c r="AP80" s="156" t="str">
        <f>IFERROR((AP79-AL79)/(AP25-AL25),"-")</f>
        <v>-</v>
      </c>
      <c r="AQ80" s="159"/>
      <c r="AR80" s="159"/>
      <c r="AS80" s="158"/>
      <c r="AT80" s="156" t="str">
        <f>IFERROR((AT79-AP79)/(AT25-AP25),"-")</f>
        <v>-</v>
      </c>
      <c r="AU80" s="159"/>
      <c r="AV80" s="159"/>
      <c r="AW80" s="158"/>
      <c r="AX80" s="156" t="str">
        <f>IFERROR((AX79-AT79)/(AX25-AT25),"-")</f>
        <v>-</v>
      </c>
      <c r="AY80" s="159"/>
      <c r="AZ80" s="159"/>
      <c r="BA80" s="158"/>
      <c r="BB80" s="156"/>
      <c r="BC80" s="159"/>
      <c r="BD80" s="159"/>
      <c r="BE80" s="158"/>
      <c r="BF80" s="156" t="str">
        <f>IFERROR((BF79-BB79)/(BF25-BB25),"-")</f>
        <v>-</v>
      </c>
      <c r="BG80" s="159"/>
      <c r="BH80" s="159"/>
      <c r="BI80" s="158"/>
      <c r="BJ80" s="156" t="str">
        <f>IFERROR((BJ79-AT79)/(BJ25-AT25),"-")</f>
        <v>-</v>
      </c>
      <c r="BK80" s="159"/>
      <c r="BL80" s="159"/>
      <c r="BM80" s="158"/>
      <c r="BN80" s="156">
        <f>IFERROR((BN79-BJ79)/(BN25-BJ25),"-")</f>
        <v>-0.18585864708732744</v>
      </c>
      <c r="BO80" s="159"/>
      <c r="BP80" s="159"/>
      <c r="BQ80" s="158"/>
      <c r="BR80" s="156">
        <f>IFERROR((BR79-BN79)/(BR25-BN25),"-")</f>
        <v>0.38736251043113329</v>
      </c>
      <c r="BS80" s="159"/>
      <c r="BT80" s="159"/>
      <c r="BU80" s="158"/>
      <c r="BV80" s="156">
        <f>IFERROR((BV79-BR79)/(BV25-BR25),"-")</f>
        <v>0.46772182680759677</v>
      </c>
      <c r="BW80" s="159"/>
      <c r="BX80" s="159"/>
      <c r="BY80" s="158"/>
      <c r="BZ80" s="156">
        <f>IFERROR((BZ79-BV79)/(BZ25-BV25),"-")</f>
        <v>0.43571685998227799</v>
      </c>
      <c r="CA80" s="159"/>
      <c r="CB80" s="159"/>
      <c r="CC80" s="158"/>
      <c r="CD80" s="156">
        <f>IFERROR((CD79-BZ79)/(CD25-BZ25),"-")</f>
        <v>0.43521693596198902</v>
      </c>
      <c r="CE80" s="159"/>
      <c r="CF80" s="159"/>
      <c r="CG80" s="158"/>
      <c r="CH80" s="156">
        <f>IFERROR((CH79-CD79)/(CH25-CD25),"-")</f>
        <v>0.43651837932780624</v>
      </c>
      <c r="CI80" s="157"/>
      <c r="CJ80" s="157"/>
      <c r="CK80" s="158"/>
      <c r="CL80" s="156">
        <f>IFERROR((CL79-CH79)/(CL25-CH25),"-")</f>
        <v>0.43638672714255189</v>
      </c>
      <c r="CM80" s="157"/>
      <c r="CN80" s="157"/>
      <c r="CO80" s="158"/>
      <c r="CP80" s="156">
        <f>IFERROR((CP79-CL79)/(CP25-CL25),"-")</f>
        <v>0.42724830343414616</v>
      </c>
      <c r="CQ80" s="157"/>
      <c r="CR80" s="157"/>
      <c r="CS80" s="158"/>
      <c r="CT80" s="156">
        <f>IFERROR((CT79-CP79)/(CT25-CP25),"-")</f>
        <v>0.44249994598654879</v>
      </c>
      <c r="CU80" s="157"/>
      <c r="CV80" s="157"/>
      <c r="CW80" s="158"/>
      <c r="CX80" s="156">
        <f>IFERROR((CX79-CT79)/(CX25-CT25),"-")</f>
        <v>0.44377472997665318</v>
      </c>
      <c r="CY80" s="159"/>
      <c r="CZ80" s="159"/>
      <c r="DA80" s="158"/>
      <c r="DB80" s="156">
        <f>IFERROR((DB79-CX79)/(DB25-CX25),"-")</f>
        <v>0.44341376030840673</v>
      </c>
      <c r="DC80" s="157"/>
      <c r="DD80" s="157"/>
      <c r="DE80" s="158"/>
    </row>
    <row r="81" spans="2:109" s="142" customFormat="1" ht="13.5" thickBot="1" x14ac:dyDescent="0.25">
      <c r="C81" s="141" t="s">
        <v>26</v>
      </c>
      <c r="F81" s="160" t="str">
        <f>IFERROR(F79/B79-1,"-")</f>
        <v>-</v>
      </c>
      <c r="G81" s="161"/>
      <c r="H81" s="162"/>
      <c r="I81" s="163"/>
      <c r="J81" s="160" t="str">
        <f>IFERROR(J79/F79-1,"-")</f>
        <v>-</v>
      </c>
      <c r="K81" s="161"/>
      <c r="L81" s="162"/>
      <c r="M81" s="163"/>
      <c r="N81" s="160" t="str">
        <f>IFERROR(N79/J79-1,"-")</f>
        <v>-</v>
      </c>
      <c r="O81" s="161"/>
      <c r="P81" s="162"/>
      <c r="Q81" s="163"/>
      <c r="R81" s="160" t="str">
        <f>IFERROR(R79/N79-1,"-")</f>
        <v>-</v>
      </c>
      <c r="S81" s="161"/>
      <c r="T81" s="162"/>
      <c r="U81" s="163"/>
      <c r="V81" s="160" t="str">
        <f>IFERROR(V79/R79-1,"-")</f>
        <v>-</v>
      </c>
      <c r="W81" s="161"/>
      <c r="X81" s="162"/>
      <c r="Y81" s="163"/>
      <c r="Z81" s="160" t="str">
        <f>IFERROR(Z79/V79-1,"-")</f>
        <v>-</v>
      </c>
      <c r="AA81" s="161"/>
      <c r="AB81" s="162"/>
      <c r="AC81" s="163"/>
      <c r="AD81" s="160" t="str">
        <f>IFERROR(AD79/Z79-1,"-")</f>
        <v>-</v>
      </c>
      <c r="AE81" s="161"/>
      <c r="AF81" s="162"/>
      <c r="AG81" s="163"/>
      <c r="AH81" s="160" t="str">
        <f>IFERROR(AH79/AD79-1,"-")</f>
        <v>-</v>
      </c>
      <c r="AI81" s="161"/>
      <c r="AJ81" s="162"/>
      <c r="AK81" s="163"/>
      <c r="AL81" s="160" t="str">
        <f>IFERROR(AL79/AH79-1,"-")</f>
        <v>-</v>
      </c>
      <c r="AM81" s="161"/>
      <c r="AN81" s="162"/>
      <c r="AO81" s="163"/>
      <c r="AP81" s="160" t="str">
        <f>IFERROR(AP79/AL79-1,"-")</f>
        <v>-</v>
      </c>
      <c r="AQ81" s="161"/>
      <c r="AR81" s="162"/>
      <c r="AS81" s="163"/>
      <c r="AT81" s="160" t="str">
        <f>IFERROR(AT79/AP79-1,"-")</f>
        <v>-</v>
      </c>
      <c r="AU81" s="161"/>
      <c r="AV81" s="162"/>
      <c r="AW81" s="163"/>
      <c r="AX81" s="160" t="str">
        <f>IFERROR(AX79/AT79-1,"-")</f>
        <v>-</v>
      </c>
      <c r="AY81" s="161"/>
      <c r="AZ81" s="162"/>
      <c r="BA81" s="163"/>
      <c r="BB81" s="160"/>
      <c r="BC81" s="161"/>
      <c r="BD81" s="162"/>
      <c r="BE81" s="163"/>
      <c r="BF81" s="160" t="str">
        <f>IFERROR(BF79/BB79-1,"-")</f>
        <v>-</v>
      </c>
      <c r="BG81" s="161"/>
      <c r="BH81" s="162"/>
      <c r="BI81" s="163"/>
      <c r="BJ81" s="160" t="str">
        <f>IFERROR(BJ79/AT79-1,"-")</f>
        <v>-</v>
      </c>
      <c r="BK81" s="161"/>
      <c r="BL81" s="162"/>
      <c r="BM81" s="163"/>
      <c r="BN81" s="160">
        <f>IFERROR(BN79/BJ79-1,"-")</f>
        <v>3.1075896274097268</v>
      </c>
      <c r="BO81" s="161"/>
      <c r="BP81" s="162"/>
      <c r="BQ81" s="163"/>
      <c r="BR81" s="160">
        <f>IFERROR(BR79/BN79-1,"-")</f>
        <v>-3.9627711193333655</v>
      </c>
      <c r="BS81" s="161"/>
      <c r="BT81" s="162"/>
      <c r="BU81" s="163"/>
      <c r="BV81" s="160">
        <f>IFERROR(BV79/BR79-1,"-")</f>
        <v>4.5858496654670784</v>
      </c>
      <c r="BW81" s="161"/>
      <c r="BX81" s="162"/>
      <c r="BY81" s="163"/>
      <c r="BZ81" s="160">
        <f>IFERROR(BZ79/BV79-1,"-")</f>
        <v>2.9436714968297473E-2</v>
      </c>
      <c r="CA81" s="161"/>
      <c r="CB81" s="162"/>
      <c r="CC81" s="163"/>
      <c r="CD81" s="160">
        <f>IFERROR(CD79/BZ79-1,"-")</f>
        <v>3.2496896388795937E-2</v>
      </c>
      <c r="CE81" s="161"/>
      <c r="CF81" s="162"/>
      <c r="CG81" s="163"/>
      <c r="CH81" s="160">
        <f>IFERROR(CH79/CD79-1,"-")</f>
        <v>3.2476831982954035E-2</v>
      </c>
      <c r="CI81" s="161"/>
      <c r="CJ81" s="162"/>
      <c r="CK81" s="163"/>
      <c r="CL81" s="160">
        <f>IFERROR(CL79/CH79-1,"-")</f>
        <v>3.5536851656881696E-2</v>
      </c>
      <c r="CM81" s="161"/>
      <c r="CN81" s="162"/>
      <c r="CO81" s="163"/>
      <c r="CP81" s="160">
        <f>IFERROR(CP79/CL79-1,"-")</f>
        <v>0.12269472028443618</v>
      </c>
      <c r="CQ81" s="161"/>
      <c r="CR81" s="162"/>
      <c r="CS81" s="163"/>
      <c r="CT81" s="160">
        <f>IFERROR(CT79/CP79-1,"-")</f>
        <v>3.2353521355754422E-2</v>
      </c>
      <c r="CU81" s="161"/>
      <c r="CV81" s="162"/>
      <c r="CW81" s="163"/>
      <c r="CX81" s="160">
        <f>IFERROR(CX79/CT79-1,"-")</f>
        <v>3.23350671943059E-2</v>
      </c>
      <c r="CY81" s="161"/>
      <c r="CZ81" s="162"/>
      <c r="DA81" s="163"/>
      <c r="DB81" s="160">
        <f>IFERROR(DB79/CX79-1,"-")</f>
        <v>3.5366996185811628E-2</v>
      </c>
      <c r="DC81" s="161"/>
      <c r="DD81" s="162"/>
      <c r="DE81" s="163"/>
    </row>
    <row r="82" spans="2:109" x14ac:dyDescent="0.2">
      <c r="I82" s="164"/>
      <c r="M82" s="164"/>
      <c r="Q82" s="164"/>
      <c r="U82" s="164"/>
      <c r="Y82" s="164"/>
      <c r="AC82" s="164"/>
      <c r="AG82" s="164"/>
      <c r="AK82" s="164"/>
      <c r="AO82" s="164"/>
      <c r="AS82" s="164"/>
      <c r="AW82" s="164"/>
      <c r="BA82" s="164"/>
      <c r="BE82" s="164"/>
      <c r="BF82" s="74"/>
      <c r="BI82" s="164"/>
      <c r="BM82" s="164"/>
      <c r="BQ82" s="164"/>
      <c r="BU82" s="164"/>
      <c r="BY82" s="164"/>
      <c r="BZ82" s="180"/>
      <c r="CC82" s="164"/>
      <c r="CG82" s="164"/>
      <c r="CK82" s="164"/>
      <c r="CO82" s="164"/>
      <c r="CS82" s="164"/>
      <c r="CW82" s="164"/>
      <c r="DA82" s="164"/>
      <c r="DE82" s="164"/>
    </row>
    <row r="83" spans="2:109" x14ac:dyDescent="0.2">
      <c r="I83" s="164"/>
      <c r="M83" s="164"/>
      <c r="Q83" s="164"/>
      <c r="U83" s="164"/>
      <c r="Y83" s="164"/>
      <c r="AC83" s="164"/>
      <c r="AG83" s="164"/>
      <c r="AK83" s="164"/>
      <c r="AO83" s="164"/>
      <c r="AS83" s="164"/>
      <c r="AW83" s="164"/>
      <c r="BA83" s="164"/>
      <c r="BE83" s="164"/>
      <c r="BI83" s="164"/>
      <c r="BM83" s="164"/>
      <c r="BQ83" s="164"/>
      <c r="BR83" s="165"/>
      <c r="BU83" s="164"/>
      <c r="BV83" s="165"/>
      <c r="BY83" s="164"/>
      <c r="BZ83" s="181"/>
      <c r="CC83" s="164"/>
      <c r="CG83" s="164"/>
      <c r="CK83" s="164"/>
      <c r="CO83" s="164"/>
      <c r="CS83" s="164"/>
      <c r="CW83" s="164"/>
      <c r="DE83" s="164"/>
    </row>
    <row r="84" spans="2:109" ht="12.75" customHeight="1" x14ac:dyDescent="0.2"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66"/>
      <c r="AK84" s="166"/>
      <c r="AL84" s="166"/>
      <c r="AM84" s="166"/>
      <c r="AN84" s="166"/>
      <c r="AO84" s="166"/>
      <c r="AP84" s="166"/>
      <c r="AQ84" s="166"/>
      <c r="AR84" s="166"/>
      <c r="AS84" s="166"/>
      <c r="AT84" s="166"/>
      <c r="AU84" s="166"/>
      <c r="AV84" s="166"/>
      <c r="AW84" s="166"/>
      <c r="AX84" s="166"/>
      <c r="AY84" s="166"/>
      <c r="AZ84" s="166"/>
      <c r="BA84" s="166"/>
      <c r="BB84" s="166"/>
      <c r="BC84" s="166"/>
      <c r="BD84" s="166"/>
      <c r="BE84" s="166"/>
      <c r="BF84" s="166"/>
      <c r="BG84" s="166"/>
      <c r="BH84" s="166"/>
      <c r="BI84" s="166"/>
      <c r="BJ84" s="166"/>
      <c r="BK84" s="166"/>
      <c r="BL84" s="166"/>
      <c r="BM84" s="166"/>
      <c r="BN84" s="166"/>
      <c r="BO84" s="166"/>
      <c r="BP84" s="166"/>
      <c r="BQ84" s="166"/>
      <c r="BR84" s="166"/>
      <c r="BS84" s="166"/>
      <c r="BT84" s="166"/>
      <c r="BU84" s="166"/>
      <c r="BV84" s="166"/>
      <c r="BW84" s="166"/>
      <c r="BX84" s="166"/>
      <c r="BY84" s="166"/>
      <c r="BZ84" s="166"/>
      <c r="CA84" s="166"/>
      <c r="CB84" s="166"/>
      <c r="CC84" s="166"/>
      <c r="CG84" s="164"/>
      <c r="CK84" s="164"/>
      <c r="CO84" s="164"/>
      <c r="CS84" s="164"/>
      <c r="CW84" s="164"/>
      <c r="DE84" s="164"/>
    </row>
    <row r="85" spans="2:109" x14ac:dyDescent="0.2">
      <c r="C85" s="167"/>
      <c r="D85" s="167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J85" s="167"/>
      <c r="AK85" s="167"/>
      <c r="AL85" s="164"/>
      <c r="AO85" s="164"/>
      <c r="AP85" s="164"/>
      <c r="AS85" s="164"/>
      <c r="AT85" s="164"/>
      <c r="AW85" s="164"/>
      <c r="AX85" s="164"/>
      <c r="BA85" s="164"/>
      <c r="BB85" s="164"/>
      <c r="BE85" s="164"/>
      <c r="BI85" s="164"/>
      <c r="BM85" s="164"/>
      <c r="BQ85" s="164"/>
      <c r="BR85" s="6"/>
      <c r="BU85" s="164"/>
      <c r="BV85" s="6"/>
      <c r="BY85" s="164"/>
      <c r="CC85" s="164"/>
      <c r="CG85" s="164"/>
      <c r="CK85" s="164"/>
      <c r="CO85" s="164"/>
      <c r="CS85" s="164"/>
      <c r="CW85" s="164"/>
      <c r="DA85" s="164"/>
      <c r="DE85" s="164"/>
    </row>
    <row r="86" spans="2:109" x14ac:dyDescent="0.2">
      <c r="C86" s="71" t="s">
        <v>50</v>
      </c>
      <c r="F86" s="164"/>
      <c r="I86" s="164"/>
      <c r="J86" s="164"/>
      <c r="M86" s="164"/>
      <c r="N86" s="164"/>
      <c r="Q86" s="164"/>
      <c r="R86" s="164"/>
      <c r="U86" s="164"/>
      <c r="V86" s="164"/>
      <c r="Y86" s="164"/>
      <c r="Z86" s="164"/>
      <c r="AC86" s="164"/>
      <c r="AD86" s="164"/>
      <c r="AG86" s="164"/>
      <c r="AH86" s="164"/>
      <c r="AK86" s="164"/>
      <c r="AL86" s="164"/>
      <c r="AO86" s="164"/>
      <c r="AP86" s="164"/>
      <c r="AS86" s="164"/>
      <c r="AT86" s="164"/>
      <c r="AW86" s="164"/>
      <c r="AX86" s="164"/>
      <c r="BA86" s="164"/>
      <c r="BB86" s="164"/>
      <c r="BE86" s="164"/>
      <c r="BI86" s="164"/>
      <c r="BM86" s="164"/>
      <c r="BQ86" s="164"/>
      <c r="BU86" s="164"/>
      <c r="BY86" s="164"/>
      <c r="CC86" s="164"/>
      <c r="CG86" s="164"/>
      <c r="CK86" s="164"/>
      <c r="CO86" s="164"/>
      <c r="CS86" s="164"/>
      <c r="CW86" s="164"/>
      <c r="DA86" s="164"/>
      <c r="DE86" s="164"/>
    </row>
    <row r="87" spans="2:109" x14ac:dyDescent="0.2">
      <c r="B87" s="77"/>
      <c r="C87" s="168" t="s">
        <v>51</v>
      </c>
      <c r="D87" s="169"/>
      <c r="E87" s="170"/>
      <c r="F87" s="171"/>
      <c r="G87" s="172"/>
      <c r="H87" s="172"/>
      <c r="I87" s="173"/>
      <c r="J87" s="171"/>
      <c r="K87" s="172"/>
      <c r="L87" s="172"/>
      <c r="M87" s="173"/>
      <c r="N87" s="171"/>
      <c r="O87" s="172"/>
      <c r="P87" s="172"/>
      <c r="Q87" s="173"/>
      <c r="R87" s="171"/>
      <c r="S87" s="172"/>
      <c r="T87" s="172"/>
      <c r="U87" s="173"/>
      <c r="V87" s="171"/>
      <c r="W87" s="172"/>
      <c r="X87" s="172"/>
      <c r="Y87" s="173"/>
      <c r="Z87" s="171"/>
      <c r="AA87" s="172"/>
      <c r="AB87" s="172"/>
      <c r="AC87" s="174"/>
      <c r="AD87" s="171"/>
      <c r="AE87" s="172"/>
      <c r="AF87" s="172"/>
      <c r="AG87" s="174"/>
      <c r="AH87" s="171"/>
      <c r="AI87" s="172"/>
      <c r="AJ87" s="172"/>
      <c r="AK87" s="174"/>
      <c r="AL87" s="171"/>
      <c r="AM87" s="172"/>
      <c r="AN87" s="172"/>
      <c r="AO87" s="174"/>
      <c r="AP87" s="171"/>
      <c r="AQ87" s="172"/>
      <c r="AR87" s="172"/>
      <c r="AS87" s="174"/>
      <c r="AT87" s="171"/>
      <c r="AU87" s="172"/>
      <c r="AV87" s="172"/>
      <c r="AW87" s="174"/>
      <c r="AX87" s="171"/>
      <c r="AY87" s="172"/>
      <c r="AZ87" s="172"/>
      <c r="BA87" s="174"/>
      <c r="BB87" s="171"/>
      <c r="BC87" s="172"/>
      <c r="BD87" s="172"/>
      <c r="BE87" s="174"/>
      <c r="BF87" s="175"/>
      <c r="BG87" s="176"/>
      <c r="BH87" s="176"/>
      <c r="BI87" s="177"/>
      <c r="BJ87" s="178">
        <v>2.5000000000000001E-2</v>
      </c>
      <c r="BK87" s="176"/>
      <c r="BL87" s="176"/>
      <c r="BM87" s="177"/>
      <c r="BN87" s="178">
        <v>2.5000000000000001E-2</v>
      </c>
      <c r="BO87" s="176"/>
      <c r="BP87" s="176"/>
      <c r="BQ87" s="177"/>
      <c r="BR87" s="178">
        <v>2.5000000000000001E-2</v>
      </c>
      <c r="BS87" s="176"/>
      <c r="BT87" s="176"/>
      <c r="BU87" s="177"/>
      <c r="BV87" s="179">
        <f t="shared" ref="BV87:BV92" si="351">+BR87</f>
        <v>2.5000000000000001E-2</v>
      </c>
      <c r="BW87" s="176"/>
      <c r="BX87" s="176"/>
      <c r="BY87" s="177"/>
      <c r="BZ87" s="179">
        <f t="shared" ref="BZ87:BZ92" si="352">+BV87</f>
        <v>2.5000000000000001E-2</v>
      </c>
      <c r="CA87" s="176"/>
      <c r="CB87" s="176"/>
      <c r="CC87" s="177"/>
      <c r="CD87" s="179">
        <f t="shared" ref="CD87:CD92" si="353">+BZ87</f>
        <v>2.5000000000000001E-2</v>
      </c>
      <c r="CE87" s="176"/>
      <c r="CF87" s="176"/>
      <c r="CG87" s="177"/>
      <c r="CH87" s="179">
        <f t="shared" ref="CH87:CH92" si="354">+CD87</f>
        <v>2.5000000000000001E-2</v>
      </c>
      <c r="CI87" s="176"/>
      <c r="CJ87" s="176"/>
      <c r="CK87" s="177"/>
      <c r="CL87" s="179">
        <f t="shared" ref="CL87:CL92" si="355">+CH87</f>
        <v>2.5000000000000001E-2</v>
      </c>
      <c r="CM87" s="176"/>
      <c r="CN87" s="176"/>
      <c r="CO87" s="177"/>
      <c r="CP87" s="179">
        <f t="shared" ref="CP87:CP92" si="356">+CL87</f>
        <v>2.5000000000000001E-2</v>
      </c>
      <c r="CQ87" s="176"/>
      <c r="CR87" s="176"/>
      <c r="CS87" s="177"/>
      <c r="CT87" s="179">
        <f t="shared" ref="CT87:CT92" si="357">+CP87</f>
        <v>2.5000000000000001E-2</v>
      </c>
      <c r="CU87" s="176"/>
      <c r="CV87" s="176"/>
      <c r="CW87" s="177"/>
      <c r="CX87" s="179">
        <f t="shared" ref="CX87:CX92" si="358">+CT87</f>
        <v>2.5000000000000001E-2</v>
      </c>
      <c r="CY87" s="176"/>
      <c r="CZ87" s="176"/>
      <c r="DA87" s="177"/>
      <c r="DB87" s="179">
        <f t="shared" ref="DB87:DB92" si="359">+CX87</f>
        <v>2.5000000000000001E-2</v>
      </c>
      <c r="DC87" s="176"/>
      <c r="DD87" s="176"/>
      <c r="DE87" s="177"/>
    </row>
    <row r="88" spans="2:109" x14ac:dyDescent="0.2">
      <c r="B88" s="77"/>
      <c r="C88" s="168" t="s">
        <v>52</v>
      </c>
      <c r="D88" s="169"/>
      <c r="E88" s="170"/>
      <c r="F88" s="171"/>
      <c r="G88" s="172"/>
      <c r="H88" s="172"/>
      <c r="I88" s="173"/>
      <c r="J88" s="171"/>
      <c r="K88" s="172"/>
      <c r="L88" s="172"/>
      <c r="M88" s="173"/>
      <c r="N88" s="171"/>
      <c r="O88" s="172"/>
      <c r="P88" s="172"/>
      <c r="Q88" s="173"/>
      <c r="R88" s="171"/>
      <c r="S88" s="172"/>
      <c r="T88" s="172"/>
      <c r="U88" s="173"/>
      <c r="V88" s="171"/>
      <c r="W88" s="172"/>
      <c r="X88" s="172"/>
      <c r="Y88" s="173"/>
      <c r="Z88" s="171"/>
      <c r="AA88" s="172"/>
      <c r="AB88" s="172"/>
      <c r="AC88" s="174"/>
      <c r="AD88" s="171"/>
      <c r="AE88" s="172"/>
      <c r="AF88" s="172"/>
      <c r="AG88" s="174"/>
      <c r="AH88" s="171"/>
      <c r="AI88" s="172"/>
      <c r="AJ88" s="172"/>
      <c r="AK88" s="174"/>
      <c r="AL88" s="171"/>
      <c r="AM88" s="172"/>
      <c r="AN88" s="172"/>
      <c r="AO88" s="174"/>
      <c r="AP88" s="171"/>
      <c r="AQ88" s="172"/>
      <c r="AR88" s="172"/>
      <c r="AS88" s="174"/>
      <c r="AT88" s="171"/>
      <c r="AU88" s="172"/>
      <c r="AV88" s="172"/>
      <c r="AW88" s="174"/>
      <c r="AX88" s="171"/>
      <c r="AY88" s="172"/>
      <c r="AZ88" s="172"/>
      <c r="BA88" s="174"/>
      <c r="BB88" s="171"/>
      <c r="BC88" s="172"/>
      <c r="BD88" s="172"/>
      <c r="BE88" s="174"/>
      <c r="BF88" s="175"/>
      <c r="BG88" s="176"/>
      <c r="BH88" s="176"/>
      <c r="BI88" s="177"/>
      <c r="BJ88" s="178">
        <v>2.5000000000000001E-2</v>
      </c>
      <c r="BK88" s="176"/>
      <c r="BL88" s="176"/>
      <c r="BM88" s="177"/>
      <c r="BN88" s="178">
        <v>2.5000000000000001E-2</v>
      </c>
      <c r="BO88" s="176"/>
      <c r="BP88" s="176"/>
      <c r="BQ88" s="177"/>
      <c r="BR88" s="178">
        <v>2.5000000000000001E-2</v>
      </c>
      <c r="BS88" s="176"/>
      <c r="BT88" s="176"/>
      <c r="BU88" s="177"/>
      <c r="BV88" s="179">
        <f t="shared" si="351"/>
        <v>2.5000000000000001E-2</v>
      </c>
      <c r="BW88" s="176"/>
      <c r="BX88" s="176"/>
      <c r="BY88" s="177"/>
      <c r="BZ88" s="179">
        <f t="shared" si="352"/>
        <v>2.5000000000000001E-2</v>
      </c>
      <c r="CA88" s="176"/>
      <c r="CB88" s="176"/>
      <c r="CC88" s="177"/>
      <c r="CD88" s="179">
        <f t="shared" si="353"/>
        <v>2.5000000000000001E-2</v>
      </c>
      <c r="CE88" s="176"/>
      <c r="CF88" s="176"/>
      <c r="CG88" s="177"/>
      <c r="CH88" s="179">
        <f t="shared" si="354"/>
        <v>2.5000000000000001E-2</v>
      </c>
      <c r="CI88" s="176"/>
      <c r="CJ88" s="176"/>
      <c r="CK88" s="177"/>
      <c r="CL88" s="179">
        <f t="shared" si="355"/>
        <v>2.5000000000000001E-2</v>
      </c>
      <c r="CM88" s="176"/>
      <c r="CN88" s="176"/>
      <c r="CO88" s="177"/>
      <c r="CP88" s="179">
        <f t="shared" si="356"/>
        <v>2.5000000000000001E-2</v>
      </c>
      <c r="CQ88" s="176"/>
      <c r="CR88" s="176"/>
      <c r="CS88" s="177"/>
      <c r="CT88" s="179">
        <f t="shared" si="357"/>
        <v>2.5000000000000001E-2</v>
      </c>
      <c r="CU88" s="176"/>
      <c r="CV88" s="176"/>
      <c r="CW88" s="177"/>
      <c r="CX88" s="179">
        <f t="shared" si="358"/>
        <v>2.5000000000000001E-2</v>
      </c>
      <c r="CY88" s="176"/>
      <c r="CZ88" s="176"/>
      <c r="DA88" s="177"/>
      <c r="DB88" s="179">
        <f t="shared" si="359"/>
        <v>2.5000000000000001E-2</v>
      </c>
      <c r="DC88" s="176"/>
      <c r="DD88" s="176"/>
      <c r="DE88" s="177"/>
    </row>
    <row r="89" spans="2:109" x14ac:dyDescent="0.2">
      <c r="B89" s="77"/>
      <c r="C89" s="168" t="s">
        <v>53</v>
      </c>
      <c r="D89" s="169"/>
      <c r="E89" s="170"/>
      <c r="F89" s="171"/>
      <c r="G89" s="172"/>
      <c r="H89" s="172"/>
      <c r="I89" s="173"/>
      <c r="J89" s="171"/>
      <c r="K89" s="172"/>
      <c r="L89" s="172"/>
      <c r="M89" s="173"/>
      <c r="N89" s="171"/>
      <c r="O89" s="172"/>
      <c r="P89" s="172"/>
      <c r="Q89" s="173"/>
      <c r="R89" s="171"/>
      <c r="S89" s="172"/>
      <c r="T89" s="172"/>
      <c r="U89" s="173"/>
      <c r="V89" s="171"/>
      <c r="W89" s="172"/>
      <c r="X89" s="172"/>
      <c r="Y89" s="173"/>
      <c r="Z89" s="171"/>
      <c r="AA89" s="172"/>
      <c r="AB89" s="172"/>
      <c r="AC89" s="174"/>
      <c r="AD89" s="171"/>
      <c r="AE89" s="172"/>
      <c r="AF89" s="172"/>
      <c r="AG89" s="174"/>
      <c r="AH89" s="171"/>
      <c r="AI89" s="172"/>
      <c r="AJ89" s="172"/>
      <c r="AK89" s="174"/>
      <c r="AL89" s="171"/>
      <c r="AM89" s="172"/>
      <c r="AN89" s="172"/>
      <c r="AO89" s="174"/>
      <c r="AP89" s="171"/>
      <c r="AQ89" s="172"/>
      <c r="AR89" s="172"/>
      <c r="AS89" s="174"/>
      <c r="AT89" s="171"/>
      <c r="AU89" s="172"/>
      <c r="AV89" s="172"/>
      <c r="AW89" s="174"/>
      <c r="AX89" s="171"/>
      <c r="AY89" s="172"/>
      <c r="AZ89" s="172"/>
      <c r="BA89" s="174"/>
      <c r="BB89" s="171"/>
      <c r="BC89" s="172"/>
      <c r="BD89" s="172"/>
      <c r="BE89" s="174"/>
      <c r="BF89" s="175"/>
      <c r="BG89" s="176"/>
      <c r="BH89" s="176"/>
      <c r="BI89" s="177"/>
      <c r="BJ89" s="178">
        <v>2.5000000000000001E-2</v>
      </c>
      <c r="BK89" s="176"/>
      <c r="BL89" s="176"/>
      <c r="BM89" s="177"/>
      <c r="BN89" s="178">
        <v>2.5000000000000001E-2</v>
      </c>
      <c r="BO89" s="176"/>
      <c r="BP89" s="176"/>
      <c r="BQ89" s="177"/>
      <c r="BR89" s="178">
        <v>2.5000000000000001E-2</v>
      </c>
      <c r="BS89" s="176"/>
      <c r="BT89" s="176"/>
      <c r="BU89" s="177"/>
      <c r="BV89" s="179">
        <f t="shared" si="351"/>
        <v>2.5000000000000001E-2</v>
      </c>
      <c r="BW89" s="176"/>
      <c r="BX89" s="176"/>
      <c r="BY89" s="177"/>
      <c r="BZ89" s="179">
        <f t="shared" si="352"/>
        <v>2.5000000000000001E-2</v>
      </c>
      <c r="CA89" s="176"/>
      <c r="CB89" s="176"/>
      <c r="CC89" s="177"/>
      <c r="CD89" s="179">
        <f t="shared" si="353"/>
        <v>2.5000000000000001E-2</v>
      </c>
      <c r="CE89" s="176"/>
      <c r="CF89" s="176"/>
      <c r="CG89" s="177"/>
      <c r="CH89" s="179">
        <f t="shared" si="354"/>
        <v>2.5000000000000001E-2</v>
      </c>
      <c r="CI89" s="176"/>
      <c r="CJ89" s="176"/>
      <c r="CK89" s="177"/>
      <c r="CL89" s="179">
        <f t="shared" si="355"/>
        <v>2.5000000000000001E-2</v>
      </c>
      <c r="CM89" s="176"/>
      <c r="CN89" s="176"/>
      <c r="CO89" s="177"/>
      <c r="CP89" s="179">
        <f t="shared" si="356"/>
        <v>2.5000000000000001E-2</v>
      </c>
      <c r="CQ89" s="176"/>
      <c r="CR89" s="176"/>
      <c r="CS89" s="177"/>
      <c r="CT89" s="179">
        <f t="shared" si="357"/>
        <v>2.5000000000000001E-2</v>
      </c>
      <c r="CU89" s="176"/>
      <c r="CV89" s="176"/>
      <c r="CW89" s="177"/>
      <c r="CX89" s="179">
        <f t="shared" si="358"/>
        <v>2.5000000000000001E-2</v>
      </c>
      <c r="CY89" s="176"/>
      <c r="CZ89" s="176"/>
      <c r="DA89" s="177"/>
      <c r="DB89" s="179">
        <f t="shared" si="359"/>
        <v>2.5000000000000001E-2</v>
      </c>
      <c r="DC89" s="176"/>
      <c r="DD89" s="176"/>
      <c r="DE89" s="177"/>
    </row>
    <row r="90" spans="2:109" x14ac:dyDescent="0.2">
      <c r="B90" s="77"/>
      <c r="C90" s="168" t="s">
        <v>54</v>
      </c>
      <c r="D90" s="169"/>
      <c r="E90" s="170"/>
      <c r="F90" s="171"/>
      <c r="G90" s="172"/>
      <c r="H90" s="172"/>
      <c r="I90" s="173"/>
      <c r="J90" s="171"/>
      <c r="K90" s="172"/>
      <c r="L90" s="172"/>
      <c r="M90" s="173"/>
      <c r="N90" s="171"/>
      <c r="O90" s="172"/>
      <c r="P90" s="172"/>
      <c r="Q90" s="173"/>
      <c r="R90" s="171"/>
      <c r="S90" s="172"/>
      <c r="T90" s="172"/>
      <c r="U90" s="173"/>
      <c r="V90" s="171"/>
      <c r="W90" s="172"/>
      <c r="X90" s="172"/>
      <c r="Y90" s="173"/>
      <c r="Z90" s="171"/>
      <c r="AA90" s="172"/>
      <c r="AB90" s="172"/>
      <c r="AC90" s="174"/>
      <c r="AD90" s="171"/>
      <c r="AE90" s="172"/>
      <c r="AF90" s="172"/>
      <c r="AG90" s="174"/>
      <c r="AH90" s="171"/>
      <c r="AI90" s="172"/>
      <c r="AJ90" s="172"/>
      <c r="AK90" s="174"/>
      <c r="AL90" s="171"/>
      <c r="AM90" s="172"/>
      <c r="AN90" s="172"/>
      <c r="AO90" s="174"/>
      <c r="AP90" s="171"/>
      <c r="AQ90" s="172"/>
      <c r="AR90" s="172"/>
      <c r="AS90" s="174"/>
      <c r="AT90" s="171"/>
      <c r="AU90" s="172"/>
      <c r="AV90" s="172"/>
      <c r="AW90" s="174"/>
      <c r="AX90" s="171"/>
      <c r="AY90" s="172"/>
      <c r="AZ90" s="172"/>
      <c r="BA90" s="174"/>
      <c r="BB90" s="171"/>
      <c r="BC90" s="172"/>
      <c r="BD90" s="172"/>
      <c r="BE90" s="174"/>
      <c r="BF90" s="175"/>
      <c r="BG90" s="176"/>
      <c r="BH90" s="176"/>
      <c r="BI90" s="177"/>
      <c r="BJ90" s="178">
        <v>2.5000000000000001E-2</v>
      </c>
      <c r="BK90" s="176"/>
      <c r="BL90" s="176"/>
      <c r="BM90" s="177"/>
      <c r="BN90" s="178">
        <v>2.5000000000000001E-2</v>
      </c>
      <c r="BO90" s="176"/>
      <c r="BP90" s="176"/>
      <c r="BQ90" s="177"/>
      <c r="BR90" s="178">
        <v>2.5000000000000001E-2</v>
      </c>
      <c r="BS90" s="176"/>
      <c r="BT90" s="176"/>
      <c r="BU90" s="177"/>
      <c r="BV90" s="179">
        <f t="shared" si="351"/>
        <v>2.5000000000000001E-2</v>
      </c>
      <c r="BW90" s="176"/>
      <c r="BX90" s="176"/>
      <c r="BY90" s="177"/>
      <c r="BZ90" s="179">
        <f t="shared" si="352"/>
        <v>2.5000000000000001E-2</v>
      </c>
      <c r="CA90" s="176"/>
      <c r="CB90" s="176"/>
      <c r="CC90" s="177"/>
      <c r="CD90" s="179">
        <f t="shared" si="353"/>
        <v>2.5000000000000001E-2</v>
      </c>
      <c r="CE90" s="176"/>
      <c r="CF90" s="176"/>
      <c r="CG90" s="177"/>
      <c r="CH90" s="179">
        <f t="shared" si="354"/>
        <v>2.5000000000000001E-2</v>
      </c>
      <c r="CI90" s="176"/>
      <c r="CJ90" s="176"/>
      <c r="CK90" s="177"/>
      <c r="CL90" s="179">
        <f t="shared" si="355"/>
        <v>2.5000000000000001E-2</v>
      </c>
      <c r="CM90" s="176"/>
      <c r="CN90" s="176"/>
      <c r="CO90" s="177"/>
      <c r="CP90" s="179">
        <f t="shared" si="356"/>
        <v>2.5000000000000001E-2</v>
      </c>
      <c r="CQ90" s="176"/>
      <c r="CR90" s="176"/>
      <c r="CS90" s="177"/>
      <c r="CT90" s="179">
        <f t="shared" si="357"/>
        <v>2.5000000000000001E-2</v>
      </c>
      <c r="CU90" s="176"/>
      <c r="CV90" s="176"/>
      <c r="CW90" s="177"/>
      <c r="CX90" s="179">
        <f t="shared" si="358"/>
        <v>2.5000000000000001E-2</v>
      </c>
      <c r="CY90" s="176"/>
      <c r="CZ90" s="176"/>
      <c r="DA90" s="177"/>
      <c r="DB90" s="179">
        <f t="shared" si="359"/>
        <v>2.5000000000000001E-2</v>
      </c>
      <c r="DC90" s="176"/>
      <c r="DD90" s="176"/>
      <c r="DE90" s="177"/>
    </row>
    <row r="91" spans="2:109" x14ac:dyDescent="0.2">
      <c r="B91" s="77"/>
      <c r="C91" s="168" t="s">
        <v>55</v>
      </c>
      <c r="D91" s="169"/>
      <c r="E91" s="170"/>
      <c r="F91" s="171"/>
      <c r="G91" s="172"/>
      <c r="H91" s="172"/>
      <c r="I91" s="173"/>
      <c r="J91" s="171"/>
      <c r="K91" s="172"/>
      <c r="L91" s="172"/>
      <c r="M91" s="173"/>
      <c r="N91" s="171"/>
      <c r="O91" s="172"/>
      <c r="P91" s="172"/>
      <c r="Q91" s="173"/>
      <c r="R91" s="171"/>
      <c r="S91" s="172"/>
      <c r="T91" s="172"/>
      <c r="U91" s="173"/>
      <c r="V91" s="171"/>
      <c r="W91" s="172"/>
      <c r="X91" s="172"/>
      <c r="Y91" s="173"/>
      <c r="Z91" s="171"/>
      <c r="AA91" s="172"/>
      <c r="AB91" s="172"/>
      <c r="AC91" s="174"/>
      <c r="AD91" s="171"/>
      <c r="AE91" s="172"/>
      <c r="AF91" s="172"/>
      <c r="AG91" s="174"/>
      <c r="AH91" s="171"/>
      <c r="AI91" s="172"/>
      <c r="AJ91" s="172"/>
      <c r="AK91" s="174"/>
      <c r="AL91" s="171"/>
      <c r="AM91" s="172"/>
      <c r="AN91" s="172"/>
      <c r="AO91" s="174"/>
      <c r="AP91" s="171"/>
      <c r="AQ91" s="172"/>
      <c r="AR91" s="172"/>
      <c r="AS91" s="174"/>
      <c r="AT91" s="171"/>
      <c r="AU91" s="172"/>
      <c r="AV91" s="172"/>
      <c r="AW91" s="174"/>
      <c r="AX91" s="171"/>
      <c r="AY91" s="172"/>
      <c r="AZ91" s="172"/>
      <c r="BA91" s="174"/>
      <c r="BB91" s="171"/>
      <c r="BC91" s="172"/>
      <c r="BD91" s="172"/>
      <c r="BE91" s="174"/>
      <c r="BF91" s="175"/>
      <c r="BG91" s="176"/>
      <c r="BH91" s="176"/>
      <c r="BI91" s="177"/>
      <c r="BJ91" s="178">
        <v>2.5000000000000001E-2</v>
      </c>
      <c r="BK91" s="176"/>
      <c r="BL91" s="176"/>
      <c r="BM91" s="177"/>
      <c r="BN91" s="178">
        <v>2.5000000000000001E-2</v>
      </c>
      <c r="BO91" s="176"/>
      <c r="BP91" s="176"/>
      <c r="BQ91" s="177"/>
      <c r="BR91" s="178">
        <v>0.02</v>
      </c>
      <c r="BS91" s="176"/>
      <c r="BT91" s="176"/>
      <c r="BU91" s="177"/>
      <c r="BV91" s="179">
        <f t="shared" si="351"/>
        <v>0.02</v>
      </c>
      <c r="BW91" s="176"/>
      <c r="BX91" s="176"/>
      <c r="BY91" s="177"/>
      <c r="BZ91" s="179">
        <f t="shared" si="352"/>
        <v>0.02</v>
      </c>
      <c r="CA91" s="176"/>
      <c r="CB91" s="176"/>
      <c r="CC91" s="177"/>
      <c r="CD91" s="179">
        <f t="shared" si="353"/>
        <v>0.02</v>
      </c>
      <c r="CE91" s="176"/>
      <c r="CF91" s="176"/>
      <c r="CG91" s="177"/>
      <c r="CH91" s="179">
        <f t="shared" si="354"/>
        <v>0.02</v>
      </c>
      <c r="CI91" s="176"/>
      <c r="CJ91" s="176"/>
      <c r="CK91" s="177"/>
      <c r="CL91" s="179">
        <f t="shared" si="355"/>
        <v>0.02</v>
      </c>
      <c r="CM91" s="176"/>
      <c r="CN91" s="176"/>
      <c r="CO91" s="177"/>
      <c r="CP91" s="179">
        <f t="shared" si="356"/>
        <v>0.02</v>
      </c>
      <c r="CQ91" s="176"/>
      <c r="CR91" s="176"/>
      <c r="CS91" s="177"/>
      <c r="CT91" s="179">
        <f t="shared" si="357"/>
        <v>0.02</v>
      </c>
      <c r="CU91" s="176"/>
      <c r="CV91" s="176"/>
      <c r="CW91" s="177"/>
      <c r="CX91" s="179">
        <f t="shared" si="358"/>
        <v>0.02</v>
      </c>
      <c r="CY91" s="176"/>
      <c r="CZ91" s="176"/>
      <c r="DA91" s="177"/>
      <c r="DB91" s="179">
        <f t="shared" si="359"/>
        <v>0.02</v>
      </c>
      <c r="DC91" s="176"/>
      <c r="DD91" s="176"/>
      <c r="DE91" s="177"/>
    </row>
    <row r="92" spans="2:109" x14ac:dyDescent="0.2">
      <c r="B92" s="77"/>
      <c r="C92" s="168" t="s">
        <v>56</v>
      </c>
      <c r="D92" s="169"/>
      <c r="E92" s="170"/>
      <c r="F92" s="171"/>
      <c r="G92" s="172"/>
      <c r="H92" s="172"/>
      <c r="I92" s="173"/>
      <c r="J92" s="171"/>
      <c r="K92" s="172"/>
      <c r="L92" s="172"/>
      <c r="M92" s="173"/>
      <c r="N92" s="171"/>
      <c r="O92" s="172"/>
      <c r="P92" s="172"/>
      <c r="Q92" s="173"/>
      <c r="R92" s="171"/>
      <c r="S92" s="172"/>
      <c r="T92" s="172"/>
      <c r="U92" s="173"/>
      <c r="V92" s="171"/>
      <c r="W92" s="172"/>
      <c r="X92" s="172"/>
      <c r="Y92" s="173"/>
      <c r="Z92" s="171"/>
      <c r="AA92" s="172"/>
      <c r="AB92" s="172"/>
      <c r="AC92" s="174"/>
      <c r="AD92" s="171"/>
      <c r="AE92" s="172"/>
      <c r="AF92" s="172"/>
      <c r="AG92" s="174"/>
      <c r="AH92" s="171"/>
      <c r="AI92" s="172"/>
      <c r="AJ92" s="172"/>
      <c r="AK92" s="174"/>
      <c r="AL92" s="171"/>
      <c r="AM92" s="172"/>
      <c r="AN92" s="172"/>
      <c r="AO92" s="174"/>
      <c r="AP92" s="171"/>
      <c r="AQ92" s="172"/>
      <c r="AR92" s="172"/>
      <c r="AS92" s="174"/>
      <c r="AT92" s="171"/>
      <c r="AU92" s="172"/>
      <c r="AV92" s="172"/>
      <c r="AW92" s="174"/>
      <c r="AX92" s="171"/>
      <c r="AY92" s="172"/>
      <c r="AZ92" s="172"/>
      <c r="BA92" s="174"/>
      <c r="BB92" s="171"/>
      <c r="BC92" s="172"/>
      <c r="BD92" s="172"/>
      <c r="BE92" s="174"/>
      <c r="BF92" s="175"/>
      <c r="BG92" s="176"/>
      <c r="BH92" s="176"/>
      <c r="BI92" s="177"/>
      <c r="BJ92" s="178">
        <v>2.5000000000000001E-2</v>
      </c>
      <c r="BK92" s="176"/>
      <c r="BL92" s="176"/>
      <c r="BM92" s="177"/>
      <c r="BN92" s="178">
        <v>2.5000000000000001E-2</v>
      </c>
      <c r="BO92" s="176"/>
      <c r="BP92" s="176"/>
      <c r="BQ92" s="177"/>
      <c r="BR92" s="178">
        <v>2.5000000000000001E-2</v>
      </c>
      <c r="BS92" s="176"/>
      <c r="BT92" s="176"/>
      <c r="BU92" s="177"/>
      <c r="BV92" s="179">
        <f t="shared" si="351"/>
        <v>2.5000000000000001E-2</v>
      </c>
      <c r="BW92" s="176"/>
      <c r="BX92" s="176"/>
      <c r="BY92" s="177"/>
      <c r="BZ92" s="179">
        <f t="shared" si="352"/>
        <v>2.5000000000000001E-2</v>
      </c>
      <c r="CA92" s="176"/>
      <c r="CB92" s="176"/>
      <c r="CC92" s="177"/>
      <c r="CD92" s="179">
        <f t="shared" si="353"/>
        <v>2.5000000000000001E-2</v>
      </c>
      <c r="CE92" s="176"/>
      <c r="CF92" s="176"/>
      <c r="CG92" s="177"/>
      <c r="CH92" s="179">
        <f t="shared" si="354"/>
        <v>2.5000000000000001E-2</v>
      </c>
      <c r="CI92" s="176"/>
      <c r="CJ92" s="176"/>
      <c r="CK92" s="177"/>
      <c r="CL92" s="179">
        <f t="shared" si="355"/>
        <v>2.5000000000000001E-2</v>
      </c>
      <c r="CM92" s="176"/>
      <c r="CN92" s="176"/>
      <c r="CO92" s="177"/>
      <c r="CP92" s="179">
        <f t="shared" si="356"/>
        <v>2.5000000000000001E-2</v>
      </c>
      <c r="CQ92" s="176"/>
      <c r="CR92" s="176"/>
      <c r="CS92" s="177"/>
      <c r="CT92" s="179">
        <f t="shared" si="357"/>
        <v>2.5000000000000001E-2</v>
      </c>
      <c r="CU92" s="176"/>
      <c r="CV92" s="176"/>
      <c r="CW92" s="177"/>
      <c r="CX92" s="179">
        <f t="shared" si="358"/>
        <v>2.5000000000000001E-2</v>
      </c>
      <c r="CY92" s="176"/>
      <c r="CZ92" s="176"/>
      <c r="DA92" s="177"/>
      <c r="DB92" s="179">
        <f t="shared" si="359"/>
        <v>2.5000000000000001E-2</v>
      </c>
      <c r="DC92" s="176"/>
      <c r="DD92" s="176"/>
      <c r="DE92" s="177"/>
    </row>
    <row r="93" spans="2:109" x14ac:dyDescent="0.2">
      <c r="F93" s="164"/>
      <c r="I93" s="164"/>
      <c r="J93" s="164"/>
      <c r="M93" s="164"/>
      <c r="N93" s="164"/>
      <c r="Q93" s="164"/>
      <c r="R93" s="164"/>
      <c r="U93" s="164"/>
      <c r="V93" s="164"/>
      <c r="Y93" s="164"/>
      <c r="Z93" s="164"/>
      <c r="AC93" s="164"/>
      <c r="AD93" s="164"/>
      <c r="AG93" s="164"/>
      <c r="AH93" s="164"/>
      <c r="AK93" s="164"/>
      <c r="AL93" s="164"/>
      <c r="AO93" s="164"/>
      <c r="AP93" s="164"/>
      <c r="AS93" s="164"/>
      <c r="AT93" s="164"/>
      <c r="AW93" s="164"/>
      <c r="AX93" s="164"/>
      <c r="BA93" s="164"/>
      <c r="BB93" s="164"/>
      <c r="BE93" s="164"/>
      <c r="BF93" s="164"/>
      <c r="BI93" s="164"/>
      <c r="BM93" s="164"/>
      <c r="BQ93" s="164"/>
      <c r="BU93" s="164"/>
      <c r="BY93" s="164"/>
      <c r="CC93" s="164"/>
      <c r="CG93" s="164"/>
      <c r="CK93" s="164"/>
      <c r="CO93" s="164"/>
      <c r="CS93" s="164"/>
      <c r="CW93" s="164"/>
      <c r="DA93" s="164"/>
      <c r="DE93" s="164"/>
    </row>
    <row r="94" spans="2:109" x14ac:dyDescent="0.2">
      <c r="I94" s="164"/>
      <c r="M94" s="164"/>
      <c r="Q94" s="164"/>
      <c r="U94" s="164"/>
      <c r="Y94" s="164"/>
      <c r="AC94" s="164"/>
      <c r="AG94" s="164"/>
      <c r="AK94" s="164"/>
      <c r="AO94" s="164"/>
      <c r="AS94" s="164"/>
      <c r="AW94" s="164"/>
      <c r="BA94" s="164"/>
      <c r="BE94" s="164"/>
      <c r="BI94" s="164"/>
      <c r="BM94" s="164"/>
      <c r="BQ94" s="164"/>
      <c r="BU94" s="164"/>
      <c r="BY94" s="164"/>
      <c r="CC94" s="164"/>
      <c r="CG94" s="164"/>
      <c r="CK94" s="164"/>
      <c r="CO94" s="164"/>
      <c r="CS94" s="164"/>
      <c r="CW94" s="164"/>
      <c r="DA94" s="164"/>
      <c r="DE94" s="164"/>
    </row>
  </sheetData>
  <pageMargins left="0.25" right="0.25" top="0.5" bottom="0.5" header="0.3" footer="0.3"/>
  <pageSetup scale="46" orientation="landscape" errors="blank" r:id="rId1"/>
  <headerFooter>
    <oddFooter>&amp;C&amp;P of &amp;N&amp;R&amp;T&amp;D
&amp;F</oddFooter>
  </headerFooter>
  <colBreaks count="1" manualBreakCount="1">
    <brk id="53" min="3" max="8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9EAA-61C0-4CBE-B6F3-1068A83D627A}">
  <dimension ref="A3:M54"/>
  <sheetViews>
    <sheetView tabSelected="1" workbookViewId="0">
      <selection activeCell="A55" sqref="A55:XFD58"/>
    </sheetView>
  </sheetViews>
  <sheetFormatPr defaultColWidth="5.625" defaultRowHeight="15" x14ac:dyDescent="0.25"/>
  <cols>
    <col min="1" max="1" width="5.625" style="182"/>
    <col min="2" max="2" width="30.875" style="182" bestFit="1" customWidth="1"/>
    <col min="3" max="3" width="9.125" style="182" bestFit="1" customWidth="1"/>
    <col min="4" max="4" width="6.125" style="182" bestFit="1" customWidth="1"/>
    <col min="5" max="9" width="7.25" style="182" bestFit="1" customWidth="1"/>
    <col min="10" max="16384" width="5.625" style="182"/>
  </cols>
  <sheetData>
    <row r="3" spans="2:13" x14ac:dyDescent="0.25">
      <c r="B3" s="183" t="s">
        <v>62</v>
      </c>
      <c r="C3" s="184">
        <v>2022</v>
      </c>
      <c r="D3" s="184">
        <v>2023</v>
      </c>
      <c r="E3" s="184">
        <v>2024</v>
      </c>
      <c r="F3" s="184">
        <f>E3+1</f>
        <v>2025</v>
      </c>
      <c r="G3" s="184">
        <f t="shared" ref="G3:I3" si="0">F3+1</f>
        <v>2026</v>
      </c>
      <c r="H3" s="184">
        <f t="shared" si="0"/>
        <v>2027</v>
      </c>
      <c r="I3" s="184">
        <f t="shared" si="0"/>
        <v>2028</v>
      </c>
    </row>
    <row r="4" spans="2:13" x14ac:dyDescent="0.25">
      <c r="B4" s="185" t="s">
        <v>15</v>
      </c>
      <c r="D4" s="206">
        <f>0.5*50%</f>
        <v>0.25</v>
      </c>
      <c r="E4" s="206">
        <v>0.6</v>
      </c>
      <c r="F4" s="206">
        <v>0.6</v>
      </c>
      <c r="G4" s="206">
        <v>0.6</v>
      </c>
      <c r="H4" s="206">
        <v>0.6</v>
      </c>
      <c r="I4" s="206">
        <v>0.6</v>
      </c>
    </row>
    <row r="5" spans="2:13" x14ac:dyDescent="0.25">
      <c r="B5" s="185" t="s">
        <v>60</v>
      </c>
      <c r="D5" s="186">
        <v>200</v>
      </c>
      <c r="E5" s="186">
        <v>265</v>
      </c>
      <c r="F5" s="186">
        <f>E5*1.03</f>
        <v>272.95</v>
      </c>
      <c r="G5" s="186">
        <f>F5*1.03</f>
        <v>281.13850000000002</v>
      </c>
      <c r="H5" s="186">
        <f>G5*1.03</f>
        <v>289.57265500000005</v>
      </c>
      <c r="I5" s="186">
        <f>H5*1.03</f>
        <v>298.25983465000007</v>
      </c>
      <c r="M5" s="187"/>
    </row>
    <row r="6" spans="2:13" x14ac:dyDescent="0.25">
      <c r="B6" s="185" t="s">
        <v>17</v>
      </c>
      <c r="D6" s="188">
        <f>+IFERROR(D4*D5,0)</f>
        <v>50</v>
      </c>
      <c r="E6" s="188">
        <f>+IFERROR(E4*E5,0)</f>
        <v>159</v>
      </c>
      <c r="F6" s="188">
        <f>+IFERROR(F4*F5,0)</f>
        <v>163.76999999999998</v>
      </c>
      <c r="G6" s="188">
        <f>+IFERROR(G4*G5,0)</f>
        <v>168.6831</v>
      </c>
      <c r="H6" s="188">
        <f>+IFERROR(H4*H5,0)</f>
        <v>173.74359300000003</v>
      </c>
      <c r="I6" s="188">
        <f>+IFERROR(I4*I5,0)</f>
        <v>178.95590079000004</v>
      </c>
    </row>
    <row r="7" spans="2:13" x14ac:dyDescent="0.25">
      <c r="B7" s="191"/>
      <c r="C7" s="191"/>
      <c r="D7" s="191"/>
      <c r="E7" s="191"/>
      <c r="F7" s="191"/>
      <c r="G7" s="191"/>
      <c r="H7" s="191"/>
      <c r="I7" s="191"/>
    </row>
    <row r="8" spans="2:13" x14ac:dyDescent="0.25">
      <c r="B8" s="183" t="s">
        <v>61</v>
      </c>
    </row>
    <row r="9" spans="2:13" x14ac:dyDescent="0.25">
      <c r="B9" s="185" t="s">
        <v>15</v>
      </c>
      <c r="C9" s="199">
        <v>0.56499999999999995</v>
      </c>
      <c r="D9" s="199">
        <f>C9</f>
        <v>0.56499999999999995</v>
      </c>
      <c r="E9" s="199">
        <f t="shared" ref="E9:I9" si="1">D9</f>
        <v>0.56499999999999995</v>
      </c>
      <c r="F9" s="199">
        <f t="shared" si="1"/>
        <v>0.56499999999999995</v>
      </c>
      <c r="G9" s="199">
        <f t="shared" si="1"/>
        <v>0.56499999999999995</v>
      </c>
      <c r="H9" s="199">
        <f t="shared" si="1"/>
        <v>0.56499999999999995</v>
      </c>
      <c r="I9" s="199">
        <f t="shared" si="1"/>
        <v>0.56499999999999995</v>
      </c>
    </row>
    <row r="10" spans="2:13" x14ac:dyDescent="0.25">
      <c r="B10" s="185" t="s">
        <v>60</v>
      </c>
      <c r="C10" s="202">
        <v>390.84</v>
      </c>
      <c r="D10" s="202">
        <f>C10*1.03</f>
        <v>402.5652</v>
      </c>
      <c r="E10" s="202">
        <f t="shared" ref="E10:I10" si="2">D10*1.03</f>
        <v>414.642156</v>
      </c>
      <c r="F10" s="202">
        <f t="shared" si="2"/>
        <v>427.08142068000001</v>
      </c>
      <c r="G10" s="202">
        <f t="shared" si="2"/>
        <v>439.89386330040003</v>
      </c>
      <c r="H10" s="202">
        <f t="shared" si="2"/>
        <v>453.09067919941202</v>
      </c>
      <c r="I10" s="202">
        <f t="shared" si="2"/>
        <v>466.68339957539439</v>
      </c>
    </row>
    <row r="11" spans="2:13" x14ac:dyDescent="0.25">
      <c r="B11" s="185" t="s">
        <v>17</v>
      </c>
      <c r="C11" s="202">
        <f>C10*C9</f>
        <v>220.82459999999998</v>
      </c>
      <c r="D11" s="202">
        <f>D10*D9</f>
        <v>227.44933799999998</v>
      </c>
      <c r="E11" s="202">
        <f t="shared" ref="E11:I11" si="3">E10*E9</f>
        <v>234.27281813999997</v>
      </c>
      <c r="F11" s="202">
        <f t="shared" si="3"/>
        <v>241.30100268419997</v>
      </c>
      <c r="G11" s="202">
        <f t="shared" si="3"/>
        <v>248.54003276472599</v>
      </c>
      <c r="H11" s="202">
        <f t="shared" si="3"/>
        <v>255.99623374766776</v>
      </c>
      <c r="I11" s="202">
        <f t="shared" si="3"/>
        <v>263.67612076009783</v>
      </c>
    </row>
    <row r="13" spans="2:13" x14ac:dyDescent="0.25">
      <c r="B13" s="183" t="s">
        <v>71</v>
      </c>
    </row>
    <row r="14" spans="2:13" x14ac:dyDescent="0.25">
      <c r="B14" s="185" t="s">
        <v>15</v>
      </c>
      <c r="E14" s="189">
        <f>E4/E9</f>
        <v>1.0619469026548674</v>
      </c>
      <c r="F14" s="189">
        <f t="shared" ref="F14:I14" si="4">F4/F9</f>
        <v>1.0619469026548674</v>
      </c>
      <c r="G14" s="189">
        <f t="shared" si="4"/>
        <v>1.0619469026548674</v>
      </c>
      <c r="H14" s="189">
        <f t="shared" si="4"/>
        <v>1.0619469026548674</v>
      </c>
      <c r="I14" s="189">
        <f t="shared" si="4"/>
        <v>1.0619469026548674</v>
      </c>
    </row>
    <row r="15" spans="2:13" x14ac:dyDescent="0.25">
      <c r="B15" s="185" t="s">
        <v>60</v>
      </c>
      <c r="E15" s="189">
        <f>E5/E10</f>
        <v>0.63910530119855924</v>
      </c>
      <c r="F15" s="189">
        <f t="shared" ref="F15:I15" si="5">F5/F10</f>
        <v>0.63910530119855924</v>
      </c>
      <c r="G15" s="189">
        <f t="shared" si="5"/>
        <v>0.63910530119855924</v>
      </c>
      <c r="H15" s="189">
        <f t="shared" si="5"/>
        <v>0.63910530119855935</v>
      </c>
      <c r="I15" s="189">
        <f t="shared" si="5"/>
        <v>0.63910530119855935</v>
      </c>
    </row>
    <row r="16" spans="2:13" x14ac:dyDescent="0.25">
      <c r="B16" s="185" t="s">
        <v>17</v>
      </c>
      <c r="E16" s="189">
        <f>E6/E11</f>
        <v>0.67869589507811612</v>
      </c>
      <c r="F16" s="189">
        <f t="shared" ref="F16:I16" si="6">F6/F11</f>
        <v>0.67869589507811601</v>
      </c>
      <c r="G16" s="189">
        <f t="shared" si="6"/>
        <v>0.67869589507811601</v>
      </c>
      <c r="H16" s="189">
        <f t="shared" si="6"/>
        <v>0.67869589507811623</v>
      </c>
      <c r="I16" s="189">
        <f t="shared" si="6"/>
        <v>0.67869589507811612</v>
      </c>
    </row>
    <row r="17" spans="2:9" x14ac:dyDescent="0.25">
      <c r="B17" s="191"/>
      <c r="C17" s="191"/>
      <c r="D17" s="191"/>
      <c r="E17" s="191"/>
      <c r="F17" s="191"/>
      <c r="G17" s="191"/>
      <c r="H17" s="191"/>
      <c r="I17" s="191"/>
    </row>
    <row r="18" spans="2:9" x14ac:dyDescent="0.25">
      <c r="B18" s="183" t="s">
        <v>63</v>
      </c>
    </row>
    <row r="19" spans="2:9" x14ac:dyDescent="0.25">
      <c r="B19" s="185" t="s">
        <v>15</v>
      </c>
      <c r="C19" s="199">
        <v>0.503</v>
      </c>
      <c r="D19" s="199">
        <f>C19</f>
        <v>0.503</v>
      </c>
      <c r="E19" s="199">
        <f t="shared" ref="E19:I19" si="7">D19</f>
        <v>0.503</v>
      </c>
      <c r="F19" s="199">
        <f t="shared" si="7"/>
        <v>0.503</v>
      </c>
      <c r="G19" s="199">
        <f t="shared" si="7"/>
        <v>0.503</v>
      </c>
      <c r="H19" s="199">
        <f t="shared" si="7"/>
        <v>0.503</v>
      </c>
      <c r="I19" s="199">
        <f t="shared" si="7"/>
        <v>0.503</v>
      </c>
    </row>
    <row r="20" spans="2:9" x14ac:dyDescent="0.25">
      <c r="B20" s="185" t="s">
        <v>60</v>
      </c>
      <c r="C20" s="200">
        <v>376.66</v>
      </c>
      <c r="D20" s="201">
        <f>C20*1.03</f>
        <v>387.95980000000003</v>
      </c>
      <c r="E20" s="201">
        <f t="shared" ref="E20:I20" si="8">D20*1.03</f>
        <v>399.59859400000005</v>
      </c>
      <c r="F20" s="201">
        <f t="shared" si="8"/>
        <v>411.58655182000007</v>
      </c>
      <c r="G20" s="201">
        <f t="shared" si="8"/>
        <v>423.93414837460006</v>
      </c>
      <c r="H20" s="201">
        <f t="shared" si="8"/>
        <v>436.65217282583808</v>
      </c>
      <c r="I20" s="201">
        <f t="shared" si="8"/>
        <v>449.75173801061322</v>
      </c>
    </row>
    <row r="21" spans="2:9" x14ac:dyDescent="0.25">
      <c r="B21" s="185" t="s">
        <v>17</v>
      </c>
      <c r="C21" s="200">
        <f>C20*C19</f>
        <v>189.45998</v>
      </c>
      <c r="D21" s="200">
        <f>D20*D19</f>
        <v>195.14377940000003</v>
      </c>
      <c r="E21" s="200">
        <f t="shared" ref="E21:I21" si="9">E20*E19</f>
        <v>200.99809278200001</v>
      </c>
      <c r="F21" s="200">
        <f t="shared" si="9"/>
        <v>207.02803556546004</v>
      </c>
      <c r="G21" s="200">
        <f t="shared" si="9"/>
        <v>213.23887663242382</v>
      </c>
      <c r="H21" s="200">
        <f t="shared" si="9"/>
        <v>219.63604293139656</v>
      </c>
      <c r="I21" s="200">
        <f t="shared" si="9"/>
        <v>226.22512421933845</v>
      </c>
    </row>
    <row r="23" spans="2:9" x14ac:dyDescent="0.25">
      <c r="B23" s="183" t="s">
        <v>71</v>
      </c>
    </row>
    <row r="24" spans="2:9" x14ac:dyDescent="0.25">
      <c r="B24" s="185" t="s">
        <v>15</v>
      </c>
      <c r="E24" s="189">
        <f>E4/E19</f>
        <v>1.1928429423459244</v>
      </c>
      <c r="F24" s="189">
        <f t="shared" ref="F24:I24" si="10">F4/F19</f>
        <v>1.1928429423459244</v>
      </c>
      <c r="G24" s="189">
        <f t="shared" si="10"/>
        <v>1.1928429423459244</v>
      </c>
      <c r="H24" s="189">
        <f t="shared" si="10"/>
        <v>1.1928429423459244</v>
      </c>
      <c r="I24" s="189">
        <f t="shared" si="10"/>
        <v>1.1928429423459244</v>
      </c>
    </row>
    <row r="25" spans="2:9" x14ac:dyDescent="0.25">
      <c r="B25" s="185" t="s">
        <v>60</v>
      </c>
      <c r="E25" s="189">
        <f t="shared" ref="E25:I26" si="11">E5/E20</f>
        <v>0.66316549652324341</v>
      </c>
      <c r="F25" s="189">
        <f t="shared" si="11"/>
        <v>0.66316549652324341</v>
      </c>
      <c r="G25" s="189">
        <f t="shared" si="11"/>
        <v>0.66316549652324353</v>
      </c>
      <c r="H25" s="189">
        <f t="shared" si="11"/>
        <v>0.66316549652324353</v>
      </c>
      <c r="I25" s="189">
        <f t="shared" si="11"/>
        <v>0.66316549652324353</v>
      </c>
    </row>
    <row r="26" spans="2:9" x14ac:dyDescent="0.25">
      <c r="B26" s="185" t="s">
        <v>17</v>
      </c>
      <c r="E26" s="189">
        <f t="shared" si="11"/>
        <v>0.79105228213508172</v>
      </c>
      <c r="F26" s="189">
        <f t="shared" si="11"/>
        <v>0.7910522821350815</v>
      </c>
      <c r="G26" s="189">
        <f t="shared" si="11"/>
        <v>0.79105228213508161</v>
      </c>
      <c r="H26" s="189">
        <f t="shared" si="11"/>
        <v>0.79105228213508172</v>
      </c>
      <c r="I26" s="189">
        <f t="shared" si="11"/>
        <v>0.79105228213508172</v>
      </c>
    </row>
    <row r="27" spans="2:9" x14ac:dyDescent="0.25">
      <c r="B27" s="191"/>
      <c r="C27" s="191"/>
      <c r="D27" s="191"/>
      <c r="E27" s="191"/>
      <c r="F27" s="191"/>
      <c r="G27" s="191"/>
      <c r="H27" s="191"/>
      <c r="I27" s="191"/>
    </row>
    <row r="28" spans="2:9" x14ac:dyDescent="0.25">
      <c r="B28" s="183" t="s">
        <v>74</v>
      </c>
    </row>
    <row r="29" spans="2:9" x14ac:dyDescent="0.25">
      <c r="B29" s="185" t="s">
        <v>15</v>
      </c>
      <c r="C29" s="199">
        <v>0.57799999999999996</v>
      </c>
      <c r="D29" s="199">
        <f>C29</f>
        <v>0.57799999999999996</v>
      </c>
      <c r="E29" s="199">
        <f>D29</f>
        <v>0.57799999999999996</v>
      </c>
      <c r="F29" s="199">
        <f>E29</f>
        <v>0.57799999999999996</v>
      </c>
      <c r="G29" s="199">
        <f>F29</f>
        <v>0.57799999999999996</v>
      </c>
      <c r="H29" s="199">
        <f>G29</f>
        <v>0.57799999999999996</v>
      </c>
      <c r="I29" s="199">
        <f>H29</f>
        <v>0.57799999999999996</v>
      </c>
    </row>
    <row r="30" spans="2:9" x14ac:dyDescent="0.25">
      <c r="B30" s="185" t="s">
        <v>60</v>
      </c>
      <c r="C30" s="200">
        <v>302.63</v>
      </c>
      <c r="D30" s="201">
        <f>C30*1.03</f>
        <v>311.70890000000003</v>
      </c>
      <c r="E30" s="201">
        <f>D30*1.03</f>
        <v>321.06016700000004</v>
      </c>
      <c r="F30" s="201">
        <f>E30*1.03</f>
        <v>330.69197201000003</v>
      </c>
      <c r="G30" s="201">
        <f>F30*1.03</f>
        <v>340.61273117030004</v>
      </c>
      <c r="H30" s="201">
        <f>G30*1.03</f>
        <v>350.83111310540903</v>
      </c>
      <c r="I30" s="201">
        <f>H30*1.03</f>
        <v>361.35604649857129</v>
      </c>
    </row>
    <row r="31" spans="2:9" x14ac:dyDescent="0.25">
      <c r="B31" s="185" t="s">
        <v>17</v>
      </c>
      <c r="C31" s="200">
        <f>C30*C29</f>
        <v>174.92013999999998</v>
      </c>
      <c r="D31" s="200">
        <f>D30*D29</f>
        <v>180.16774420000002</v>
      </c>
      <c r="E31" s="200">
        <f>E30*E29</f>
        <v>185.57277652600001</v>
      </c>
      <c r="F31" s="200">
        <f>F30*F29</f>
        <v>191.13995982178</v>
      </c>
      <c r="G31" s="200">
        <f>G30*G29</f>
        <v>196.87415861643342</v>
      </c>
      <c r="H31" s="200">
        <f>H30*H29</f>
        <v>202.7803833749264</v>
      </c>
      <c r="I31" s="200">
        <f>I30*I29</f>
        <v>208.86379487617418</v>
      </c>
    </row>
    <row r="32" spans="2:9" x14ac:dyDescent="0.25">
      <c r="B32" s="185"/>
    </row>
    <row r="33" spans="1:9" x14ac:dyDescent="0.25">
      <c r="B33" s="183" t="s">
        <v>71</v>
      </c>
    </row>
    <row r="34" spans="1:9" x14ac:dyDescent="0.25">
      <c r="B34" s="185" t="s">
        <v>15</v>
      </c>
      <c r="E34" s="189">
        <f>E4/E29</f>
        <v>1.0380622837370244</v>
      </c>
      <c r="F34" s="189">
        <f t="shared" ref="F34:I34" si="12">F4/F29</f>
        <v>1.0380622837370244</v>
      </c>
      <c r="G34" s="189">
        <f t="shared" si="12"/>
        <v>1.0380622837370244</v>
      </c>
      <c r="H34" s="189">
        <f t="shared" si="12"/>
        <v>1.0380622837370244</v>
      </c>
      <c r="I34" s="189">
        <f t="shared" si="12"/>
        <v>1.0380622837370244</v>
      </c>
    </row>
    <row r="35" spans="1:9" x14ac:dyDescent="0.25">
      <c r="B35" s="185" t="s">
        <v>60</v>
      </c>
      <c r="E35" s="189">
        <f t="shared" ref="E35:I36" si="13">E5/E30</f>
        <v>0.82539046333953958</v>
      </c>
      <c r="F35" s="189">
        <f t="shared" si="13"/>
        <v>0.82539046333953958</v>
      </c>
      <c r="G35" s="189">
        <f t="shared" si="13"/>
        <v>0.82539046333953969</v>
      </c>
      <c r="H35" s="189">
        <f t="shared" si="13"/>
        <v>0.8253904633395398</v>
      </c>
      <c r="I35" s="189">
        <f t="shared" si="13"/>
        <v>0.82539046333953991</v>
      </c>
    </row>
    <row r="36" spans="1:9" x14ac:dyDescent="0.25">
      <c r="B36" s="185" t="s">
        <v>17</v>
      </c>
      <c r="E36" s="189">
        <f t="shared" si="13"/>
        <v>0.85680670934900316</v>
      </c>
      <c r="F36" s="189">
        <f t="shared" si="13"/>
        <v>0.85680670934900305</v>
      </c>
      <c r="G36" s="189">
        <f t="shared" si="13"/>
        <v>0.85680670934900305</v>
      </c>
      <c r="H36" s="189">
        <f t="shared" si="13"/>
        <v>0.85680670934900338</v>
      </c>
      <c r="I36" s="189">
        <f t="shared" si="13"/>
        <v>0.85680670934900338</v>
      </c>
    </row>
    <row r="37" spans="1:9" x14ac:dyDescent="0.25">
      <c r="B37" s="185"/>
    </row>
    <row r="38" spans="1:9" x14ac:dyDescent="0.25">
      <c r="B38" s="191"/>
      <c r="C38" s="191"/>
      <c r="D38" s="191"/>
      <c r="E38" s="191"/>
      <c r="F38" s="191"/>
      <c r="G38" s="191"/>
      <c r="H38" s="191"/>
      <c r="I38" s="191"/>
    </row>
    <row r="40" spans="1:9" x14ac:dyDescent="0.25">
      <c r="B40" s="183" t="s">
        <v>61</v>
      </c>
      <c r="C40" s="193" t="s">
        <v>64</v>
      </c>
      <c r="D40" s="193" t="s">
        <v>4</v>
      </c>
      <c r="E40" s="193" t="s">
        <v>73</v>
      </c>
    </row>
    <row r="41" spans="1:9" x14ac:dyDescent="0.25">
      <c r="B41" s="194" t="s">
        <v>72</v>
      </c>
      <c r="C41" s="195">
        <v>10745</v>
      </c>
      <c r="D41" s="196">
        <v>71</v>
      </c>
      <c r="E41" s="189">
        <f>D41/SUM($D$41:$D$45)</f>
        <v>0.199438202247191</v>
      </c>
    </row>
    <row r="42" spans="1:9" x14ac:dyDescent="0.25">
      <c r="B42" s="194" t="s">
        <v>66</v>
      </c>
      <c r="C42" s="195">
        <v>17319</v>
      </c>
      <c r="D42" s="196">
        <v>37</v>
      </c>
      <c r="E42" s="189">
        <f>D42/SUM($D$41:$D$45)</f>
        <v>0.10393258426966293</v>
      </c>
    </row>
    <row r="43" spans="1:9" x14ac:dyDescent="0.25">
      <c r="B43" s="194" t="s">
        <v>67</v>
      </c>
      <c r="C43" s="195">
        <v>24259</v>
      </c>
      <c r="D43" s="196">
        <v>179</v>
      </c>
      <c r="E43" s="189">
        <f>D43/SUM($D$41:$D$45)</f>
        <v>0.5028089887640449</v>
      </c>
    </row>
    <row r="44" spans="1:9" x14ac:dyDescent="0.25">
      <c r="A44" s="190"/>
      <c r="B44" s="194" t="s">
        <v>69</v>
      </c>
      <c r="C44" s="195">
        <v>19876</v>
      </c>
      <c r="D44" s="196">
        <v>49</v>
      </c>
      <c r="E44" s="189">
        <f>D44/SUM($D$41:$D$45)</f>
        <v>0.13764044943820225</v>
      </c>
      <c r="F44" s="190"/>
      <c r="G44" s="190"/>
      <c r="H44" s="190"/>
      <c r="I44" s="190"/>
    </row>
    <row r="45" spans="1:9" x14ac:dyDescent="0.25">
      <c r="A45" s="190"/>
      <c r="B45" s="194" t="s">
        <v>70</v>
      </c>
      <c r="C45" s="195">
        <v>15493</v>
      </c>
      <c r="D45" s="196">
        <v>20</v>
      </c>
      <c r="E45" s="189">
        <f>D45/SUM($D$41:$D$45)</f>
        <v>5.6179775280898875E-2</v>
      </c>
      <c r="F45" s="197"/>
      <c r="G45" s="190"/>
      <c r="H45" s="190"/>
      <c r="I45" s="190"/>
    </row>
    <row r="46" spans="1:9" x14ac:dyDescent="0.25">
      <c r="A46" s="190"/>
      <c r="C46" s="195"/>
      <c r="D46" s="196"/>
      <c r="E46" s="189"/>
      <c r="F46" s="198"/>
      <c r="G46" s="190"/>
      <c r="H46" s="190"/>
      <c r="I46" s="190"/>
    </row>
    <row r="47" spans="1:9" x14ac:dyDescent="0.25">
      <c r="A47" s="190"/>
      <c r="B47" s="183" t="s">
        <v>63</v>
      </c>
      <c r="C47" s="193" t="s">
        <v>64</v>
      </c>
      <c r="D47" s="193" t="s">
        <v>4</v>
      </c>
      <c r="E47" s="193" t="s">
        <v>73</v>
      </c>
      <c r="F47" s="198"/>
      <c r="G47" s="190"/>
      <c r="H47" s="190"/>
      <c r="I47" s="190"/>
    </row>
    <row r="48" spans="1:9" x14ac:dyDescent="0.25">
      <c r="A48" s="190"/>
      <c r="B48" s="194" t="s">
        <v>65</v>
      </c>
      <c r="C48" s="195">
        <v>28277</v>
      </c>
      <c r="D48" s="196">
        <v>244</v>
      </c>
      <c r="E48" s="189">
        <f>D48/SUM($D$48:$D$53)</f>
        <v>0.36255572065378899</v>
      </c>
      <c r="F48" s="198"/>
      <c r="G48" s="190"/>
      <c r="H48" s="190"/>
      <c r="I48" s="190"/>
    </row>
    <row r="49" spans="1:9" x14ac:dyDescent="0.25">
      <c r="A49" s="190"/>
      <c r="B49" s="194" t="s">
        <v>66</v>
      </c>
      <c r="C49" s="195">
        <v>17319</v>
      </c>
      <c r="D49" s="196">
        <v>37</v>
      </c>
      <c r="E49" s="189">
        <f>D49/SUM($D$48:$D$53)</f>
        <v>5.4977711738484397E-2</v>
      </c>
      <c r="F49" s="198"/>
      <c r="G49" s="190"/>
      <c r="H49" s="190"/>
      <c r="I49" s="190"/>
    </row>
    <row r="50" spans="1:9" x14ac:dyDescent="0.25">
      <c r="A50" s="190"/>
      <c r="B50" s="194" t="s">
        <v>67</v>
      </c>
      <c r="C50" s="195">
        <v>24259</v>
      </c>
      <c r="D50" s="196">
        <v>179</v>
      </c>
      <c r="E50" s="189">
        <f>D50/SUM($D$48:$D$53)</f>
        <v>0.26597325408618128</v>
      </c>
      <c r="F50" s="198"/>
      <c r="G50" s="190"/>
      <c r="H50" s="190"/>
      <c r="I50" s="190"/>
    </row>
    <row r="51" spans="1:9" x14ac:dyDescent="0.25">
      <c r="A51" s="190"/>
      <c r="B51" s="194" t="s">
        <v>68</v>
      </c>
      <c r="C51" s="195">
        <v>21702</v>
      </c>
      <c r="D51" s="196">
        <v>144</v>
      </c>
      <c r="E51" s="189">
        <f>D51/SUM($D$48:$D$53)</f>
        <v>0.21396731054977711</v>
      </c>
      <c r="F51" s="198"/>
      <c r="G51" s="190"/>
      <c r="H51" s="190"/>
      <c r="I51" s="190"/>
    </row>
    <row r="52" spans="1:9" x14ac:dyDescent="0.25">
      <c r="A52" s="190"/>
      <c r="B52" s="194" t="s">
        <v>69</v>
      </c>
      <c r="C52" s="195">
        <v>19876</v>
      </c>
      <c r="D52" s="196">
        <v>49</v>
      </c>
      <c r="E52" s="189">
        <f>D52/SUM($D$48:$D$53)</f>
        <v>7.280832095096583E-2</v>
      </c>
      <c r="F52" s="196"/>
      <c r="G52" s="196"/>
      <c r="H52" s="190"/>
      <c r="I52" s="190"/>
    </row>
    <row r="53" spans="1:9" x14ac:dyDescent="0.25">
      <c r="A53" s="190"/>
      <c r="B53" s="194" t="s">
        <v>70</v>
      </c>
      <c r="C53" s="195">
        <v>15493</v>
      </c>
      <c r="D53" s="196">
        <v>20</v>
      </c>
      <c r="E53" s="189">
        <f>D53/SUM($D$48:$D$53)</f>
        <v>2.9717682020802376E-2</v>
      </c>
      <c r="F53" s="190"/>
      <c r="G53" s="190"/>
      <c r="H53" s="190"/>
      <c r="I53" s="190"/>
    </row>
    <row r="54" spans="1:9" x14ac:dyDescent="0.25">
      <c r="A54" s="190"/>
      <c r="F54" s="190"/>
      <c r="G54" s="190"/>
      <c r="H54" s="190"/>
      <c r="I54" s="19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Calendar PF</vt:lpstr>
      <vt:lpstr>STR</vt:lpstr>
      <vt:lpstr>'Calendar PF'!Print_Area</vt:lpstr>
      <vt:lpstr>'Calendar PF'!Print_Titles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emmet</cp:lastModifiedBy>
  <dcterms:created xsi:type="dcterms:W3CDTF">2023-01-24T15:13:42Z</dcterms:created>
  <dcterms:modified xsi:type="dcterms:W3CDTF">2023-03-07T22:37:50Z</dcterms:modified>
</cp:coreProperties>
</file>