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<sst xmlns="http://schemas.openxmlformats.org/spreadsheetml/2006/main" count="141" uniqueCount="35">
  <si>
    <t>Building</t>
  </si>
  <si>
    <t>Unit</t>
  </si>
  <si>
    <t>Type</t>
  </si>
  <si>
    <t>SqFt</t>
  </si>
  <si>
    <t>Renovation Status</t>
  </si>
  <si>
    <t>Start Date</t>
  </si>
  <si>
    <t>End Date</t>
  </si>
  <si>
    <t>Current Rent</t>
  </si>
  <si>
    <t>Market Rate</t>
  </si>
  <si>
    <t>LTL</t>
  </si>
  <si>
    <t>Notes</t>
  </si>
  <si>
    <t>1335 Marne Ave</t>
  </si>
  <si>
    <t>Unit A</t>
  </si>
  <si>
    <t>2x1.5</t>
  </si>
  <si>
    <t>Renovated</t>
  </si>
  <si>
    <t>Full Roof Replacement</t>
  </si>
  <si>
    <t>Unit B</t>
  </si>
  <si>
    <t>Unit C</t>
  </si>
  <si>
    <t>No</t>
  </si>
  <si>
    <t>Unit D</t>
  </si>
  <si>
    <t>1342 Horton Ave</t>
  </si>
  <si>
    <t>Eviction</t>
  </si>
  <si>
    <t>Partial Renovated</t>
  </si>
  <si>
    <t>4203 Thames Ave</t>
  </si>
  <si>
    <t>New Exterior Paint
Repaired Roof</t>
  </si>
  <si>
    <t>4205 Oran Ave</t>
  </si>
  <si>
    <t>Repaired Roof</t>
  </si>
  <si>
    <t>Housing Authority</t>
  </si>
  <si>
    <t>4206 Delbert Ave</t>
  </si>
  <si>
    <t>Upcoming Renewal</t>
  </si>
  <si>
    <t>4206 Oran Ave</t>
  </si>
  <si>
    <t>1335 Marne</t>
  </si>
  <si>
    <t>1342 Horton</t>
  </si>
  <si>
    <t>4203 Thame Aves</t>
  </si>
  <si>
    <t>4206 Delbert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</si>
</sst>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2" numFmtId="164" xfId="0" applyAlignment="1" applyFill="1" applyFont="1" applyNumberFormat="1">
      <alignment vertical="bottom"/>
    </xf>
    <xf borderId="0" fillId="2" fontId="2" numFmtId="0" xfId="0" applyAlignment="1" applyFont="1">
      <alignment vertical="bottom"/>
    </xf>
    <xf borderId="0" fillId="2" fontId="2" numFmtId="0" xfId="0" applyAlignment="1" applyFont="1">
      <alignment shrinkToFit="0" vertical="bottom" wrapText="1"/>
    </xf>
    <xf borderId="0" fillId="3" fontId="3" numFmtId="3" xfId="0" applyAlignment="1" applyFill="1" applyFont="1" applyNumberFormat="1">
      <alignment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horizontal="right" vertical="bottom"/>
    </xf>
    <xf borderId="0" fillId="3" fontId="3" numFmtId="14" xfId="0" applyAlignment="1" applyFont="1" applyNumberFormat="1">
      <alignment horizontal="right" vertical="bottom"/>
    </xf>
    <xf borderId="0" fillId="3" fontId="3" numFmtId="164" xfId="0" applyAlignment="1" applyFont="1" applyNumberFormat="1">
      <alignment horizontal="right" vertical="bottom"/>
    </xf>
    <xf borderId="0" fillId="3" fontId="3" numFmtId="164" xfId="0" applyAlignment="1" applyFont="1" applyNumberFormat="1">
      <alignment horizontal="center" vertical="bottom"/>
    </xf>
    <xf borderId="0" fillId="3" fontId="1" numFmtId="14" xfId="0" applyAlignment="1" applyFont="1" applyNumberFormat="1">
      <alignment vertical="bottom"/>
    </xf>
    <xf borderId="0" fillId="4" fontId="3" numFmtId="3" xfId="0" applyAlignment="1" applyFill="1" applyFont="1" applyNumberFormat="1">
      <alignment vertical="bottom"/>
    </xf>
    <xf borderId="0" fillId="4" fontId="3" numFmtId="0" xfId="0" applyAlignment="1" applyFont="1">
      <alignment vertical="bottom"/>
    </xf>
    <xf borderId="0" fillId="4" fontId="3" numFmtId="0" xfId="0" applyAlignment="1" applyFont="1">
      <alignment horizontal="right" vertical="bottom"/>
    </xf>
    <xf borderId="0" fillId="4" fontId="3" numFmtId="14" xfId="0" applyAlignment="1" applyFont="1" applyNumberFormat="1">
      <alignment horizontal="right" vertical="bottom"/>
    </xf>
    <xf borderId="0" fillId="4" fontId="3" numFmtId="164" xfId="0" applyAlignment="1" applyFont="1" applyNumberFormat="1">
      <alignment horizontal="right" vertical="bottom"/>
    </xf>
    <xf borderId="0" fillId="4" fontId="3" numFmtId="164" xfId="0" applyAlignment="1" applyFont="1" applyNumberFormat="1">
      <alignment horizontal="center" vertical="bottom"/>
    </xf>
    <xf borderId="0" fillId="4" fontId="1" numFmtId="14" xfId="0" applyAlignment="1" applyFont="1" applyNumberFormat="1">
      <alignment vertical="bottom"/>
    </xf>
    <xf borderId="0" fillId="4" fontId="1" numFmtId="0" xfId="0" applyAlignment="1" applyFont="1">
      <alignment vertical="bottom"/>
    </xf>
    <xf borderId="0" fillId="4" fontId="1" numFmtId="164" xfId="0" applyAlignment="1" applyFont="1" applyNumberFormat="1">
      <alignment vertical="bottom"/>
    </xf>
    <xf borderId="0" fillId="5" fontId="3" numFmtId="3" xfId="0" applyAlignment="1" applyFill="1" applyFont="1" applyNumberFormat="1">
      <alignment vertical="bottom"/>
    </xf>
    <xf borderId="0" fillId="5" fontId="3" numFmtId="0" xfId="0" applyAlignment="1" applyFont="1">
      <alignment vertical="bottom"/>
    </xf>
    <xf borderId="0" fillId="5" fontId="3" numFmtId="0" xfId="0" applyAlignment="1" applyFont="1">
      <alignment horizontal="right" vertical="bottom"/>
    </xf>
    <xf borderId="0" fillId="5" fontId="3" numFmtId="14" xfId="0" applyAlignment="1" applyFont="1" applyNumberFormat="1">
      <alignment horizontal="right" vertical="bottom"/>
    </xf>
    <xf borderId="0" fillId="5" fontId="3" numFmtId="164" xfId="0" applyAlignment="1" applyFont="1" applyNumberFormat="1">
      <alignment horizontal="right" vertical="bottom"/>
    </xf>
    <xf borderId="0" fillId="5" fontId="3" numFmtId="164" xfId="0" applyAlignment="1" applyFont="1" applyNumberFormat="1">
      <alignment horizontal="center" vertical="bottom"/>
    </xf>
    <xf borderId="0" fillId="5" fontId="1" numFmtId="0" xfId="0" applyAlignment="1" applyFont="1">
      <alignment vertical="bottom"/>
    </xf>
    <xf borderId="0" fillId="5" fontId="1" numFmtId="14" xfId="0" applyAlignment="1" applyFont="1" applyNumberFormat="1">
      <alignment vertical="bottom"/>
    </xf>
    <xf borderId="0" fillId="6" fontId="3" numFmtId="3" xfId="0" applyAlignment="1" applyFill="1" applyFont="1" applyNumberFormat="1">
      <alignment vertical="bottom"/>
    </xf>
    <xf borderId="0" fillId="6" fontId="3" numFmtId="0" xfId="0" applyAlignment="1" applyFont="1">
      <alignment vertical="bottom"/>
    </xf>
    <xf borderId="0" fillId="6" fontId="3" numFmtId="0" xfId="0" applyAlignment="1" applyFont="1">
      <alignment horizontal="right" vertical="bottom"/>
    </xf>
    <xf borderId="0" fillId="6" fontId="3" numFmtId="14" xfId="0" applyAlignment="1" applyFont="1" applyNumberFormat="1">
      <alignment horizontal="right" vertical="bottom"/>
    </xf>
    <xf borderId="0" fillId="6" fontId="3" numFmtId="164" xfId="0" applyAlignment="1" applyFont="1" applyNumberFormat="1">
      <alignment horizontal="right" vertical="bottom"/>
    </xf>
    <xf borderId="0" fillId="6" fontId="3" numFmtId="164" xfId="0" applyAlignment="1" applyFont="1" applyNumberFormat="1">
      <alignment horizontal="center" vertical="bottom"/>
    </xf>
    <xf borderId="0" fillId="6" fontId="1" numFmtId="14" xfId="0" applyAlignment="1" applyFont="1" applyNumberFormat="1">
      <alignment vertical="bottom"/>
    </xf>
    <xf borderId="0" fillId="6" fontId="1" numFmtId="164" xfId="0" applyAlignment="1" applyFont="1" applyNumberFormat="1">
      <alignment vertical="bottom"/>
    </xf>
    <xf borderId="0" fillId="0" fontId="3" numFmtId="3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14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center" vertical="bottom"/>
    </xf>
    <xf borderId="0" fillId="0" fontId="1" numFmtId="14" xfId="0" applyAlignment="1" applyFont="1" applyNumberFormat="1">
      <alignment vertical="bottom"/>
    </xf>
    <xf borderId="0" fillId="7" fontId="3" numFmtId="3" xfId="0" applyAlignment="1" applyFill="1" applyFont="1" applyNumberFormat="1">
      <alignment vertical="bottom"/>
    </xf>
    <xf borderId="0" fillId="7" fontId="3" numFmtId="0" xfId="0" applyAlignment="1" applyFont="1">
      <alignment vertical="bottom"/>
    </xf>
    <xf borderId="0" fillId="7" fontId="3" numFmtId="0" xfId="0" applyAlignment="1" applyFont="1">
      <alignment horizontal="right" vertical="bottom"/>
    </xf>
    <xf borderId="0" fillId="7" fontId="3" numFmtId="14" xfId="0" applyAlignment="1" applyFont="1" applyNumberFormat="1">
      <alignment horizontal="right" vertical="bottom"/>
    </xf>
    <xf borderId="0" fillId="7" fontId="3" numFmtId="164" xfId="0" applyAlignment="1" applyFont="1" applyNumberFormat="1">
      <alignment horizontal="right" vertical="bottom"/>
    </xf>
    <xf borderId="0" fillId="7" fontId="3" numFmtId="164" xfId="0" applyAlignment="1" applyFont="1" applyNumberFormat="1">
      <alignment horizontal="center" vertical="bottom"/>
    </xf>
    <xf borderId="0" fillId="7" fontId="1" numFmtId="14" xfId="0" applyAlignment="1" applyFont="1" applyNumberFormat="1">
      <alignment vertical="bottom"/>
    </xf>
    <xf borderId="1" fillId="7" fontId="3" numFmtId="3" xfId="0" applyAlignment="1" applyBorder="1" applyFont="1" applyNumberFormat="1">
      <alignment vertical="bottom"/>
    </xf>
    <xf borderId="1" fillId="7" fontId="3" numFmtId="0" xfId="0" applyAlignment="1" applyBorder="1" applyFont="1">
      <alignment vertical="bottom"/>
    </xf>
    <xf borderId="1" fillId="7" fontId="3" numFmtId="0" xfId="0" applyAlignment="1" applyBorder="1" applyFont="1">
      <alignment horizontal="right" vertical="bottom"/>
    </xf>
    <xf borderId="1" fillId="7" fontId="3" numFmtId="14" xfId="0" applyAlignment="1" applyBorder="1" applyFont="1" applyNumberFormat="1">
      <alignment horizontal="right" vertical="bottom"/>
    </xf>
    <xf borderId="1" fillId="7" fontId="3" numFmtId="164" xfId="0" applyAlignment="1" applyBorder="1" applyFont="1" applyNumberFormat="1">
      <alignment horizontal="right" vertical="bottom"/>
    </xf>
    <xf borderId="1" fillId="7" fontId="3" numFmtId="164" xfId="0" applyAlignment="1" applyBorder="1" applyFont="1" applyNumberFormat="1">
      <alignment horizontal="center" vertical="bottom"/>
    </xf>
    <xf borderId="1" fillId="7" fontId="1" numFmtId="14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>
      <c r="A2" s="1"/>
      <c r="B2" s="2" t="s">
        <v>0</v>
      </c>
      <c r="C2" s="2" t="s">
        <v>1</v>
      </c>
      <c r="D2" s="3" t="s">
        <v>2</v>
      </c>
      <c r="E2" s="3" t="s">
        <v>3</v>
      </c>
      <c r="F2" s="4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1"/>
      <c r="N2" s="1"/>
      <c r="O2" s="1"/>
      <c r="P2" s="1"/>
    </row>
    <row r="3">
      <c r="A3" s="1"/>
      <c r="B3" s="5" t="s">
        <v>11</v>
      </c>
      <c r="C3" s="5" t="s">
        <v>12</v>
      </c>
      <c r="D3" s="6" t="s">
        <v>13</v>
      </c>
      <c r="E3" s="7">
        <v>1050.0</v>
      </c>
      <c r="F3" s="6" t="s">
        <v>14</v>
      </c>
      <c r="G3" s="8">
        <v>45044.0</v>
      </c>
      <c r="H3" s="8">
        <v>45411.0</v>
      </c>
      <c r="I3" s="9">
        <v>1200.0</v>
      </c>
      <c r="J3" s="9">
        <f t="shared" ref="J3:J26" si="1">IF(F3="Renovated",1350,IF(F3="No",1150,1250))</f>
        <v>1350</v>
      </c>
      <c r="K3" s="10">
        <f t="shared" ref="K3:K7" si="2">+I3-J3</f>
        <v>-150</v>
      </c>
      <c r="L3" s="11"/>
      <c r="M3" s="6" t="s">
        <v>15</v>
      </c>
      <c r="N3" s="1"/>
      <c r="O3" s="1"/>
      <c r="P3" s="1"/>
    </row>
    <row r="4">
      <c r="A4" s="1"/>
      <c r="B4" s="5" t="s">
        <v>11</v>
      </c>
      <c r="C4" s="5" t="s">
        <v>16</v>
      </c>
      <c r="D4" s="6" t="s">
        <v>13</v>
      </c>
      <c r="E4" s="7">
        <v>1050.0</v>
      </c>
      <c r="F4" s="6" t="s">
        <v>14</v>
      </c>
      <c r="G4" s="8">
        <v>43525.0</v>
      </c>
      <c r="H4" s="8">
        <v>45378.0</v>
      </c>
      <c r="I4" s="9">
        <v>1050.0</v>
      </c>
      <c r="J4" s="9">
        <f t="shared" si="1"/>
        <v>1350</v>
      </c>
      <c r="K4" s="10">
        <f t="shared" si="2"/>
        <v>-300</v>
      </c>
      <c r="L4" s="11"/>
      <c r="M4" s="6" t="s">
        <v>15</v>
      </c>
      <c r="N4" s="1"/>
      <c r="O4" s="1"/>
      <c r="P4" s="1"/>
    </row>
    <row r="5">
      <c r="A5" s="1"/>
      <c r="B5" s="5" t="s">
        <v>11</v>
      </c>
      <c r="C5" s="5" t="s">
        <v>17</v>
      </c>
      <c r="D5" s="6" t="s">
        <v>13</v>
      </c>
      <c r="E5" s="7">
        <v>1050.0</v>
      </c>
      <c r="F5" s="6" t="s">
        <v>18</v>
      </c>
      <c r="G5" s="8">
        <v>41509.0</v>
      </c>
      <c r="H5" s="8">
        <v>45412.0</v>
      </c>
      <c r="I5" s="9">
        <v>1050.0</v>
      </c>
      <c r="J5" s="9">
        <f t="shared" si="1"/>
        <v>1150</v>
      </c>
      <c r="K5" s="10">
        <f t="shared" si="2"/>
        <v>-100</v>
      </c>
      <c r="L5" s="11"/>
      <c r="M5" s="6" t="s">
        <v>15</v>
      </c>
      <c r="N5" s="1"/>
      <c r="O5" s="1"/>
      <c r="P5" s="1"/>
    </row>
    <row r="6">
      <c r="A6" s="1"/>
      <c r="B6" s="5" t="s">
        <v>11</v>
      </c>
      <c r="C6" s="5" t="s">
        <v>19</v>
      </c>
      <c r="D6" s="6" t="s">
        <v>13</v>
      </c>
      <c r="E6" s="7">
        <v>1050.0</v>
      </c>
      <c r="F6" s="6" t="s">
        <v>18</v>
      </c>
      <c r="G6" s="8">
        <v>43754.0</v>
      </c>
      <c r="H6" s="8">
        <v>45412.0</v>
      </c>
      <c r="I6" s="9">
        <v>1050.0</v>
      </c>
      <c r="J6" s="9">
        <f t="shared" si="1"/>
        <v>1150</v>
      </c>
      <c r="K6" s="10">
        <f t="shared" si="2"/>
        <v>-100</v>
      </c>
      <c r="L6" s="11"/>
      <c r="M6" s="6" t="s">
        <v>15</v>
      </c>
      <c r="N6" s="1"/>
      <c r="O6" s="1"/>
      <c r="P6" s="1"/>
    </row>
    <row r="7">
      <c r="A7" s="1"/>
      <c r="B7" s="12" t="s">
        <v>20</v>
      </c>
      <c r="C7" s="12" t="s">
        <v>12</v>
      </c>
      <c r="D7" s="13" t="s">
        <v>13</v>
      </c>
      <c r="E7" s="14">
        <v>1050.0</v>
      </c>
      <c r="F7" s="13" t="s">
        <v>14</v>
      </c>
      <c r="G7" s="15">
        <v>44807.0</v>
      </c>
      <c r="H7" s="15">
        <v>45533.0</v>
      </c>
      <c r="I7" s="16">
        <v>1150.0</v>
      </c>
      <c r="J7" s="16">
        <f t="shared" si="1"/>
        <v>1350</v>
      </c>
      <c r="K7" s="17">
        <f t="shared" si="2"/>
        <v>-200</v>
      </c>
      <c r="L7" s="18"/>
      <c r="M7" s="13" t="s">
        <v>15</v>
      </c>
      <c r="N7" s="19"/>
      <c r="O7" s="1"/>
      <c r="P7" s="1"/>
    </row>
    <row r="8">
      <c r="A8" s="1"/>
      <c r="B8" s="12" t="s">
        <v>20</v>
      </c>
      <c r="C8" s="12" t="s">
        <v>16</v>
      </c>
      <c r="D8" s="13" t="s">
        <v>13</v>
      </c>
      <c r="E8" s="14">
        <v>1050.0</v>
      </c>
      <c r="F8" s="13" t="s">
        <v>14</v>
      </c>
      <c r="G8" s="18"/>
      <c r="H8" s="18"/>
      <c r="I8" s="20"/>
      <c r="J8" s="16">
        <f t="shared" si="1"/>
        <v>1350</v>
      </c>
      <c r="K8" s="17">
        <v>0.0</v>
      </c>
      <c r="L8" s="13" t="s">
        <v>21</v>
      </c>
      <c r="M8" s="13" t="s">
        <v>15</v>
      </c>
      <c r="N8" s="19"/>
      <c r="O8" s="1"/>
      <c r="P8" s="1"/>
    </row>
    <row r="9">
      <c r="A9" s="1"/>
      <c r="B9" s="12" t="s">
        <v>20</v>
      </c>
      <c r="C9" s="12" t="s">
        <v>17</v>
      </c>
      <c r="D9" s="13" t="s">
        <v>13</v>
      </c>
      <c r="E9" s="14">
        <v>1050.0</v>
      </c>
      <c r="F9" s="13" t="s">
        <v>22</v>
      </c>
      <c r="G9" s="15">
        <v>44621.0</v>
      </c>
      <c r="H9" s="15">
        <v>45378.0</v>
      </c>
      <c r="I9" s="16">
        <v>1100.0</v>
      </c>
      <c r="J9" s="16">
        <f t="shared" si="1"/>
        <v>1250</v>
      </c>
      <c r="K9" s="17">
        <f t="shared" ref="K9:K17" si="3">+I9-J9</f>
        <v>-150</v>
      </c>
      <c r="L9" s="18"/>
      <c r="M9" s="13" t="s">
        <v>15</v>
      </c>
      <c r="N9" s="19"/>
      <c r="O9" s="1"/>
      <c r="P9" s="1"/>
    </row>
    <row r="10">
      <c r="A10" s="1"/>
      <c r="B10" s="12" t="s">
        <v>20</v>
      </c>
      <c r="C10" s="12" t="s">
        <v>19</v>
      </c>
      <c r="D10" s="13" t="s">
        <v>13</v>
      </c>
      <c r="E10" s="14">
        <v>1050.0</v>
      </c>
      <c r="F10" s="13" t="s">
        <v>14</v>
      </c>
      <c r="G10" s="15">
        <v>45114.0</v>
      </c>
      <c r="H10" s="15">
        <v>45473.0</v>
      </c>
      <c r="I10" s="16">
        <v>1150.0</v>
      </c>
      <c r="J10" s="16">
        <f t="shared" si="1"/>
        <v>1350</v>
      </c>
      <c r="K10" s="17">
        <f t="shared" si="3"/>
        <v>-200</v>
      </c>
      <c r="L10" s="18"/>
      <c r="M10" s="13" t="s">
        <v>15</v>
      </c>
      <c r="N10" s="19"/>
      <c r="O10" s="1"/>
      <c r="P10" s="1"/>
    </row>
    <row r="11">
      <c r="A11" s="1"/>
      <c r="B11" s="21" t="s">
        <v>23</v>
      </c>
      <c r="C11" s="21" t="s">
        <v>12</v>
      </c>
      <c r="D11" s="22" t="s">
        <v>13</v>
      </c>
      <c r="E11" s="23">
        <v>1050.0</v>
      </c>
      <c r="F11" s="22" t="s">
        <v>18</v>
      </c>
      <c r="G11" s="24">
        <v>43752.0</v>
      </c>
      <c r="H11" s="24">
        <v>45370.0</v>
      </c>
      <c r="I11" s="25">
        <v>1100.0</v>
      </c>
      <c r="J11" s="25">
        <f t="shared" si="1"/>
        <v>1150</v>
      </c>
      <c r="K11" s="26">
        <f t="shared" si="3"/>
        <v>-50</v>
      </c>
      <c r="L11" s="27"/>
      <c r="M11" s="23" t="s">
        <v>24</v>
      </c>
      <c r="N11" s="1"/>
      <c r="O11" s="1"/>
      <c r="P11" s="1"/>
    </row>
    <row r="12">
      <c r="A12" s="1"/>
      <c r="B12" s="21" t="s">
        <v>23</v>
      </c>
      <c r="C12" s="21" t="s">
        <v>16</v>
      </c>
      <c r="D12" s="22" t="s">
        <v>13</v>
      </c>
      <c r="E12" s="23">
        <v>1050.0</v>
      </c>
      <c r="F12" s="22" t="s">
        <v>14</v>
      </c>
      <c r="G12" s="24">
        <v>44459.0</v>
      </c>
      <c r="H12" s="24">
        <v>45411.0</v>
      </c>
      <c r="I12" s="25">
        <v>1175.0</v>
      </c>
      <c r="J12" s="25">
        <f t="shared" si="1"/>
        <v>1350</v>
      </c>
      <c r="K12" s="26">
        <f t="shared" si="3"/>
        <v>-175</v>
      </c>
      <c r="L12" s="28"/>
      <c r="M12" s="23" t="s">
        <v>24</v>
      </c>
      <c r="N12" s="1"/>
      <c r="O12" s="1"/>
      <c r="P12" s="1"/>
    </row>
    <row r="13">
      <c r="A13" s="1"/>
      <c r="B13" s="21" t="s">
        <v>23</v>
      </c>
      <c r="C13" s="21" t="s">
        <v>17</v>
      </c>
      <c r="D13" s="22" t="s">
        <v>13</v>
      </c>
      <c r="E13" s="23">
        <v>1050.0</v>
      </c>
      <c r="F13" s="22" t="s">
        <v>18</v>
      </c>
      <c r="G13" s="24">
        <v>43777.0</v>
      </c>
      <c r="H13" s="24">
        <v>45370.0</v>
      </c>
      <c r="I13" s="25">
        <v>1100.0</v>
      </c>
      <c r="J13" s="25">
        <f t="shared" si="1"/>
        <v>1150</v>
      </c>
      <c r="K13" s="26">
        <f t="shared" si="3"/>
        <v>-50</v>
      </c>
      <c r="L13" s="28"/>
      <c r="M13" s="23" t="s">
        <v>24</v>
      </c>
      <c r="N13" s="1"/>
      <c r="O13" s="1"/>
      <c r="P13" s="1"/>
    </row>
    <row r="14">
      <c r="A14" s="1"/>
      <c r="B14" s="21" t="s">
        <v>23</v>
      </c>
      <c r="C14" s="21" t="s">
        <v>19</v>
      </c>
      <c r="D14" s="22" t="s">
        <v>13</v>
      </c>
      <c r="E14" s="23">
        <v>1050.0</v>
      </c>
      <c r="F14" s="22" t="s">
        <v>18</v>
      </c>
      <c r="G14" s="24">
        <v>43805.0</v>
      </c>
      <c r="H14" s="24">
        <v>45012.0</v>
      </c>
      <c r="I14" s="25">
        <v>1100.0</v>
      </c>
      <c r="J14" s="25">
        <f t="shared" si="1"/>
        <v>1150</v>
      </c>
      <c r="K14" s="26">
        <f t="shared" si="3"/>
        <v>-50</v>
      </c>
      <c r="L14" s="28"/>
      <c r="M14" s="23" t="s">
        <v>24</v>
      </c>
      <c r="N14" s="1"/>
      <c r="O14" s="1"/>
      <c r="P14" s="1"/>
    </row>
    <row r="15">
      <c r="A15" s="1"/>
      <c r="B15" s="29" t="s">
        <v>25</v>
      </c>
      <c r="C15" s="29" t="s">
        <v>12</v>
      </c>
      <c r="D15" s="30" t="s">
        <v>13</v>
      </c>
      <c r="E15" s="31">
        <v>1050.0</v>
      </c>
      <c r="F15" s="30" t="s">
        <v>14</v>
      </c>
      <c r="G15" s="32">
        <v>44750.0</v>
      </c>
      <c r="H15" s="32">
        <v>45480.0</v>
      </c>
      <c r="I15" s="33">
        <v>1250.0</v>
      </c>
      <c r="J15" s="33">
        <f t="shared" si="1"/>
        <v>1350</v>
      </c>
      <c r="K15" s="34">
        <f t="shared" si="3"/>
        <v>-100</v>
      </c>
      <c r="L15" s="35"/>
      <c r="M15" s="30" t="s">
        <v>26</v>
      </c>
      <c r="N15" s="1"/>
      <c r="O15" s="1"/>
      <c r="P15" s="1"/>
    </row>
    <row r="16">
      <c r="A16" s="1"/>
      <c r="B16" s="29" t="s">
        <v>25</v>
      </c>
      <c r="C16" s="29" t="s">
        <v>16</v>
      </c>
      <c r="D16" s="30" t="s">
        <v>13</v>
      </c>
      <c r="E16" s="31">
        <v>1050.0</v>
      </c>
      <c r="F16" s="30" t="s">
        <v>14</v>
      </c>
      <c r="G16" s="32">
        <v>44805.0</v>
      </c>
      <c r="H16" s="32">
        <v>45524.0</v>
      </c>
      <c r="I16" s="33">
        <v>1150.0</v>
      </c>
      <c r="J16" s="33">
        <f t="shared" si="1"/>
        <v>1350</v>
      </c>
      <c r="K16" s="34">
        <f t="shared" si="3"/>
        <v>-200</v>
      </c>
      <c r="L16" s="35"/>
      <c r="M16" s="30" t="s">
        <v>26</v>
      </c>
      <c r="N16" s="1"/>
      <c r="O16" s="1"/>
      <c r="P16" s="1"/>
    </row>
    <row r="17">
      <c r="A17" s="1"/>
      <c r="B17" s="29" t="s">
        <v>25</v>
      </c>
      <c r="C17" s="29" t="s">
        <v>17</v>
      </c>
      <c r="D17" s="30" t="s">
        <v>13</v>
      </c>
      <c r="E17" s="31">
        <v>1050.0</v>
      </c>
      <c r="F17" s="30" t="s">
        <v>18</v>
      </c>
      <c r="G17" s="32">
        <v>43739.0</v>
      </c>
      <c r="H17" s="32">
        <v>45528.0</v>
      </c>
      <c r="I17" s="33">
        <v>1132.0</v>
      </c>
      <c r="J17" s="33">
        <f t="shared" si="1"/>
        <v>1150</v>
      </c>
      <c r="K17" s="34">
        <f t="shared" si="3"/>
        <v>-18</v>
      </c>
      <c r="L17" s="30" t="s">
        <v>27</v>
      </c>
      <c r="M17" s="30" t="s">
        <v>26</v>
      </c>
      <c r="N17" s="1"/>
      <c r="O17" s="1"/>
      <c r="P17" s="1"/>
    </row>
    <row r="18">
      <c r="A18" s="1"/>
      <c r="B18" s="29" t="s">
        <v>25</v>
      </c>
      <c r="C18" s="29" t="s">
        <v>19</v>
      </c>
      <c r="D18" s="30" t="s">
        <v>13</v>
      </c>
      <c r="E18" s="31">
        <v>1050.0</v>
      </c>
      <c r="F18" s="30" t="s">
        <v>18</v>
      </c>
      <c r="G18" s="35"/>
      <c r="H18" s="35"/>
      <c r="I18" s="36"/>
      <c r="J18" s="33">
        <f t="shared" si="1"/>
        <v>1150</v>
      </c>
      <c r="K18" s="34">
        <v>0.0</v>
      </c>
      <c r="L18" s="30" t="s">
        <v>21</v>
      </c>
      <c r="M18" s="30" t="s">
        <v>26</v>
      </c>
      <c r="N18" s="1"/>
      <c r="O18" s="1"/>
      <c r="P18" s="1"/>
    </row>
    <row r="19">
      <c r="A19" s="1"/>
      <c r="B19" s="37" t="s">
        <v>28</v>
      </c>
      <c r="C19" s="37" t="s">
        <v>12</v>
      </c>
      <c r="D19" s="38" t="s">
        <v>13</v>
      </c>
      <c r="E19" s="39">
        <v>1050.0</v>
      </c>
      <c r="F19" s="38" t="s">
        <v>18</v>
      </c>
      <c r="G19" s="40">
        <v>43819.0</v>
      </c>
      <c r="H19" s="40">
        <v>45409.0</v>
      </c>
      <c r="I19" s="41">
        <v>1100.0</v>
      </c>
      <c r="J19" s="41">
        <f t="shared" si="1"/>
        <v>1150</v>
      </c>
      <c r="K19" s="42">
        <f t="shared" ref="K19:K26" si="4">+I19-J19</f>
        <v>-50</v>
      </c>
      <c r="L19" s="43"/>
      <c r="M19" s="38" t="s">
        <v>26</v>
      </c>
      <c r="N19" s="1"/>
      <c r="O19" s="1"/>
      <c r="P19" s="1"/>
    </row>
    <row r="20">
      <c r="A20" s="1"/>
      <c r="B20" s="37" t="s">
        <v>28</v>
      </c>
      <c r="C20" s="37" t="s">
        <v>16</v>
      </c>
      <c r="D20" s="38" t="s">
        <v>13</v>
      </c>
      <c r="E20" s="39">
        <v>1050.0</v>
      </c>
      <c r="F20" s="38" t="s">
        <v>14</v>
      </c>
      <c r="G20" s="40">
        <v>45247.0</v>
      </c>
      <c r="H20" s="40">
        <v>45612.0</v>
      </c>
      <c r="I20" s="41">
        <v>1200.0</v>
      </c>
      <c r="J20" s="41">
        <f t="shared" si="1"/>
        <v>1350</v>
      </c>
      <c r="K20" s="42">
        <f t="shared" si="4"/>
        <v>-150</v>
      </c>
      <c r="L20" s="43"/>
      <c r="M20" s="38" t="s">
        <v>26</v>
      </c>
      <c r="N20" s="1"/>
      <c r="O20" s="1"/>
      <c r="P20" s="1"/>
    </row>
    <row r="21">
      <c r="A21" s="1"/>
      <c r="B21" s="37" t="s">
        <v>28</v>
      </c>
      <c r="C21" s="37" t="s">
        <v>17</v>
      </c>
      <c r="D21" s="38" t="s">
        <v>13</v>
      </c>
      <c r="E21" s="39">
        <v>1050.0</v>
      </c>
      <c r="F21" s="38" t="s">
        <v>18</v>
      </c>
      <c r="G21" s="40">
        <v>43518.0</v>
      </c>
      <c r="H21" s="43"/>
      <c r="I21" s="41">
        <v>1025.0</v>
      </c>
      <c r="J21" s="41">
        <f t="shared" si="1"/>
        <v>1150</v>
      </c>
      <c r="K21" s="42">
        <f t="shared" si="4"/>
        <v>-125</v>
      </c>
      <c r="L21" s="38" t="s">
        <v>29</v>
      </c>
      <c r="M21" s="38" t="s">
        <v>26</v>
      </c>
      <c r="N21" s="1"/>
      <c r="O21" s="1"/>
      <c r="P21" s="1"/>
    </row>
    <row r="22">
      <c r="A22" s="1"/>
      <c r="B22" s="37" t="s">
        <v>28</v>
      </c>
      <c r="C22" s="37" t="s">
        <v>19</v>
      </c>
      <c r="D22" s="38" t="s">
        <v>13</v>
      </c>
      <c r="E22" s="39">
        <v>1050.0</v>
      </c>
      <c r="F22" s="38" t="s">
        <v>18</v>
      </c>
      <c r="G22" s="40">
        <v>43101.0</v>
      </c>
      <c r="H22" s="40">
        <v>45413.0</v>
      </c>
      <c r="I22" s="41">
        <v>1025.0</v>
      </c>
      <c r="J22" s="41">
        <f t="shared" si="1"/>
        <v>1150</v>
      </c>
      <c r="K22" s="42">
        <f t="shared" si="4"/>
        <v>-125</v>
      </c>
      <c r="L22" s="43"/>
      <c r="M22" s="38" t="s">
        <v>26</v>
      </c>
      <c r="N22" s="1"/>
      <c r="O22" s="1"/>
      <c r="P22" s="1"/>
    </row>
    <row r="23">
      <c r="A23" s="1"/>
      <c r="B23" s="44" t="s">
        <v>30</v>
      </c>
      <c r="C23" s="44" t="s">
        <v>12</v>
      </c>
      <c r="D23" s="45" t="s">
        <v>13</v>
      </c>
      <c r="E23" s="46">
        <v>1050.0</v>
      </c>
      <c r="F23" s="45" t="s">
        <v>14</v>
      </c>
      <c r="G23" s="47">
        <v>44869.0</v>
      </c>
      <c r="H23" s="47">
        <v>45524.0</v>
      </c>
      <c r="I23" s="48">
        <v>1150.0</v>
      </c>
      <c r="J23" s="48">
        <f t="shared" si="1"/>
        <v>1350</v>
      </c>
      <c r="K23" s="49">
        <f t="shared" si="4"/>
        <v>-200</v>
      </c>
      <c r="L23" s="50"/>
      <c r="M23" s="45" t="s">
        <v>15</v>
      </c>
      <c r="N23" s="1"/>
      <c r="O23" s="1"/>
      <c r="P23" s="1"/>
    </row>
    <row r="24">
      <c r="A24" s="1"/>
      <c r="B24" s="44" t="s">
        <v>30</v>
      </c>
      <c r="C24" s="44" t="s">
        <v>16</v>
      </c>
      <c r="D24" s="45" t="s">
        <v>13</v>
      </c>
      <c r="E24" s="46">
        <v>1050.0</v>
      </c>
      <c r="F24" s="45" t="s">
        <v>14</v>
      </c>
      <c r="G24" s="47">
        <v>44875.0</v>
      </c>
      <c r="H24" s="47">
        <v>45565.0</v>
      </c>
      <c r="I24" s="48">
        <v>1195.0</v>
      </c>
      <c r="J24" s="48">
        <f t="shared" si="1"/>
        <v>1350</v>
      </c>
      <c r="K24" s="49">
        <f t="shared" si="4"/>
        <v>-155</v>
      </c>
      <c r="L24" s="50"/>
      <c r="M24" s="45" t="s">
        <v>15</v>
      </c>
      <c r="N24" s="1"/>
      <c r="O24" s="1"/>
      <c r="P24" s="1"/>
    </row>
    <row r="25">
      <c r="A25" s="1"/>
      <c r="B25" s="44" t="s">
        <v>30</v>
      </c>
      <c r="C25" s="44" t="s">
        <v>17</v>
      </c>
      <c r="D25" s="45" t="s">
        <v>13</v>
      </c>
      <c r="E25" s="46">
        <v>1050.0</v>
      </c>
      <c r="F25" s="45" t="s">
        <v>18</v>
      </c>
      <c r="G25" s="47">
        <v>44652.0</v>
      </c>
      <c r="H25" s="47">
        <v>45391.0</v>
      </c>
      <c r="I25" s="48">
        <v>1200.0</v>
      </c>
      <c r="J25" s="48">
        <f t="shared" si="1"/>
        <v>1150</v>
      </c>
      <c r="K25" s="49">
        <f t="shared" si="4"/>
        <v>50</v>
      </c>
      <c r="L25" s="50"/>
      <c r="M25" s="45" t="s">
        <v>15</v>
      </c>
      <c r="N25" s="1"/>
      <c r="O25" s="1"/>
      <c r="P25" s="1"/>
    </row>
    <row r="26">
      <c r="A26" s="1"/>
      <c r="B26" s="51" t="s">
        <v>30</v>
      </c>
      <c r="C26" s="51" t="s">
        <v>19</v>
      </c>
      <c r="D26" s="52" t="s">
        <v>13</v>
      </c>
      <c r="E26" s="53">
        <v>1050.0</v>
      </c>
      <c r="F26" s="52" t="s">
        <v>18</v>
      </c>
      <c r="G26" s="54">
        <v>44483.0</v>
      </c>
      <c r="H26" s="54">
        <v>45573.0</v>
      </c>
      <c r="I26" s="55">
        <v>1150.0</v>
      </c>
      <c r="J26" s="55">
        <f t="shared" si="1"/>
        <v>1150</v>
      </c>
      <c r="K26" s="56">
        <f t="shared" si="4"/>
        <v>0</v>
      </c>
      <c r="L26" s="57"/>
      <c r="M26" s="45" t="s">
        <v>15</v>
      </c>
      <c r="N26" s="1"/>
      <c r="O26" s="1"/>
      <c r="P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>
      <c r="A28" s="1"/>
      <c r="B28" s="1"/>
      <c r="C28" s="1"/>
      <c r="D28" s="1"/>
      <c r="E28" s="1"/>
      <c r="F28" s="1"/>
      <c r="G28" s="1"/>
      <c r="H28" s="1"/>
      <c r="I28" s="41">
        <f t="shared" ref="I28:J28" si="5">SUM(I3:I26)</f>
        <v>24802</v>
      </c>
      <c r="J28" s="41">
        <f t="shared" si="5"/>
        <v>29900</v>
      </c>
      <c r="K28" s="42">
        <f>+SUM(K3:K26)</f>
        <v>-2598</v>
      </c>
      <c r="L28" s="1"/>
      <c r="M28" s="39">
        <f>+J28*12</f>
        <v>358800</v>
      </c>
      <c r="N28" s="1"/>
      <c r="O28" s="1"/>
      <c r="P28" s="1"/>
    </row>
    <row r="29">
      <c r="A29" s="1"/>
      <c r="B29" s="6" t="s">
        <v>31</v>
      </c>
      <c r="C29" s="9">
        <f>SUM(I3:I6)</f>
        <v>4350</v>
      </c>
      <c r="D29" s="1"/>
      <c r="E29" s="1"/>
      <c r="F29" s="1"/>
      <c r="G29" s="1"/>
      <c r="H29" s="1"/>
      <c r="I29" s="1"/>
      <c r="J29" s="41">
        <f>J28-I28</f>
        <v>5098</v>
      </c>
      <c r="K29" s="58"/>
      <c r="L29" s="1"/>
      <c r="M29" s="1"/>
      <c r="N29" s="1"/>
      <c r="O29" s="1"/>
      <c r="P29" s="1"/>
    </row>
    <row r="30">
      <c r="A30" s="1"/>
      <c r="B30" s="13" t="s">
        <v>32</v>
      </c>
      <c r="C30" s="16">
        <f>SUM(I7:I10)</f>
        <v>3400</v>
      </c>
      <c r="D30" s="1"/>
      <c r="E30" s="1"/>
      <c r="F30" s="1"/>
      <c r="G30" s="1"/>
      <c r="H30" s="1"/>
      <c r="I30" s="1"/>
      <c r="J30" s="41">
        <f>J29-J8-J18</f>
        <v>2598</v>
      </c>
      <c r="K30" s="58"/>
      <c r="L30" s="1"/>
      <c r="M30" s="1"/>
      <c r="N30" s="1"/>
      <c r="O30" s="1"/>
      <c r="P30" s="1"/>
    </row>
    <row r="31">
      <c r="A31" s="1"/>
      <c r="B31" s="22" t="s">
        <v>33</v>
      </c>
      <c r="C31" s="25">
        <f>SUM(I11:I14)</f>
        <v>4475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>
      <c r="A32" s="1"/>
      <c r="B32" s="30" t="s">
        <v>25</v>
      </c>
      <c r="C32" s="33">
        <f>SUM(I15:I18)</f>
        <v>3532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>
      <c r="A33" s="1"/>
      <c r="B33" s="38" t="s">
        <v>34</v>
      </c>
      <c r="C33" s="41">
        <f>SUM(I19:I22)</f>
        <v>4350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>
      <c r="A34" s="1"/>
      <c r="B34" s="45" t="s">
        <v>30</v>
      </c>
      <c r="C34" s="48">
        <f>SUM(I23:I26)</f>
        <v>4695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drawing r:id="rId1"/>
</worksheet>
</file>